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mc:AlternateContent xmlns:mc="http://schemas.openxmlformats.org/markup-compatibility/2006">
    <mc:Choice Requires="x15">
      <x15ac:absPath xmlns:x15ac="http://schemas.microsoft.com/office/spreadsheetml/2010/11/ac" url="C:\Users\USUARIO\Downloads\"/>
    </mc:Choice>
  </mc:AlternateContent>
  <xr:revisionPtr revIDLastSave="0" documentId="13_ncr:1_{08861610-BFAE-4B2E-9E17-BE2DB67D4BDF}" xr6:coauthVersionLast="47" xr6:coauthVersionMax="47" xr10:uidLastSave="{00000000-0000-0000-0000-000000000000}"/>
  <bookViews>
    <workbookView xWindow="-110" yWindow="-110" windowWidth="19420" windowHeight="10300" tabRatio="858" firstSheet="7" activeTab="7" xr2:uid="{00000000-000D-0000-FFFF-FFFF00000000}"/>
  </bookViews>
  <sheets>
    <sheet name="Subproceso" sheetId="34" state="hidden" r:id="rId1"/>
    <sheet name="CATALOGOS" sheetId="32" state="hidden" r:id="rId2"/>
    <sheet name="Tablas" sheetId="31" state="hidden" r:id="rId3"/>
    <sheet name="RInherente" sheetId="28" state="hidden" r:id="rId4"/>
    <sheet name="EvaluacionControl" sheetId="29" state="hidden" r:id="rId5"/>
    <sheet name="RResidual" sheetId="27" state="hidden" r:id="rId6"/>
    <sheet name="Mapa de Calor" sheetId="20" state="hidden" r:id="rId7"/>
    <sheet name="Eventos" sheetId="25" r:id="rId8"/>
    <sheet name="Carga_Mapa_Procesos" sheetId="30" r:id="rId9"/>
    <sheet name="Carga_Eventos" sheetId="33" r:id="rId10"/>
    <sheet name="Control" sheetId="26" state="hidden" r:id="rId11"/>
    <sheet name="Carga_Control" sheetId="35" r:id="rId12"/>
    <sheet name="Carga_BdD" sheetId="37" state="hidden" r:id="rId13"/>
  </sheets>
  <externalReferences>
    <externalReference r:id="rId14"/>
    <externalReference r:id="rId15"/>
    <externalReference r:id="rId16"/>
    <externalReference r:id="rId17"/>
  </externalReferences>
  <definedNames>
    <definedName name="_xlnm._FilterDatabase" localSheetId="11" hidden="1">Carga_Control!$A$1:$O$114</definedName>
    <definedName name="_xlnm._FilterDatabase" localSheetId="9" hidden="1">Carga_Eventos!$A$1:$N$345</definedName>
    <definedName name="_xlnm._FilterDatabase" localSheetId="8" hidden="1">Carga_Mapa_Procesos!$A$1:$AA$228</definedName>
    <definedName name="_xlnm._FilterDatabase" localSheetId="4" hidden="1">EvaluacionControl!$A$10:$W$136</definedName>
    <definedName name="_xlnm._FilterDatabase" localSheetId="7" hidden="1">Eventos!$B$10:$CD$313</definedName>
    <definedName name="_xlnm._FilterDatabase" localSheetId="3" hidden="1">RInherente!$B$10:$S$35</definedName>
    <definedName name="_xlnm._FilterDatabase" localSheetId="5" hidden="1">RResidual!$B$10:$AE$40</definedName>
    <definedName name="_Key1" localSheetId="12">#REF!</definedName>
    <definedName name="_Key1" localSheetId="11">#REF!</definedName>
    <definedName name="_Key1" localSheetId="9">#REF!</definedName>
    <definedName name="_Key1" localSheetId="8">#REF!</definedName>
    <definedName name="_Key1">#REF!</definedName>
    <definedName name="_OP1" localSheetId="4">#REF!</definedName>
    <definedName name="_OP1">#REF!</definedName>
    <definedName name="_Order1">255</definedName>
    <definedName name="_Regression_Out" localSheetId="12">#REF!</definedName>
    <definedName name="_Regression_Out" localSheetId="11">#REF!</definedName>
    <definedName name="_Regression_Out" localSheetId="9">#REF!</definedName>
    <definedName name="_Regression_Out" localSheetId="8">#REF!</definedName>
    <definedName name="_Regression_Out">#REF!</definedName>
    <definedName name="_Regression_X" localSheetId="12">#REF!</definedName>
    <definedName name="_Regression_X" localSheetId="11">#REF!</definedName>
    <definedName name="_Regression_X" localSheetId="9">#REF!</definedName>
    <definedName name="_Regression_X" localSheetId="8">#REF!</definedName>
    <definedName name="_Regression_X">#REF!</definedName>
    <definedName name="_Regression_Y" localSheetId="12">#REF!</definedName>
    <definedName name="_Regression_Y" localSheetId="11">#REF!</definedName>
    <definedName name="_Regression_Y" localSheetId="9">#REF!</definedName>
    <definedName name="_Regression_Y" localSheetId="8">#REF!</definedName>
    <definedName name="_Regression_Y">#REF!</definedName>
    <definedName name="_Sort" localSheetId="12">#REF!</definedName>
    <definedName name="_Sort" localSheetId="11">#REF!</definedName>
    <definedName name="_Sort" localSheetId="9">#REF!</definedName>
    <definedName name="_Sort" localSheetId="8">#REF!</definedName>
    <definedName name="_Sort">#REF!</definedName>
    <definedName name="ACCION" localSheetId="4">#REF!</definedName>
    <definedName name="ACCION">#REF!</definedName>
    <definedName name="ADMINISTRACIÓN_DE_CAMPAÑAS">#REF!</definedName>
    <definedName name="ADMINISTRACIÓN_DE_SEGURIDADES_DE_LA_INFORMACIÓN">#REF!</definedName>
    <definedName name="ADMINISTRACIÓN_Y_MANTENIMIENTO_DE_INFRAESTRUCTURA_Y_ACTIVOS_FIJOS">#REF!</definedName>
    <definedName name="ALTO" localSheetId="4">#REF!</definedName>
    <definedName name="ALTO">#REF!</definedName>
    <definedName name="Area">#REF!</definedName>
    <definedName name="_xlnm.Print_Area" localSheetId="12">Carga_BdD!$A$1:$O$213</definedName>
    <definedName name="_xlnm.Print_Area" localSheetId="11">Carga_Control!$A$1:$R$309</definedName>
    <definedName name="_xlnm.Print_Area" localSheetId="9">Carga_Eventos!$A$1:$N$502</definedName>
    <definedName name="_xlnm.Print_Area" localSheetId="8">Carga_Mapa_Procesos!$A$1:$O$106</definedName>
    <definedName name="_xlnm.Print_Area" localSheetId="1">CATALOGOS!$A$1:$X$72</definedName>
    <definedName name="_xlnm.Print_Area" localSheetId="7">Eventos!$B$1:$BY$314</definedName>
    <definedName name="AUTO" localSheetId="4">#REF!</definedName>
    <definedName name="AUTO">#REF!</definedName>
    <definedName name="AUTOMATIZACION">CATALOGOS!$L$28:$L$33</definedName>
    <definedName name="AUTONOMIA" localSheetId="4">#REF!</definedName>
    <definedName name="AUTONOMIA">#REF!</definedName>
    <definedName name="BAJO" localSheetId="4">#REF!</definedName>
    <definedName name="BAJO">#REF!</definedName>
    <definedName name="CAL16I">'[1]16I'!$I$16:$I$1048576</definedName>
    <definedName name="CALF1602A">'[1]1602A'!$P$9:$P$1048576</definedName>
    <definedName name="CALF1602C">'[1]1602C'!$P$9:$P$1048576</definedName>
    <definedName name="CALF1602G">'[1]1602G'!$P$9:$P$1048576</definedName>
    <definedName name="CALF1602O">'[1]1602O'!$P$9:$P$1048576</definedName>
    <definedName name="CALF16A">'[1]16A'!$I$16:$I$1048576</definedName>
    <definedName name="CALF16C">'[1]16C'!$I$16:$I$1048576</definedName>
    <definedName name="CALF16G">'[1]16G'!$I$16:$I$1048576</definedName>
    <definedName name="CALF16O">'[1]16O'!$I$16:$I$1048576</definedName>
    <definedName name="CALF16Q">'[1]16Q'!$I$16:$I$1048576</definedName>
    <definedName name="CALF19A">'[1]19A'!$H$11:$H$1048576</definedName>
    <definedName name="CALF19C">'[1]19C'!$H$11:$H$1048576</definedName>
    <definedName name="CALF19G">'[1]19G'!$H$11:$H$1048576</definedName>
    <definedName name="CALF19I">'[1]19I'!$H$11:$H$1048576</definedName>
    <definedName name="CALF19O">'[1]19O'!$H$11:$H$1048576</definedName>
    <definedName name="CALF19Q">'[1]19Q'!$H$11:$H$1048576</definedName>
    <definedName name="CALIFICA09">'[2]1602Q'!$M:$M</definedName>
    <definedName name="CALIFICACION" localSheetId="4">#REF!</definedName>
    <definedName name="CALIFICACION">#REF!</definedName>
    <definedName name="CAPTACIONES">#REF!</definedName>
    <definedName name="CAPTACIONES_A_LA_VISTA">#REF!</definedName>
    <definedName name="CAPTACIONES_A_PLAZO">#REF!</definedName>
    <definedName name="CATEGORS">'[1]1602Q'!$P:$P</definedName>
    <definedName name="COBRANZAS">#REF!</definedName>
    <definedName name="COBRANZAS_EXTRAJUDICIAL">#REF!</definedName>
    <definedName name="COBRANZAS_JUDICIAL">#REF!</definedName>
    <definedName name="COLOCACIONES">#REF!</definedName>
    <definedName name="COLOCACIONES.">#REF!</definedName>
    <definedName name="CON16I">'[1]16I'!$K$16:$K$1048576</definedName>
    <definedName name="CON19I">'[1]19I'!$J$11:$J$1048576</definedName>
    <definedName name="CTA1602A">'[1]1602A'!$N$9:$N$1048576</definedName>
    <definedName name="CTA1602C">'[1]1602C'!$N$9:$N$1048576</definedName>
    <definedName name="CTA1602G">'[1]1602G'!$N$9:$N$1048576</definedName>
    <definedName name="CTA1602O">'[1]1602O'!$N$9:$N$1048576</definedName>
    <definedName name="CTA16A">'[1]16A'!$B$16:$B$1048576</definedName>
    <definedName name="CTA16C">'[1]16C'!$B$16:$B$1048576</definedName>
    <definedName name="CTA16G">'[1]16G'!$B$16:$B$1048576</definedName>
    <definedName name="CTA16I">'[1]16I'!$B$16:$B$1048576</definedName>
    <definedName name="CTA16O">'[1]16O'!$B$16:$B$1048576</definedName>
    <definedName name="CTA16Q">'[1]16Q'!$B$16:$B$1048576</definedName>
    <definedName name="CTA19A">'[1]19A'!$B$11:$B$1048576</definedName>
    <definedName name="CTA19C">'[1]19C'!$B$11:$B$1048576</definedName>
    <definedName name="CTA19G">'[1]19G'!$B$11:$B$1048576</definedName>
    <definedName name="CTA19I">'[1]19I'!$B$11:$B$1048576</definedName>
    <definedName name="CTA19O">'[1]19O'!$B$11:$B$1048576</definedName>
    <definedName name="CTA19Q">'[1]19Q'!$B$11:$B$1048576</definedName>
    <definedName name="Cuan2">{#N/A,#N/A,FALSE,"Hoja1"}</definedName>
    <definedName name="Cuan3">{#N/A,#N/A,FALSE,"Hoja1"}</definedName>
    <definedName name="Cuantitativo">{#N/A,#N/A,FALSE,"Hoja1"}</definedName>
    <definedName name="Cuantitativo2">{#N/A,#N/A,FALSE,"Hoja1"}</definedName>
    <definedName name="CUENTITA">'[1]1602Q'!$N:$N</definedName>
    <definedName name="Daños_a_los_activos_físicos">#REF!</definedName>
    <definedName name="Deficiencias_en_la_ejecución_de_procesos_en_el_procesamiento_de_operaciones_y_en_las_relaciones_con_proveedores_y_otros_externos">#REF!</definedName>
    <definedName name="DISEÑO_Y_DESARROLLO_DE_PRODUCTOS_Y_SERVICIOS">#REF!</definedName>
    <definedName name="DO" localSheetId="4">#REF!</definedName>
    <definedName name="DO">#REF!</definedName>
    <definedName name="DOCUMENTACION" localSheetId="4">#REF!</definedName>
    <definedName name="DOCUMENTACION">#REF!</definedName>
    <definedName name="DOCUMENTAL">CATALOGOS!$P$28:$P$33</definedName>
    <definedName name="EC" localSheetId="4">#REF!</definedName>
    <definedName name="EC">#REF!</definedName>
    <definedName name="ECONOMIA" localSheetId="4">#REF!</definedName>
    <definedName name="ECONOMIA">#REF!</definedName>
    <definedName name="EF" localSheetId="4">#REF!</definedName>
    <definedName name="EF">#REF!</definedName>
    <definedName name="EFECTIVIDAD" localSheetId="4">#REF!</definedName>
    <definedName name="EFECTIVIDAD">#REF!</definedName>
    <definedName name="EFECTIVO" localSheetId="4">#REF!</definedName>
    <definedName name="EFECTIVO">#REF!</definedName>
    <definedName name="EFICACIA" localSheetId="1">CATALOGOS!$W$28:$W$33</definedName>
    <definedName name="EFICACIA" localSheetId="4">#REF!</definedName>
    <definedName name="EFICACIA">#REF!</definedName>
    <definedName name="ESCALA" localSheetId="4">#REF!</definedName>
    <definedName name="ESCALA">#REF!</definedName>
    <definedName name="EVALUACION" localSheetId="4">#REF!</definedName>
    <definedName name="EVALUACION">#REF!</definedName>
    <definedName name="EX" localSheetId="4">#REF!</definedName>
    <definedName name="EX">#REF!</definedName>
    <definedName name="EXISTENCIA" localSheetId="4">#REF!</definedName>
    <definedName name="EXISTENCIA">#REF!</definedName>
    <definedName name="Factores_Riesgo">CATALOGOS!$U$2:$U$7</definedName>
    <definedName name="Fraude_Externo">#REF!</definedName>
    <definedName name="Fraude_Interno">#REF!</definedName>
    <definedName name="FRECUENCIA">CATALOGOS!$M$2:$M$5</definedName>
    <definedName name="GESTIÓN_ADMINISTRATIVA">#REF!</definedName>
    <definedName name="GESTIÓN_COMERCIAL">#REF!</definedName>
    <definedName name="GESTIÓN_COMERCIAL.">#REF!</definedName>
    <definedName name="GESTIÓN_CONTABLE">#REF!</definedName>
    <definedName name="GESTIÓN_DE_ADQUISICIONES">#REF!</definedName>
    <definedName name="GESTIÓN_DE_ASESORÍA_JURÍDICA">#REF!</definedName>
    <definedName name="GESTIÓN_DE_ASESORÍA_JURÍDICA.">#REF!</definedName>
    <definedName name="GESTIÓN_DE_AUDITORÍA_INTERNA">#REF!</definedName>
    <definedName name="GESTIÓN_DE_AUDITORÍA_INTERNA.">#REF!</definedName>
    <definedName name="GESTIÓN_DE_CONTACT_CENTER">#REF!</definedName>
    <definedName name="GESTIÓN_DE_CONTROL_INSTITUCIONAL">#REF!</definedName>
    <definedName name="GESTIÓN_DE_CONTROL_INTERNO">#REF!</definedName>
    <definedName name="GESTIÓN_DE_DESVINCULACIÓN_DEL_TALENTO_HUMANO">#REF!</definedName>
    <definedName name="GESTIÓN_DE_GOBIERNO_CORPORATIVO">#REF!</definedName>
    <definedName name="GESTIÓN_DE_GOBIERNO_CORPORATIVO.">#REF!</definedName>
    <definedName name="GESTIÓN_DE_INCORPORACIÓN_Y_PERMANENCIA_DEL_TALENTO_HUMANO">#REF!</definedName>
    <definedName name="GESTIÓN_DE_LA_ARQUITECTURA_IT">#REF!</definedName>
    <definedName name="GESTIÓN_DE_LA_ESTRATEGIA">#REF!</definedName>
    <definedName name="GESTIÓN_DE_LA_OPERACIÓN_IT">#REF!</definedName>
    <definedName name="GESTIÓN_DE_MARKETING_ESTRATÉGICO">#REF!</definedName>
    <definedName name="GESTIÓN_DE_OPERACIONES_DEL_BACK_OFFICE">#REF!</definedName>
    <definedName name="GESTIÓN_DE_OPERACIONES_DEL_FRONT_OFFICE">#REF!</definedName>
    <definedName name="GESTIÓN_DE_PREVENCIÓN_DE_LAVADO_DE_ACTIVOS_Y_DEL_FINANCIAMIENTO_DE_DELITOS.">#REF!</definedName>
    <definedName name="GESTIÓN_DE_PREVENCIÓN_DE_LAVADO_DE_ACTIVOS_Y_DEL_FINANCIAMIENTO_DEL_TERRORISMO">#REF!</definedName>
    <definedName name="GESTIÓN_DE_PROCESOS_Y_PROYECTOS">#REF!</definedName>
    <definedName name="GESTIÓN_DE_PRODUCTOS_Y_SERVICIOS">#REF!</definedName>
    <definedName name="GESTIÓN_DE_RECURSOS">#REF!</definedName>
    <definedName name="GESTIÓN_DE_TESORERÍA">#REF!</definedName>
    <definedName name="GESTIÓN_DEL_TALENTO_HUMANO">#REF!</definedName>
    <definedName name="GESTIÓN_FINANCIERA">#REF!</definedName>
    <definedName name="GESTIÓN_FINANCIERA.">#REF!</definedName>
    <definedName name="GESTIÓN_INTEGRAL_DE_RIESGOS">#REF!</definedName>
    <definedName name="GESTIÓN_INTEGRAL_DE_RIESGOS.">#REF!</definedName>
    <definedName name="GESTIÓN_OPERATIVA_DE_COLOCACIONES">#REF!</definedName>
    <definedName name="GESTIÓN_TECNOLÓGICA_Y_DE_TELECOMUNICACIONES">#REF!</definedName>
    <definedName name="IMPACTO" localSheetId="1">CATALOGOS!$O$2:$O$5</definedName>
    <definedName name="IMPACTO" localSheetId="4">#REF!</definedName>
    <definedName name="IMPACTO">#REF!</definedName>
    <definedName name="Interrupción_del_negocio_y_fallas_en_los_sistemas">#REF!</definedName>
    <definedName name="Inversiones2">{#N/A,#N/A,FALSE,"Hoja1"}</definedName>
    <definedName name="INVESTIGACIÓN_Y_ANÁLSIS_DE_MERCADOS">#REF!</definedName>
    <definedName name="Macroprocesos">#REF!</definedName>
    <definedName name="MANEJO_Y_ADMINISTRACIÓN_DE_MENSAJERIA">#REF!</definedName>
    <definedName name="MEDIO" localSheetId="4">#REF!</definedName>
    <definedName name="MEDIO">#REF!</definedName>
    <definedName name="MO" localSheetId="4">#REF!</definedName>
    <definedName name="MO">#REF!</definedName>
    <definedName name="MONITOREO" localSheetId="4">#REF!</definedName>
    <definedName name="MONITOREO">#REF!</definedName>
    <definedName name="my_column">[3]support!$G$12</definedName>
    <definedName name="my_row">[3]support!$F$12</definedName>
    <definedName name="my_val">[3]support!$H$12</definedName>
    <definedName name="OP" localSheetId="4">#REF!</definedName>
    <definedName name="OP">#REF!</definedName>
    <definedName name="OPERACIONES">#REF!</definedName>
    <definedName name="OPORTUNIDA" localSheetId="4">#REF!</definedName>
    <definedName name="OPORTUNIDA">#REF!</definedName>
    <definedName name="OPORTUNIDAD" localSheetId="1">CATALOGOS!$N$28:$N$33</definedName>
    <definedName name="OPORTUNIDAD" localSheetId="4">#REF!</definedName>
    <definedName name="OPORTUNIDAD">#REF!</definedName>
    <definedName name="ORGANIZACIÓN_DE_TI">#REF!</definedName>
    <definedName name="PERIODICIDAD">CATALOGOS!$S$28:$S$33</definedName>
    <definedName name="PLANIFICACIÓN_DE_CALIDAD_DEL_SERVICIO_AL_SOCIO_CLIENTE">#REF!</definedName>
    <definedName name="PLANIFICACIÓN_INTEGRAL">#REF!</definedName>
    <definedName name="PLANIFICACIÓN_Y_ADMINISTRACIÓN_DE_SALARIOS_Y_BENEFICIOS">#REF!</definedName>
    <definedName name="PORC">'[4]CALIFICACION CTAS 16'!$S$27:$U$35</definedName>
    <definedName name="Prácticas_de_Empleo_y_seguridad_del_ambiente_de_trabajo">#REF!</definedName>
    <definedName name="Prácticas_relacionadas_con_socios_los_productos_y_el_negocio">#REF!</definedName>
    <definedName name="PROBABILIDAD" localSheetId="4">#REF!</definedName>
    <definedName name="PROBABILIDAD">#REF!</definedName>
    <definedName name="Procesos">#REF!</definedName>
    <definedName name="PROV1602A">'[1]1602A'!$R$9:$R$1048576</definedName>
    <definedName name="PROV1602C">'[1]1602C'!$R$9:$R$1048576</definedName>
    <definedName name="PROV1602G">'[1]1602G'!$R$9:$R$1048576</definedName>
    <definedName name="PROV1602O">'[1]1602O'!$R$9:$R$1048576</definedName>
    <definedName name="PROV16A">'[1]16A'!$K$16:$K$1048576</definedName>
    <definedName name="PROV16C">'[1]16C'!$K$16:$K$1048576</definedName>
    <definedName name="PROV16G">'[1]16G'!$K$16:$K$1048576</definedName>
    <definedName name="PROV16O">'[1]16O'!$K$16:$K$1048576</definedName>
    <definedName name="PROV16Q">'[1]16Q'!$K$16:$K$1048576</definedName>
    <definedName name="PROV19A">'[1]19A'!$J$11:$J$1048576</definedName>
    <definedName name="PROV19C">'[1]19C'!$J$11:$J$1048576</definedName>
    <definedName name="PROV19G">'[1]19G'!$J$11:$J$1048576</definedName>
    <definedName name="PROV19O">'[1]19O'!$J$11:$J$1048576</definedName>
    <definedName name="PROV19Q">'[1]19Q'!$J$11:$J$1048576</definedName>
    <definedName name="PROVISIO">'[1]1602Q'!$R:$R</definedName>
    <definedName name="RESPONSABILIDAD_SOCIAL_CORPORATIVA" localSheetId="7">#REF!</definedName>
    <definedName name="RESPONSABILIDAD_SOCIAL_CORPORATIVA">#REF!</definedName>
    <definedName name="RESPONSABILIDAD_SOCIAL_CORPORATIVA.">#REF!</definedName>
    <definedName name="RESPONSABLE">CATALOGOS!$U$28:$U$33</definedName>
    <definedName name="REVISIÓN_Y_COSTITUCIÓN_DE_GARANTÍAS_LEGALES">#REF!</definedName>
    <definedName name="SEGURIDAD_FÍSICA">#REF!</definedName>
    <definedName name="SEGURIDAD_Y_SALUD_EN_EL_TRABAJO">#REF!</definedName>
    <definedName name="TIPO_EVENTO_RIESGO">CATALOGOS!$S$2:$S$8</definedName>
    <definedName name="TRABAJO_SOCIAL">#REF!</definedName>
    <definedName name="VAL1602A">'[1]1602A'!$M$9:$M$1048576</definedName>
    <definedName name="VAL1602C">'[1]1602C'!$M$9:$M$1048576</definedName>
    <definedName name="VAL1602G">'[1]1602G'!$M$9:$M$1048576</definedName>
    <definedName name="VAL1602O">'[1]1602O'!$M$9:$M$1048576</definedName>
    <definedName name="VAL16A">'[1]16A'!$H$16:$H$1048576</definedName>
    <definedName name="VAL16C">'[1]16C'!$H$16:$H$1048576</definedName>
    <definedName name="VAL16G">'[1]16G'!$H$16:$H$1048576</definedName>
    <definedName name="VAL16I">'[1]16I'!$H$16:$H$1048576</definedName>
    <definedName name="VAL16O">'[1]16O'!$H$16:$H$1048576</definedName>
    <definedName name="VAL16Q">'[1]16Q'!$H$16:$H$1048576</definedName>
    <definedName name="VAL19A">'[1]19A'!$G$11:$G$1048576</definedName>
    <definedName name="VAL19C">'[1]19C'!$G$11:$G$1048576</definedName>
    <definedName name="VAL19G">'[1]19G'!$G$11:$G$1048576</definedName>
    <definedName name="VAL19I">'[1]19I'!$G$11:$G$1048576</definedName>
    <definedName name="VAL19O">'[1]19O'!$G$11:$G$1048576</definedName>
    <definedName name="VAL19Q">'[1]19Q'!$G$11:$G$1048576</definedName>
    <definedName name="VALORSITO">'[1]1602Q'!$M:$M</definedName>
    <definedName name="wrn.sdfdsffds.">{#N/A,#N/A,FALSE,"Hoja1"}</definedName>
  </definedNames>
  <calcPr calcId="191029"/>
  <pivotCaches>
    <pivotCache cacheId="0" r:id="rId18"/>
  </pivotCaches>
</workbook>
</file>

<file path=xl/calcChain.xml><?xml version="1.0" encoding="utf-8"?>
<calcChain xmlns="http://schemas.openxmlformats.org/spreadsheetml/2006/main">
  <c r="B77" i="25" l="1"/>
  <c r="B113" i="25"/>
  <c r="O3" i="35"/>
  <c r="O4" i="35"/>
  <c r="O5" i="35"/>
  <c r="O6" i="35"/>
  <c r="O7" i="35"/>
  <c r="O8" i="35"/>
  <c r="O9" i="35"/>
  <c r="O10" i="35"/>
  <c r="O11" i="35"/>
  <c r="O12" i="35"/>
  <c r="O13" i="35"/>
  <c r="O14" i="35"/>
  <c r="O15" i="35"/>
  <c r="O16" i="35"/>
  <c r="O17" i="35"/>
  <c r="O18" i="35"/>
  <c r="O19" i="35"/>
  <c r="O20" i="35"/>
  <c r="O21" i="35"/>
  <c r="O22" i="35"/>
  <c r="O23" i="35"/>
  <c r="O24" i="35"/>
  <c r="O25" i="35"/>
  <c r="O26" i="35"/>
  <c r="O27" i="35"/>
  <c r="O28" i="35"/>
  <c r="O29" i="35"/>
  <c r="O30" i="35"/>
  <c r="O31" i="35"/>
  <c r="O32" i="35"/>
  <c r="O33" i="35"/>
  <c r="O34" i="35"/>
  <c r="O35" i="35"/>
  <c r="O36" i="35"/>
  <c r="O37" i="35"/>
  <c r="O38" i="35"/>
  <c r="O39" i="35"/>
  <c r="O40" i="35"/>
  <c r="O41" i="35"/>
  <c r="O42" i="35"/>
  <c r="O43" i="35"/>
  <c r="O44" i="35"/>
  <c r="O45" i="35"/>
  <c r="O46" i="35"/>
  <c r="O47" i="35"/>
  <c r="O48" i="35"/>
  <c r="O49" i="35"/>
  <c r="O50" i="35"/>
  <c r="O51" i="35"/>
  <c r="O52" i="35"/>
  <c r="O53" i="35"/>
  <c r="O54" i="35"/>
  <c r="O55" i="35"/>
  <c r="O56" i="35"/>
  <c r="O57" i="35"/>
  <c r="O58" i="35"/>
  <c r="O59" i="35"/>
  <c r="O60" i="35"/>
  <c r="O61" i="35"/>
  <c r="O62" i="35"/>
  <c r="O63" i="35"/>
  <c r="O64" i="35"/>
  <c r="O65" i="35"/>
  <c r="O66" i="35"/>
  <c r="O67" i="35"/>
  <c r="O68" i="35"/>
  <c r="O69" i="35"/>
  <c r="O70" i="35"/>
  <c r="O71" i="35"/>
  <c r="O72" i="35"/>
  <c r="O73" i="35"/>
  <c r="O74" i="35"/>
  <c r="O75" i="35"/>
  <c r="O76" i="35"/>
  <c r="O77" i="35"/>
  <c r="O78" i="35"/>
  <c r="O79" i="35"/>
  <c r="O80" i="35"/>
  <c r="O81" i="35"/>
  <c r="O82" i="35"/>
  <c r="O83" i="35"/>
  <c r="O84" i="35"/>
  <c r="O85" i="35"/>
  <c r="O86" i="35"/>
  <c r="O87" i="35"/>
  <c r="O88" i="35"/>
  <c r="O89" i="35"/>
  <c r="O90" i="35"/>
  <c r="O91" i="35"/>
  <c r="O92" i="35"/>
  <c r="O93" i="35"/>
  <c r="O94" i="35"/>
  <c r="O95" i="35"/>
  <c r="O96" i="35"/>
  <c r="O97" i="35"/>
  <c r="O98" i="35"/>
  <c r="O99" i="35"/>
  <c r="O100" i="35"/>
  <c r="O101" i="35"/>
  <c r="O102" i="35"/>
  <c r="O103" i="35"/>
  <c r="O104" i="35"/>
  <c r="O105" i="35"/>
  <c r="O106" i="35"/>
  <c r="O107" i="35"/>
  <c r="O108" i="35"/>
  <c r="O109" i="35"/>
  <c r="O110" i="35"/>
  <c r="O111" i="35"/>
  <c r="O112" i="35"/>
  <c r="O113" i="35"/>
  <c r="O114" i="35"/>
  <c r="O2" i="35"/>
  <c r="N3" i="35"/>
  <c r="N4" i="35"/>
  <c r="N5" i="35"/>
  <c r="N6" i="35"/>
  <c r="N7" i="35"/>
  <c r="N8" i="35"/>
  <c r="N9" i="35"/>
  <c r="N10" i="35"/>
  <c r="N11" i="35"/>
  <c r="N12" i="35"/>
  <c r="N13" i="35"/>
  <c r="N14" i="35"/>
  <c r="N15" i="35"/>
  <c r="N16" i="35"/>
  <c r="N17" i="35"/>
  <c r="N18" i="35"/>
  <c r="N19" i="35"/>
  <c r="N20" i="35"/>
  <c r="N21" i="35"/>
  <c r="N22" i="35"/>
  <c r="N23" i="35"/>
  <c r="N24" i="35"/>
  <c r="N25" i="35"/>
  <c r="N26" i="35"/>
  <c r="N27" i="35"/>
  <c r="N28" i="35"/>
  <c r="N29" i="35"/>
  <c r="N30" i="35"/>
  <c r="N31" i="35"/>
  <c r="N32" i="35"/>
  <c r="N33" i="35"/>
  <c r="N34" i="35"/>
  <c r="N35" i="35"/>
  <c r="N36" i="35"/>
  <c r="N37" i="35"/>
  <c r="N38" i="35"/>
  <c r="N39" i="35"/>
  <c r="N40" i="35"/>
  <c r="N41" i="35"/>
  <c r="N42" i="35"/>
  <c r="N43" i="35"/>
  <c r="N44" i="35"/>
  <c r="N45" i="35"/>
  <c r="N46" i="35"/>
  <c r="N47" i="35"/>
  <c r="N48" i="35"/>
  <c r="N49" i="35"/>
  <c r="N50" i="35"/>
  <c r="N51" i="35"/>
  <c r="N52" i="35"/>
  <c r="N53" i="35"/>
  <c r="N54" i="35"/>
  <c r="N55" i="35"/>
  <c r="N56" i="35"/>
  <c r="N57" i="35"/>
  <c r="N58" i="35"/>
  <c r="N59" i="35"/>
  <c r="N60" i="35"/>
  <c r="N61" i="35"/>
  <c r="N62" i="35"/>
  <c r="N63" i="35"/>
  <c r="N64" i="35"/>
  <c r="N65" i="35"/>
  <c r="N66" i="35"/>
  <c r="N67" i="35"/>
  <c r="N68" i="35"/>
  <c r="N69" i="35"/>
  <c r="N70" i="35"/>
  <c r="N71" i="35"/>
  <c r="N72" i="35"/>
  <c r="N73" i="35"/>
  <c r="N74" i="35"/>
  <c r="N75" i="35"/>
  <c r="N76" i="35"/>
  <c r="N77" i="35"/>
  <c r="N78" i="35"/>
  <c r="N79" i="35"/>
  <c r="N80" i="35"/>
  <c r="N81" i="35"/>
  <c r="N82" i="35"/>
  <c r="N83" i="35"/>
  <c r="N84" i="35"/>
  <c r="N85" i="35"/>
  <c r="N86" i="35"/>
  <c r="N87" i="35"/>
  <c r="N88" i="35"/>
  <c r="N89" i="35"/>
  <c r="N90" i="35"/>
  <c r="N91" i="35"/>
  <c r="N92" i="35"/>
  <c r="N93" i="35"/>
  <c r="N94" i="35"/>
  <c r="N95" i="35"/>
  <c r="N96" i="35"/>
  <c r="N97" i="35"/>
  <c r="N98" i="35"/>
  <c r="N99" i="35"/>
  <c r="N100" i="35"/>
  <c r="N101" i="35"/>
  <c r="N102" i="35"/>
  <c r="N103" i="35"/>
  <c r="N104" i="35"/>
  <c r="N105" i="35"/>
  <c r="N106" i="35"/>
  <c r="N107" i="35"/>
  <c r="N108" i="35"/>
  <c r="N109" i="35"/>
  <c r="N110" i="35"/>
  <c r="N111" i="35"/>
  <c r="N112" i="35"/>
  <c r="N113" i="35"/>
  <c r="N114" i="35"/>
  <c r="N2" i="35"/>
  <c r="M3" i="35"/>
  <c r="M4" i="35"/>
  <c r="M5" i="35"/>
  <c r="M6" i="35"/>
  <c r="M7" i="35"/>
  <c r="M8" i="35"/>
  <c r="M9" i="35"/>
  <c r="M10" i="35"/>
  <c r="M11" i="35"/>
  <c r="M12" i="35"/>
  <c r="M13" i="35"/>
  <c r="M14" i="35"/>
  <c r="M15" i="35"/>
  <c r="M16" i="35"/>
  <c r="M17" i="35"/>
  <c r="M18" i="35"/>
  <c r="M19" i="35"/>
  <c r="M20" i="35"/>
  <c r="M21" i="35"/>
  <c r="M22" i="35"/>
  <c r="M23" i="35"/>
  <c r="M24" i="35"/>
  <c r="M25" i="35"/>
  <c r="M26" i="35"/>
  <c r="M27" i="35"/>
  <c r="M28" i="35"/>
  <c r="M29" i="35"/>
  <c r="M30" i="35"/>
  <c r="M31" i="35"/>
  <c r="M32" i="35"/>
  <c r="M33" i="35"/>
  <c r="M34" i="35"/>
  <c r="M35" i="35"/>
  <c r="M36" i="35"/>
  <c r="M37" i="35"/>
  <c r="M38" i="35"/>
  <c r="M39" i="35"/>
  <c r="M40" i="35"/>
  <c r="M41" i="35"/>
  <c r="M42" i="35"/>
  <c r="M43" i="35"/>
  <c r="M44" i="35"/>
  <c r="M45" i="35"/>
  <c r="M46" i="35"/>
  <c r="M47" i="35"/>
  <c r="M48" i="35"/>
  <c r="M49" i="35"/>
  <c r="M50" i="35"/>
  <c r="M51" i="35"/>
  <c r="M52" i="35"/>
  <c r="M53" i="35"/>
  <c r="M54" i="35"/>
  <c r="M55" i="35"/>
  <c r="M56" i="35"/>
  <c r="M57" i="35"/>
  <c r="M58" i="35"/>
  <c r="M59" i="35"/>
  <c r="M60" i="35"/>
  <c r="M61" i="35"/>
  <c r="M62" i="35"/>
  <c r="M63" i="35"/>
  <c r="M64" i="35"/>
  <c r="M65" i="35"/>
  <c r="M66" i="35"/>
  <c r="M67" i="35"/>
  <c r="M68" i="35"/>
  <c r="M69" i="35"/>
  <c r="M70" i="35"/>
  <c r="M71" i="35"/>
  <c r="M72" i="35"/>
  <c r="M73" i="35"/>
  <c r="M74" i="35"/>
  <c r="M75" i="35"/>
  <c r="M76" i="35"/>
  <c r="M77" i="35"/>
  <c r="M78" i="35"/>
  <c r="M79" i="35"/>
  <c r="M80" i="35"/>
  <c r="M81" i="35"/>
  <c r="M82" i="35"/>
  <c r="M83" i="35"/>
  <c r="M84" i="35"/>
  <c r="M85" i="35"/>
  <c r="M86" i="35"/>
  <c r="M87" i="35"/>
  <c r="M88" i="35"/>
  <c r="M89" i="35"/>
  <c r="M90" i="35"/>
  <c r="M91" i="35"/>
  <c r="M92" i="35"/>
  <c r="M93" i="35"/>
  <c r="M94" i="35"/>
  <c r="M95" i="35"/>
  <c r="M96" i="35"/>
  <c r="M97" i="35"/>
  <c r="M98" i="35"/>
  <c r="M99" i="35"/>
  <c r="M100" i="35"/>
  <c r="M101" i="35"/>
  <c r="M102" i="35"/>
  <c r="M103" i="35"/>
  <c r="M104" i="35"/>
  <c r="M105" i="35"/>
  <c r="M106" i="35"/>
  <c r="M107" i="35"/>
  <c r="M108" i="35"/>
  <c r="M109" i="35"/>
  <c r="M110" i="35"/>
  <c r="M111" i="35"/>
  <c r="M112" i="35"/>
  <c r="M113" i="35"/>
  <c r="M114" i="35"/>
  <c r="M2" i="35"/>
  <c r="L3" i="35"/>
  <c r="L4" i="35"/>
  <c r="L5" i="35"/>
  <c r="L6" i="35"/>
  <c r="L7" i="35"/>
  <c r="L8" i="35"/>
  <c r="L9" i="35"/>
  <c r="L10" i="35"/>
  <c r="L11" i="35"/>
  <c r="L12" i="35"/>
  <c r="L13" i="35"/>
  <c r="L14" i="35"/>
  <c r="L15" i="35"/>
  <c r="L16" i="35"/>
  <c r="L17" i="35"/>
  <c r="L18" i="35"/>
  <c r="L19" i="35"/>
  <c r="L20" i="35"/>
  <c r="L21" i="35"/>
  <c r="L22" i="35"/>
  <c r="L23" i="35"/>
  <c r="L24" i="35"/>
  <c r="L25" i="35"/>
  <c r="L26" i="35"/>
  <c r="L27" i="35"/>
  <c r="L28" i="35"/>
  <c r="L29" i="35"/>
  <c r="L30" i="35"/>
  <c r="L31" i="35"/>
  <c r="L32" i="35"/>
  <c r="L33" i="35"/>
  <c r="L34" i="35"/>
  <c r="L35" i="35"/>
  <c r="L36" i="35"/>
  <c r="L37" i="35"/>
  <c r="L38" i="35"/>
  <c r="L39" i="35"/>
  <c r="L40" i="35"/>
  <c r="L41" i="35"/>
  <c r="L42" i="35"/>
  <c r="L43" i="35"/>
  <c r="L44" i="35"/>
  <c r="L45" i="35"/>
  <c r="L46" i="35"/>
  <c r="L47" i="35"/>
  <c r="L48" i="35"/>
  <c r="L49" i="35"/>
  <c r="L50" i="35"/>
  <c r="L51" i="35"/>
  <c r="L52" i="35"/>
  <c r="L53" i="35"/>
  <c r="L54" i="35"/>
  <c r="L55" i="35"/>
  <c r="L56" i="35"/>
  <c r="L57" i="35"/>
  <c r="L58" i="35"/>
  <c r="L59" i="35"/>
  <c r="L60" i="35"/>
  <c r="L61" i="35"/>
  <c r="L62" i="35"/>
  <c r="L63" i="35"/>
  <c r="L64" i="35"/>
  <c r="L65" i="35"/>
  <c r="L66" i="35"/>
  <c r="L67" i="35"/>
  <c r="L68" i="35"/>
  <c r="L69" i="35"/>
  <c r="L70" i="35"/>
  <c r="L71" i="35"/>
  <c r="L72" i="35"/>
  <c r="L73" i="35"/>
  <c r="L74" i="35"/>
  <c r="L75" i="35"/>
  <c r="L76" i="35"/>
  <c r="L77" i="35"/>
  <c r="L78" i="35"/>
  <c r="L79" i="35"/>
  <c r="L80" i="35"/>
  <c r="L81" i="35"/>
  <c r="L82" i="35"/>
  <c r="L83" i="35"/>
  <c r="L84" i="35"/>
  <c r="L85" i="35"/>
  <c r="L86" i="35"/>
  <c r="L87" i="35"/>
  <c r="L88" i="35"/>
  <c r="L89" i="35"/>
  <c r="L90" i="35"/>
  <c r="L91" i="35"/>
  <c r="L92" i="35"/>
  <c r="L93" i="35"/>
  <c r="L94" i="35"/>
  <c r="L95" i="35"/>
  <c r="L96" i="35"/>
  <c r="L97" i="35"/>
  <c r="L98" i="35"/>
  <c r="L99" i="35"/>
  <c r="L100" i="35"/>
  <c r="L101" i="35"/>
  <c r="L102" i="35"/>
  <c r="L103" i="35"/>
  <c r="L104" i="35"/>
  <c r="L105" i="35"/>
  <c r="L106" i="35"/>
  <c r="L107" i="35"/>
  <c r="L108" i="35"/>
  <c r="L109" i="35"/>
  <c r="L110" i="35"/>
  <c r="L111" i="35"/>
  <c r="L112" i="35"/>
  <c r="L113" i="35"/>
  <c r="L114" i="35"/>
  <c r="L2" i="35"/>
  <c r="K3" i="35"/>
  <c r="K4" i="35"/>
  <c r="K5" i="35"/>
  <c r="K6" i="35"/>
  <c r="K7" i="35"/>
  <c r="K8" i="35"/>
  <c r="K9" i="35"/>
  <c r="K10" i="35"/>
  <c r="K11" i="35"/>
  <c r="K12" i="35"/>
  <c r="K13" i="35"/>
  <c r="K14" i="35"/>
  <c r="K15" i="35"/>
  <c r="K16" i="35"/>
  <c r="K17" i="35"/>
  <c r="K18" i="35"/>
  <c r="K19" i="35"/>
  <c r="K20" i="35"/>
  <c r="K21" i="35"/>
  <c r="K22" i="35"/>
  <c r="K23" i="35"/>
  <c r="K24" i="35"/>
  <c r="K25" i="35"/>
  <c r="K26" i="35"/>
  <c r="K27" i="35"/>
  <c r="K28" i="35"/>
  <c r="K29" i="35"/>
  <c r="K30" i="35"/>
  <c r="K31" i="35"/>
  <c r="K32" i="35"/>
  <c r="K33" i="35"/>
  <c r="K34" i="35"/>
  <c r="K35" i="35"/>
  <c r="K36" i="35"/>
  <c r="K37" i="35"/>
  <c r="K38" i="35"/>
  <c r="K39" i="35"/>
  <c r="K40" i="35"/>
  <c r="K41" i="35"/>
  <c r="K42" i="35"/>
  <c r="K43" i="35"/>
  <c r="K44" i="35"/>
  <c r="K45" i="35"/>
  <c r="K46" i="35"/>
  <c r="K47" i="35"/>
  <c r="K48" i="35"/>
  <c r="K49" i="35"/>
  <c r="K50" i="35"/>
  <c r="K51" i="35"/>
  <c r="K52" i="35"/>
  <c r="K53" i="35"/>
  <c r="K54" i="35"/>
  <c r="K55" i="35"/>
  <c r="K56" i="35"/>
  <c r="K57" i="35"/>
  <c r="K58" i="35"/>
  <c r="K59" i="35"/>
  <c r="K60" i="35"/>
  <c r="K61" i="35"/>
  <c r="K62" i="35"/>
  <c r="K63" i="35"/>
  <c r="K64" i="35"/>
  <c r="K65" i="35"/>
  <c r="K66" i="35"/>
  <c r="K67" i="35"/>
  <c r="K68" i="35"/>
  <c r="K69" i="35"/>
  <c r="K70" i="35"/>
  <c r="K71" i="35"/>
  <c r="K72" i="35"/>
  <c r="K73" i="35"/>
  <c r="K74" i="35"/>
  <c r="K75" i="35"/>
  <c r="K76" i="35"/>
  <c r="K77" i="35"/>
  <c r="K78" i="35"/>
  <c r="K79" i="35"/>
  <c r="K80" i="35"/>
  <c r="K81" i="35"/>
  <c r="K82" i="35"/>
  <c r="K83" i="35"/>
  <c r="K84" i="35"/>
  <c r="K85" i="35"/>
  <c r="K86" i="35"/>
  <c r="K87" i="35"/>
  <c r="K88" i="35"/>
  <c r="K89" i="35"/>
  <c r="K90" i="35"/>
  <c r="K91" i="35"/>
  <c r="K92" i="35"/>
  <c r="K93" i="35"/>
  <c r="K94" i="35"/>
  <c r="K95" i="35"/>
  <c r="K96" i="35"/>
  <c r="K97" i="35"/>
  <c r="K98" i="35"/>
  <c r="K99" i="35"/>
  <c r="K100" i="35"/>
  <c r="K101" i="35"/>
  <c r="K102" i="35"/>
  <c r="K103" i="35"/>
  <c r="K104" i="35"/>
  <c r="K105" i="35"/>
  <c r="K106" i="35"/>
  <c r="K107" i="35"/>
  <c r="K108" i="35"/>
  <c r="K109" i="35"/>
  <c r="K110" i="35"/>
  <c r="K111" i="35"/>
  <c r="K112" i="35"/>
  <c r="K113" i="35"/>
  <c r="K114" i="35"/>
  <c r="K2" i="35"/>
  <c r="J3" i="35"/>
  <c r="J4" i="35"/>
  <c r="J5" i="35"/>
  <c r="J6" i="35"/>
  <c r="J7" i="35"/>
  <c r="J8" i="35"/>
  <c r="J9" i="35"/>
  <c r="J10" i="35"/>
  <c r="J11" i="35"/>
  <c r="J12" i="35"/>
  <c r="J13" i="35"/>
  <c r="J14" i="35"/>
  <c r="J15" i="35"/>
  <c r="J16" i="35"/>
  <c r="J17" i="35"/>
  <c r="J18" i="35"/>
  <c r="J19" i="35"/>
  <c r="J20" i="35"/>
  <c r="J21" i="35"/>
  <c r="J22" i="35"/>
  <c r="J23" i="35"/>
  <c r="J24" i="35"/>
  <c r="J25" i="35"/>
  <c r="J26" i="35"/>
  <c r="J27" i="35"/>
  <c r="J28" i="35"/>
  <c r="J29" i="35"/>
  <c r="J30" i="35"/>
  <c r="J31" i="35"/>
  <c r="J32" i="35"/>
  <c r="J33" i="35"/>
  <c r="J34" i="35"/>
  <c r="J35" i="35"/>
  <c r="J36" i="35"/>
  <c r="J37" i="35"/>
  <c r="J38" i="35"/>
  <c r="J39" i="35"/>
  <c r="J40" i="35"/>
  <c r="J41" i="35"/>
  <c r="J42" i="35"/>
  <c r="J43" i="35"/>
  <c r="J44" i="35"/>
  <c r="J45" i="35"/>
  <c r="J46" i="35"/>
  <c r="J47" i="35"/>
  <c r="J48" i="35"/>
  <c r="J49" i="35"/>
  <c r="J50" i="35"/>
  <c r="J51" i="35"/>
  <c r="J52" i="35"/>
  <c r="J53" i="35"/>
  <c r="J54" i="35"/>
  <c r="J55" i="35"/>
  <c r="J56" i="35"/>
  <c r="J57" i="35"/>
  <c r="J58" i="35"/>
  <c r="J59" i="35"/>
  <c r="J60" i="35"/>
  <c r="J61" i="35"/>
  <c r="J62" i="35"/>
  <c r="J63" i="35"/>
  <c r="J64" i="35"/>
  <c r="J65" i="35"/>
  <c r="J66" i="35"/>
  <c r="J67" i="35"/>
  <c r="J68" i="35"/>
  <c r="J69" i="35"/>
  <c r="J70" i="35"/>
  <c r="J71" i="35"/>
  <c r="J72" i="35"/>
  <c r="J73" i="35"/>
  <c r="J74" i="35"/>
  <c r="J75" i="35"/>
  <c r="J76" i="35"/>
  <c r="J77" i="35"/>
  <c r="J78" i="35"/>
  <c r="J79" i="35"/>
  <c r="J80" i="35"/>
  <c r="J81" i="35"/>
  <c r="J82" i="35"/>
  <c r="J83" i="35"/>
  <c r="J84" i="35"/>
  <c r="J85" i="35"/>
  <c r="J86" i="35"/>
  <c r="J87" i="35"/>
  <c r="J88" i="35"/>
  <c r="J89" i="35"/>
  <c r="J90" i="35"/>
  <c r="J91" i="35"/>
  <c r="J92" i="35"/>
  <c r="J93" i="35"/>
  <c r="J94" i="35"/>
  <c r="J95" i="35"/>
  <c r="J96" i="35"/>
  <c r="J97" i="35"/>
  <c r="J98" i="35"/>
  <c r="J99" i="35"/>
  <c r="J100" i="35"/>
  <c r="J101" i="35"/>
  <c r="J102" i="35"/>
  <c r="J103" i="35"/>
  <c r="J104" i="35"/>
  <c r="J105" i="35"/>
  <c r="J106" i="35"/>
  <c r="J107" i="35"/>
  <c r="J108" i="35"/>
  <c r="J109" i="35"/>
  <c r="J110" i="35"/>
  <c r="J111" i="35"/>
  <c r="J112" i="35"/>
  <c r="J113" i="35"/>
  <c r="J114" i="35"/>
  <c r="J2" i="35"/>
  <c r="I3" i="35"/>
  <c r="I4" i="35"/>
  <c r="I5" i="35"/>
  <c r="I6" i="35"/>
  <c r="I7" i="35"/>
  <c r="I8" i="35"/>
  <c r="I9" i="35"/>
  <c r="I10" i="35"/>
  <c r="I11" i="35"/>
  <c r="I12" i="35"/>
  <c r="I13" i="35"/>
  <c r="I14" i="35"/>
  <c r="I15" i="35"/>
  <c r="I16" i="35"/>
  <c r="I17" i="35"/>
  <c r="I18" i="35"/>
  <c r="I19" i="35"/>
  <c r="I20" i="35"/>
  <c r="I21" i="35"/>
  <c r="I22" i="35"/>
  <c r="I23" i="35"/>
  <c r="I24" i="35"/>
  <c r="I25" i="35"/>
  <c r="I26" i="35"/>
  <c r="I27" i="35"/>
  <c r="I28" i="35"/>
  <c r="I29" i="35"/>
  <c r="I30" i="35"/>
  <c r="I31" i="35"/>
  <c r="I32" i="35"/>
  <c r="I33" i="35"/>
  <c r="I34" i="35"/>
  <c r="I35" i="35"/>
  <c r="I36" i="35"/>
  <c r="I37" i="35"/>
  <c r="I38" i="35"/>
  <c r="I39" i="35"/>
  <c r="I40" i="35"/>
  <c r="I41" i="35"/>
  <c r="I42" i="35"/>
  <c r="I43" i="35"/>
  <c r="I44" i="35"/>
  <c r="I45" i="35"/>
  <c r="I46" i="35"/>
  <c r="I47" i="35"/>
  <c r="I48" i="35"/>
  <c r="I49" i="35"/>
  <c r="I50" i="35"/>
  <c r="I51" i="35"/>
  <c r="I52" i="35"/>
  <c r="I53" i="35"/>
  <c r="I54" i="35"/>
  <c r="I55" i="35"/>
  <c r="I56" i="35"/>
  <c r="I57" i="35"/>
  <c r="I58" i="35"/>
  <c r="I59" i="35"/>
  <c r="I60" i="35"/>
  <c r="I61" i="35"/>
  <c r="I62" i="35"/>
  <c r="I63" i="35"/>
  <c r="I64" i="35"/>
  <c r="I65" i="35"/>
  <c r="I66" i="35"/>
  <c r="I67" i="35"/>
  <c r="I68" i="35"/>
  <c r="I69" i="35"/>
  <c r="I70" i="35"/>
  <c r="I71" i="35"/>
  <c r="I72" i="35"/>
  <c r="I73" i="35"/>
  <c r="I74" i="35"/>
  <c r="I75" i="35"/>
  <c r="I76" i="35"/>
  <c r="I77" i="35"/>
  <c r="I78" i="35"/>
  <c r="I79" i="35"/>
  <c r="I80" i="35"/>
  <c r="I81" i="35"/>
  <c r="I82" i="35"/>
  <c r="I83" i="35"/>
  <c r="I84" i="35"/>
  <c r="I85" i="35"/>
  <c r="I86" i="35"/>
  <c r="I87" i="35"/>
  <c r="I88" i="35"/>
  <c r="I89" i="35"/>
  <c r="I90" i="35"/>
  <c r="I91" i="35"/>
  <c r="I92" i="35"/>
  <c r="I93" i="35"/>
  <c r="I94" i="35"/>
  <c r="I95" i="35"/>
  <c r="I96" i="35"/>
  <c r="I97" i="35"/>
  <c r="I98" i="35"/>
  <c r="I99" i="35"/>
  <c r="I100" i="35"/>
  <c r="I101" i="35"/>
  <c r="I102" i="35"/>
  <c r="I103" i="35"/>
  <c r="I104" i="35"/>
  <c r="I105" i="35"/>
  <c r="I106" i="35"/>
  <c r="I107" i="35"/>
  <c r="I108" i="35"/>
  <c r="I109" i="35"/>
  <c r="I110" i="35"/>
  <c r="I111" i="35"/>
  <c r="I112" i="35"/>
  <c r="I113" i="35"/>
  <c r="I114" i="35"/>
  <c r="I2" i="35"/>
  <c r="H3" i="35"/>
  <c r="H4" i="35"/>
  <c r="H5" i="35"/>
  <c r="H6" i="35"/>
  <c r="H7" i="35"/>
  <c r="H8" i="35"/>
  <c r="H9" i="35"/>
  <c r="H10" i="35"/>
  <c r="H11" i="35"/>
  <c r="H12" i="35"/>
  <c r="H13" i="35"/>
  <c r="H14" i="35"/>
  <c r="H15" i="35"/>
  <c r="H16" i="35"/>
  <c r="H17" i="35"/>
  <c r="H18" i="35"/>
  <c r="H19" i="35"/>
  <c r="H20" i="35"/>
  <c r="H21" i="35"/>
  <c r="H22" i="35"/>
  <c r="H23" i="35"/>
  <c r="H24" i="35"/>
  <c r="H25" i="35"/>
  <c r="H26" i="35"/>
  <c r="H27" i="35"/>
  <c r="H28" i="35"/>
  <c r="H29" i="35"/>
  <c r="H30" i="35"/>
  <c r="H31" i="35"/>
  <c r="H32" i="35"/>
  <c r="H33" i="35"/>
  <c r="H34" i="35"/>
  <c r="H35" i="35"/>
  <c r="H36" i="35"/>
  <c r="H37" i="35"/>
  <c r="H38" i="35"/>
  <c r="H39" i="35"/>
  <c r="H40" i="35"/>
  <c r="H41" i="35"/>
  <c r="H42" i="35"/>
  <c r="H43" i="35"/>
  <c r="H44" i="35"/>
  <c r="H45" i="35"/>
  <c r="H46" i="35"/>
  <c r="H47" i="35"/>
  <c r="H48" i="35"/>
  <c r="H49" i="35"/>
  <c r="H50" i="35"/>
  <c r="H51" i="35"/>
  <c r="H52" i="35"/>
  <c r="H53" i="35"/>
  <c r="H54" i="35"/>
  <c r="H55" i="35"/>
  <c r="H56" i="35"/>
  <c r="H57" i="35"/>
  <c r="H58" i="35"/>
  <c r="H59" i="35"/>
  <c r="H60" i="35"/>
  <c r="H61" i="35"/>
  <c r="H62" i="35"/>
  <c r="H63" i="35"/>
  <c r="H64" i="35"/>
  <c r="H65" i="35"/>
  <c r="H66" i="35"/>
  <c r="H67" i="35"/>
  <c r="H68" i="35"/>
  <c r="H69" i="35"/>
  <c r="H70" i="35"/>
  <c r="H71" i="35"/>
  <c r="H72" i="35"/>
  <c r="H73" i="35"/>
  <c r="H74" i="35"/>
  <c r="H75" i="35"/>
  <c r="H76" i="35"/>
  <c r="H77" i="35"/>
  <c r="H78" i="35"/>
  <c r="H79" i="35"/>
  <c r="H80" i="35"/>
  <c r="H81" i="35"/>
  <c r="H82" i="35"/>
  <c r="H83" i="35"/>
  <c r="H84" i="35"/>
  <c r="H85" i="35"/>
  <c r="H86" i="35"/>
  <c r="H87" i="35"/>
  <c r="H88" i="35"/>
  <c r="H89" i="35"/>
  <c r="H90" i="35"/>
  <c r="H91" i="35"/>
  <c r="H92" i="35"/>
  <c r="H93" i="35"/>
  <c r="H94" i="35"/>
  <c r="H95" i="35"/>
  <c r="H96" i="35"/>
  <c r="H97" i="35"/>
  <c r="H98" i="35"/>
  <c r="H99" i="35"/>
  <c r="H100" i="35"/>
  <c r="H101" i="35"/>
  <c r="H102" i="35"/>
  <c r="H103" i="35"/>
  <c r="H104" i="35"/>
  <c r="H105" i="35"/>
  <c r="H106" i="35"/>
  <c r="H107" i="35"/>
  <c r="H108" i="35"/>
  <c r="H109" i="35"/>
  <c r="H110" i="35"/>
  <c r="H111" i="35"/>
  <c r="H112" i="35"/>
  <c r="H113" i="35"/>
  <c r="H114" i="35"/>
  <c r="H2" i="35"/>
  <c r="G3" i="35"/>
  <c r="G4" i="35"/>
  <c r="G5" i="35"/>
  <c r="G6" i="35"/>
  <c r="G7" i="35"/>
  <c r="G8" i="35"/>
  <c r="G9" i="35"/>
  <c r="G10" i="35"/>
  <c r="G11" i="35"/>
  <c r="G12" i="35"/>
  <c r="G13" i="35"/>
  <c r="G14" i="35"/>
  <c r="G15" i="35"/>
  <c r="G16" i="35"/>
  <c r="G17" i="35"/>
  <c r="G18" i="35"/>
  <c r="G19" i="35"/>
  <c r="G20" i="35"/>
  <c r="G21" i="35"/>
  <c r="G22" i="35"/>
  <c r="G23" i="35"/>
  <c r="G24" i="35"/>
  <c r="G25" i="35"/>
  <c r="G26" i="35"/>
  <c r="G27" i="35"/>
  <c r="G28" i="35"/>
  <c r="G29" i="35"/>
  <c r="G30" i="35"/>
  <c r="G31" i="35"/>
  <c r="G32" i="35"/>
  <c r="G33" i="35"/>
  <c r="G34" i="35"/>
  <c r="G35" i="35"/>
  <c r="G36" i="35"/>
  <c r="G37" i="35"/>
  <c r="G38" i="35"/>
  <c r="G39" i="35"/>
  <c r="G40" i="35"/>
  <c r="G41" i="35"/>
  <c r="G42" i="35"/>
  <c r="G43" i="35"/>
  <c r="G44" i="35"/>
  <c r="G45" i="35"/>
  <c r="G46" i="35"/>
  <c r="G47" i="35"/>
  <c r="G48" i="35"/>
  <c r="G49" i="35"/>
  <c r="G50" i="35"/>
  <c r="G51" i="35"/>
  <c r="G52" i="35"/>
  <c r="G53" i="35"/>
  <c r="G54" i="35"/>
  <c r="G55" i="35"/>
  <c r="G56" i="35"/>
  <c r="G57" i="35"/>
  <c r="G58" i="35"/>
  <c r="G59" i="35"/>
  <c r="G60" i="35"/>
  <c r="G61" i="35"/>
  <c r="G62" i="35"/>
  <c r="G63" i="35"/>
  <c r="G64" i="35"/>
  <c r="G65" i="35"/>
  <c r="G66" i="35"/>
  <c r="G67" i="35"/>
  <c r="G68" i="35"/>
  <c r="G69" i="35"/>
  <c r="G70" i="35"/>
  <c r="G71" i="35"/>
  <c r="G72" i="35"/>
  <c r="G73" i="35"/>
  <c r="G74" i="35"/>
  <c r="G75" i="35"/>
  <c r="G76" i="35"/>
  <c r="G77" i="35"/>
  <c r="G78" i="35"/>
  <c r="G79" i="35"/>
  <c r="G80" i="35"/>
  <c r="G81" i="35"/>
  <c r="G82" i="35"/>
  <c r="G83" i="35"/>
  <c r="G84" i="35"/>
  <c r="G85" i="35"/>
  <c r="G86" i="35"/>
  <c r="G87" i="35"/>
  <c r="G88" i="35"/>
  <c r="G89" i="35"/>
  <c r="G90" i="35"/>
  <c r="G91" i="35"/>
  <c r="G92" i="35"/>
  <c r="G93" i="35"/>
  <c r="G94" i="35"/>
  <c r="G95" i="35"/>
  <c r="G96" i="35"/>
  <c r="G97" i="35"/>
  <c r="G98" i="35"/>
  <c r="G99" i="35"/>
  <c r="G100" i="35"/>
  <c r="G101" i="35"/>
  <c r="G102" i="35"/>
  <c r="G103" i="35"/>
  <c r="G104" i="35"/>
  <c r="G105" i="35"/>
  <c r="G106" i="35"/>
  <c r="G107" i="35"/>
  <c r="G108" i="35"/>
  <c r="G109" i="35"/>
  <c r="G110" i="35"/>
  <c r="G111" i="35"/>
  <c r="G112" i="35"/>
  <c r="G113" i="35"/>
  <c r="G114" i="35"/>
  <c r="G2" i="35"/>
  <c r="F3" i="35"/>
  <c r="F4" i="35"/>
  <c r="F5" i="35"/>
  <c r="F6" i="35"/>
  <c r="F7" i="35"/>
  <c r="F8" i="35"/>
  <c r="F9" i="35"/>
  <c r="F10" i="35"/>
  <c r="F11" i="35"/>
  <c r="F12" i="35"/>
  <c r="F13" i="35"/>
  <c r="F14" i="35"/>
  <c r="F15" i="35"/>
  <c r="F16" i="35"/>
  <c r="F17" i="35"/>
  <c r="F18" i="35"/>
  <c r="F19" i="35"/>
  <c r="F20" i="35"/>
  <c r="F21" i="35"/>
  <c r="F22" i="35"/>
  <c r="F23" i="35"/>
  <c r="F24" i="35"/>
  <c r="F25" i="35"/>
  <c r="F26" i="35"/>
  <c r="F27" i="35"/>
  <c r="F28" i="35"/>
  <c r="F29" i="35"/>
  <c r="F30" i="35"/>
  <c r="F31" i="35"/>
  <c r="F32" i="35"/>
  <c r="F33" i="35"/>
  <c r="F34" i="35"/>
  <c r="F35" i="35"/>
  <c r="F36" i="35"/>
  <c r="F37" i="35"/>
  <c r="F38" i="35"/>
  <c r="F39" i="35"/>
  <c r="F40" i="35"/>
  <c r="F41" i="35"/>
  <c r="F42" i="35"/>
  <c r="F43" i="35"/>
  <c r="F44" i="35"/>
  <c r="F45" i="35"/>
  <c r="F46" i="35"/>
  <c r="F47" i="35"/>
  <c r="F48" i="35"/>
  <c r="F49" i="35"/>
  <c r="F50" i="35"/>
  <c r="F51" i="35"/>
  <c r="F52" i="35"/>
  <c r="F53" i="35"/>
  <c r="F54" i="35"/>
  <c r="F55" i="35"/>
  <c r="F56" i="35"/>
  <c r="F57" i="35"/>
  <c r="F58" i="35"/>
  <c r="F59" i="35"/>
  <c r="F60" i="35"/>
  <c r="F61" i="35"/>
  <c r="F62" i="35"/>
  <c r="F63" i="35"/>
  <c r="F64" i="35"/>
  <c r="F65" i="35"/>
  <c r="F66" i="35"/>
  <c r="F67" i="35"/>
  <c r="F68" i="35"/>
  <c r="F69" i="35"/>
  <c r="F70" i="35"/>
  <c r="F71" i="35"/>
  <c r="F72" i="35"/>
  <c r="F73" i="35"/>
  <c r="F74" i="35"/>
  <c r="F75" i="35"/>
  <c r="F76" i="35"/>
  <c r="F77" i="35"/>
  <c r="F78" i="35"/>
  <c r="F79" i="35"/>
  <c r="F80" i="35"/>
  <c r="F81" i="35"/>
  <c r="F82" i="35"/>
  <c r="F83" i="35"/>
  <c r="F84" i="35"/>
  <c r="F85" i="35"/>
  <c r="F86" i="35"/>
  <c r="F87" i="35"/>
  <c r="F88" i="35"/>
  <c r="F89" i="35"/>
  <c r="F90" i="35"/>
  <c r="F91" i="35"/>
  <c r="F92" i="35"/>
  <c r="F93" i="35"/>
  <c r="F94" i="35"/>
  <c r="F95" i="35"/>
  <c r="F96" i="35"/>
  <c r="F97" i="35"/>
  <c r="F98" i="35"/>
  <c r="F99" i="35"/>
  <c r="F100" i="35"/>
  <c r="F101" i="35"/>
  <c r="F102" i="35"/>
  <c r="F103" i="35"/>
  <c r="F104" i="35"/>
  <c r="F105" i="35"/>
  <c r="F106" i="35"/>
  <c r="F107" i="35"/>
  <c r="F108" i="35"/>
  <c r="F109" i="35"/>
  <c r="F110" i="35"/>
  <c r="F111" i="35"/>
  <c r="F112" i="35"/>
  <c r="F113" i="35"/>
  <c r="F114" i="35"/>
  <c r="F2" i="35"/>
  <c r="E3" i="35"/>
  <c r="E4" i="35"/>
  <c r="E5" i="35"/>
  <c r="E6" i="35"/>
  <c r="E7" i="35"/>
  <c r="E8" i="35"/>
  <c r="E9" i="35"/>
  <c r="E10" i="35"/>
  <c r="E11" i="35"/>
  <c r="E12" i="35"/>
  <c r="E13" i="35"/>
  <c r="E14" i="35"/>
  <c r="E15" i="35"/>
  <c r="E16" i="35"/>
  <c r="E17" i="35"/>
  <c r="E18" i="35"/>
  <c r="E19" i="35"/>
  <c r="E20" i="35"/>
  <c r="E21" i="35"/>
  <c r="E22" i="35"/>
  <c r="E23" i="35"/>
  <c r="E24" i="35"/>
  <c r="E25" i="35"/>
  <c r="E26" i="35"/>
  <c r="E27" i="35"/>
  <c r="E28" i="35"/>
  <c r="E29" i="35"/>
  <c r="E30" i="35"/>
  <c r="E31" i="35"/>
  <c r="E32" i="35"/>
  <c r="E33" i="35"/>
  <c r="E34" i="35"/>
  <c r="E35" i="35"/>
  <c r="E36" i="35"/>
  <c r="E37" i="35"/>
  <c r="E38" i="35"/>
  <c r="E39" i="35"/>
  <c r="E40" i="35"/>
  <c r="E41" i="35"/>
  <c r="E42" i="35"/>
  <c r="E43" i="35"/>
  <c r="E44" i="35"/>
  <c r="E45" i="35"/>
  <c r="E46" i="35"/>
  <c r="E47" i="35"/>
  <c r="E48" i="35"/>
  <c r="E49" i="35"/>
  <c r="E50" i="35"/>
  <c r="E51" i="35"/>
  <c r="E52" i="35"/>
  <c r="E53" i="35"/>
  <c r="E54" i="35"/>
  <c r="E55" i="35"/>
  <c r="E56" i="35"/>
  <c r="E57" i="35"/>
  <c r="E58" i="35"/>
  <c r="E59" i="35"/>
  <c r="E60" i="35"/>
  <c r="E61" i="35"/>
  <c r="E62" i="35"/>
  <c r="E63" i="35"/>
  <c r="E64" i="35"/>
  <c r="E65" i="35"/>
  <c r="E66" i="35"/>
  <c r="E67" i="35"/>
  <c r="E68" i="35"/>
  <c r="E69" i="35"/>
  <c r="E70" i="35"/>
  <c r="E71" i="35"/>
  <c r="E72" i="35"/>
  <c r="E73" i="35"/>
  <c r="E74" i="35"/>
  <c r="E75" i="35"/>
  <c r="E76" i="35"/>
  <c r="E77" i="35"/>
  <c r="E78" i="35"/>
  <c r="E79" i="35"/>
  <c r="E80" i="35"/>
  <c r="E81" i="35"/>
  <c r="E82" i="35"/>
  <c r="E83" i="35"/>
  <c r="E84" i="35"/>
  <c r="E85" i="35"/>
  <c r="E86" i="35"/>
  <c r="E87" i="35"/>
  <c r="E88" i="35"/>
  <c r="E89" i="35"/>
  <c r="E90" i="35"/>
  <c r="E91" i="35"/>
  <c r="E92" i="35"/>
  <c r="E93" i="35"/>
  <c r="E94" i="35"/>
  <c r="E95" i="35"/>
  <c r="E96" i="35"/>
  <c r="E97" i="35"/>
  <c r="E98" i="35"/>
  <c r="E99" i="35"/>
  <c r="E100" i="35"/>
  <c r="E101" i="35"/>
  <c r="E102" i="35"/>
  <c r="E103" i="35"/>
  <c r="E104" i="35"/>
  <c r="E105" i="35"/>
  <c r="E106" i="35"/>
  <c r="E107" i="35"/>
  <c r="E108" i="35"/>
  <c r="E109" i="35"/>
  <c r="E110" i="35"/>
  <c r="E111" i="35"/>
  <c r="E112" i="35"/>
  <c r="E113" i="35"/>
  <c r="E114" i="35"/>
  <c r="E2" i="35"/>
  <c r="D3" i="35"/>
  <c r="D4" i="35"/>
  <c r="D5" i="35"/>
  <c r="D6" i="35"/>
  <c r="D7" i="35"/>
  <c r="D8" i="35"/>
  <c r="D9" i="35"/>
  <c r="D10" i="35"/>
  <c r="D11" i="35"/>
  <c r="D12" i="35"/>
  <c r="D13" i="35"/>
  <c r="D14" i="35"/>
  <c r="D15" i="35"/>
  <c r="D16" i="35"/>
  <c r="D17" i="35"/>
  <c r="D18" i="35"/>
  <c r="D19" i="35"/>
  <c r="D20" i="35"/>
  <c r="D21" i="35"/>
  <c r="D22" i="35"/>
  <c r="D23" i="35"/>
  <c r="D24" i="35"/>
  <c r="D25" i="35"/>
  <c r="D26" i="35"/>
  <c r="D27" i="35"/>
  <c r="D28" i="35"/>
  <c r="D29" i="35"/>
  <c r="D30" i="35"/>
  <c r="D31" i="35"/>
  <c r="D32" i="35"/>
  <c r="D33" i="35"/>
  <c r="D34" i="35"/>
  <c r="D35" i="35"/>
  <c r="D36" i="35"/>
  <c r="D37" i="35"/>
  <c r="D38" i="35"/>
  <c r="D39" i="35"/>
  <c r="D40" i="35"/>
  <c r="D41" i="35"/>
  <c r="D42" i="35"/>
  <c r="D43" i="35"/>
  <c r="D44" i="35"/>
  <c r="D45" i="35"/>
  <c r="D46" i="35"/>
  <c r="D47" i="35"/>
  <c r="D48" i="35"/>
  <c r="D49" i="35"/>
  <c r="D50" i="35"/>
  <c r="D51" i="35"/>
  <c r="D52" i="35"/>
  <c r="D53" i="35"/>
  <c r="D54" i="35"/>
  <c r="D55" i="35"/>
  <c r="D56" i="35"/>
  <c r="D57" i="35"/>
  <c r="D58" i="35"/>
  <c r="D59" i="35"/>
  <c r="D60" i="35"/>
  <c r="D61" i="35"/>
  <c r="D62" i="35"/>
  <c r="D63" i="35"/>
  <c r="D64" i="35"/>
  <c r="D65" i="35"/>
  <c r="D66" i="35"/>
  <c r="D67" i="35"/>
  <c r="D68" i="35"/>
  <c r="D69" i="35"/>
  <c r="D70" i="35"/>
  <c r="D71" i="35"/>
  <c r="D72" i="35"/>
  <c r="D73" i="35"/>
  <c r="D74" i="35"/>
  <c r="D75" i="35"/>
  <c r="D76" i="35"/>
  <c r="D77" i="35"/>
  <c r="D78" i="35"/>
  <c r="D79" i="35"/>
  <c r="D80" i="35"/>
  <c r="D81" i="35"/>
  <c r="D82" i="35"/>
  <c r="D83" i="35"/>
  <c r="D84" i="35"/>
  <c r="D85" i="35"/>
  <c r="D86" i="35"/>
  <c r="D87" i="35"/>
  <c r="D88" i="35"/>
  <c r="D89" i="35"/>
  <c r="D90" i="35"/>
  <c r="D91" i="35"/>
  <c r="D92" i="35"/>
  <c r="D93" i="35"/>
  <c r="D94" i="35"/>
  <c r="D95" i="35"/>
  <c r="D96" i="35"/>
  <c r="D97" i="35"/>
  <c r="D98" i="35"/>
  <c r="D99" i="35"/>
  <c r="D100" i="35"/>
  <c r="D101" i="35"/>
  <c r="D102" i="35"/>
  <c r="D103" i="35"/>
  <c r="D104" i="35"/>
  <c r="D105" i="35"/>
  <c r="D106" i="35"/>
  <c r="D107" i="35"/>
  <c r="D108" i="35"/>
  <c r="D109" i="35"/>
  <c r="D110" i="35"/>
  <c r="D111" i="35"/>
  <c r="D112" i="35"/>
  <c r="D113" i="35"/>
  <c r="D114" i="35"/>
  <c r="D2" i="35"/>
  <c r="C3" i="35"/>
  <c r="C4" i="35"/>
  <c r="C5" i="35"/>
  <c r="C6" i="35"/>
  <c r="C7" i="35"/>
  <c r="C8" i="35"/>
  <c r="C9" i="35"/>
  <c r="C10" i="35"/>
  <c r="C11" i="35"/>
  <c r="C12" i="35"/>
  <c r="C13" i="35"/>
  <c r="C14" i="35"/>
  <c r="C15" i="35"/>
  <c r="C16" i="35"/>
  <c r="C17" i="35"/>
  <c r="C18" i="35"/>
  <c r="C19" i="35"/>
  <c r="C20" i="35"/>
  <c r="C21" i="35"/>
  <c r="C22" i="35"/>
  <c r="C23" i="35"/>
  <c r="C24" i="35"/>
  <c r="C25" i="35"/>
  <c r="C26" i="35"/>
  <c r="C27" i="35"/>
  <c r="C28" i="35"/>
  <c r="C29" i="35"/>
  <c r="C30" i="35"/>
  <c r="C31" i="35"/>
  <c r="C32" i="35"/>
  <c r="C33" i="35"/>
  <c r="C34" i="35"/>
  <c r="C35" i="35"/>
  <c r="C36" i="35"/>
  <c r="C37" i="35"/>
  <c r="C38" i="35"/>
  <c r="C39" i="35"/>
  <c r="C40" i="35"/>
  <c r="C41" i="35"/>
  <c r="C42" i="35"/>
  <c r="C43" i="35"/>
  <c r="C44" i="35"/>
  <c r="C45" i="35"/>
  <c r="C46" i="35"/>
  <c r="C47" i="35"/>
  <c r="C48" i="35"/>
  <c r="C49" i="35"/>
  <c r="C50" i="35"/>
  <c r="C51" i="35"/>
  <c r="C52" i="35"/>
  <c r="C53" i="35"/>
  <c r="C54" i="35"/>
  <c r="C55" i="35"/>
  <c r="C56" i="35"/>
  <c r="C57" i="35"/>
  <c r="C58" i="35"/>
  <c r="C59" i="35"/>
  <c r="C60" i="35"/>
  <c r="C61" i="35"/>
  <c r="C62" i="35"/>
  <c r="C63" i="35"/>
  <c r="C64" i="35"/>
  <c r="C65" i="35"/>
  <c r="C66" i="35"/>
  <c r="C67" i="35"/>
  <c r="C68" i="35"/>
  <c r="C69" i="35"/>
  <c r="C70" i="35"/>
  <c r="C71" i="35"/>
  <c r="C72" i="35"/>
  <c r="C73" i="35"/>
  <c r="C74" i="35"/>
  <c r="C75" i="35"/>
  <c r="C76" i="35"/>
  <c r="C77" i="35"/>
  <c r="C78" i="35"/>
  <c r="C79" i="35"/>
  <c r="C80" i="35"/>
  <c r="C81" i="35"/>
  <c r="C82" i="35"/>
  <c r="C83" i="35"/>
  <c r="C84" i="35"/>
  <c r="C85" i="35"/>
  <c r="C86" i="35"/>
  <c r="C87" i="35"/>
  <c r="C88" i="35"/>
  <c r="C89" i="35"/>
  <c r="C90" i="35"/>
  <c r="C91" i="35"/>
  <c r="C92" i="35"/>
  <c r="C93" i="35"/>
  <c r="C94" i="35"/>
  <c r="C95" i="35"/>
  <c r="C96" i="35"/>
  <c r="C97" i="35"/>
  <c r="C98" i="35"/>
  <c r="C99" i="35"/>
  <c r="C100" i="35"/>
  <c r="C101" i="35"/>
  <c r="C102" i="35"/>
  <c r="C103" i="35"/>
  <c r="C104" i="35"/>
  <c r="C105" i="35"/>
  <c r="C106" i="35"/>
  <c r="C107" i="35"/>
  <c r="C108" i="35"/>
  <c r="C109" i="35"/>
  <c r="C110" i="35"/>
  <c r="C111" i="35"/>
  <c r="C112" i="35"/>
  <c r="C113" i="35"/>
  <c r="C114" i="35"/>
  <c r="C2" i="35"/>
  <c r="B3" i="35"/>
  <c r="B4" i="35"/>
  <c r="B5" i="35"/>
  <c r="B6" i="35"/>
  <c r="B7" i="35"/>
  <c r="B8" i="35"/>
  <c r="B9" i="35"/>
  <c r="B10" i="35"/>
  <c r="B11" i="35"/>
  <c r="B12" i="35"/>
  <c r="B13" i="35"/>
  <c r="B14" i="35"/>
  <c r="B15" i="35"/>
  <c r="B16" i="35"/>
  <c r="B17" i="35"/>
  <c r="B18" i="35"/>
  <c r="B19" i="35"/>
  <c r="B20" i="35"/>
  <c r="B21" i="35"/>
  <c r="B22" i="35"/>
  <c r="B23" i="35"/>
  <c r="B24" i="35"/>
  <c r="B25" i="35"/>
  <c r="B26" i="35"/>
  <c r="B27" i="35"/>
  <c r="B28" i="35"/>
  <c r="B29" i="35"/>
  <c r="B30" i="35"/>
  <c r="B31" i="35"/>
  <c r="B32" i="35"/>
  <c r="B33" i="35"/>
  <c r="B34" i="35"/>
  <c r="B35" i="35"/>
  <c r="B36" i="35"/>
  <c r="B37" i="35"/>
  <c r="B38" i="35"/>
  <c r="B39" i="35"/>
  <c r="B40" i="35"/>
  <c r="B41" i="35"/>
  <c r="B42" i="35"/>
  <c r="B43" i="35"/>
  <c r="B44" i="35"/>
  <c r="B45" i="35"/>
  <c r="B46" i="35"/>
  <c r="B47" i="35"/>
  <c r="B48" i="35"/>
  <c r="B49" i="35"/>
  <c r="B50" i="35"/>
  <c r="B51" i="35"/>
  <c r="B52" i="35"/>
  <c r="B53" i="35"/>
  <c r="B54" i="35"/>
  <c r="B55" i="35"/>
  <c r="B56" i="35"/>
  <c r="B57" i="35"/>
  <c r="B58" i="35"/>
  <c r="B59" i="35"/>
  <c r="B60" i="35"/>
  <c r="B61" i="35"/>
  <c r="B62" i="35"/>
  <c r="B63" i="35"/>
  <c r="B64" i="35"/>
  <c r="B65" i="35"/>
  <c r="B66" i="35"/>
  <c r="B67" i="35"/>
  <c r="B68" i="35"/>
  <c r="B69" i="35"/>
  <c r="B70" i="35"/>
  <c r="B71" i="35"/>
  <c r="B72" i="35"/>
  <c r="B73" i="35"/>
  <c r="B74" i="35"/>
  <c r="B75" i="35"/>
  <c r="B76" i="35"/>
  <c r="B77" i="35"/>
  <c r="B78" i="35"/>
  <c r="B79" i="35"/>
  <c r="B80" i="35"/>
  <c r="B81" i="35"/>
  <c r="B82" i="35"/>
  <c r="B83" i="35"/>
  <c r="B84" i="35"/>
  <c r="B85" i="35"/>
  <c r="B86" i="35"/>
  <c r="B87" i="35"/>
  <c r="B88" i="35"/>
  <c r="B89" i="35"/>
  <c r="B90" i="35"/>
  <c r="B91" i="35"/>
  <c r="B92" i="35"/>
  <c r="B93" i="35"/>
  <c r="B94" i="35"/>
  <c r="B95" i="35"/>
  <c r="B96" i="35"/>
  <c r="B97" i="35"/>
  <c r="B98" i="35"/>
  <c r="B99" i="35"/>
  <c r="B100" i="35"/>
  <c r="B101" i="35"/>
  <c r="B102" i="35"/>
  <c r="B103" i="35"/>
  <c r="B104" i="35"/>
  <c r="B105" i="35"/>
  <c r="B106" i="35"/>
  <c r="B107" i="35"/>
  <c r="B108" i="35"/>
  <c r="B109" i="35"/>
  <c r="B110" i="35"/>
  <c r="B111" i="35"/>
  <c r="B112" i="35"/>
  <c r="B113" i="35"/>
  <c r="B114" i="35"/>
  <c r="B2" i="35"/>
  <c r="A3" i="35"/>
  <c r="A4" i="35"/>
  <c r="A5" i="35"/>
  <c r="A6" i="35"/>
  <c r="A7" i="35"/>
  <c r="A8" i="35"/>
  <c r="A9" i="35"/>
  <c r="A10" i="35"/>
  <c r="A11" i="35"/>
  <c r="A12" i="35"/>
  <c r="A13" i="35"/>
  <c r="A14" i="35"/>
  <c r="A15" i="35"/>
  <c r="A16" i="35"/>
  <c r="A17" i="35"/>
  <c r="A18" i="35"/>
  <c r="A19" i="35"/>
  <c r="A20" i="35"/>
  <c r="A21" i="35"/>
  <c r="A22" i="35"/>
  <c r="A23" i="35"/>
  <c r="A24" i="35"/>
  <c r="A25" i="35"/>
  <c r="A26" i="35"/>
  <c r="A27" i="35"/>
  <c r="A28" i="35"/>
  <c r="A29" i="35"/>
  <c r="A30" i="35"/>
  <c r="A31" i="35"/>
  <c r="A32" i="35"/>
  <c r="A33" i="35"/>
  <c r="A34" i="35"/>
  <c r="A35" i="35"/>
  <c r="A36" i="35"/>
  <c r="A37" i="35"/>
  <c r="A38" i="35"/>
  <c r="A39" i="35"/>
  <c r="A40" i="35"/>
  <c r="A41" i="35"/>
  <c r="A42" i="35"/>
  <c r="A43" i="35"/>
  <c r="A44" i="35"/>
  <c r="A45" i="35"/>
  <c r="A46" i="35"/>
  <c r="A47" i="35"/>
  <c r="A48" i="35"/>
  <c r="A49" i="35"/>
  <c r="A50" i="35"/>
  <c r="A51" i="35"/>
  <c r="A52" i="35"/>
  <c r="A53" i="35"/>
  <c r="A54" i="35"/>
  <c r="A55" i="35"/>
  <c r="A56" i="35"/>
  <c r="A57" i="35"/>
  <c r="A58" i="35"/>
  <c r="A59" i="35"/>
  <c r="A60" i="35"/>
  <c r="A61" i="35"/>
  <c r="A62" i="35"/>
  <c r="A63" i="35"/>
  <c r="A64" i="35"/>
  <c r="A65" i="35"/>
  <c r="A66" i="35"/>
  <c r="A67" i="35"/>
  <c r="A68" i="35"/>
  <c r="A69" i="35"/>
  <c r="A70" i="35"/>
  <c r="A71" i="35"/>
  <c r="A72" i="35"/>
  <c r="A73" i="35"/>
  <c r="A74" i="35"/>
  <c r="A75" i="35"/>
  <c r="A76" i="35"/>
  <c r="A77" i="35"/>
  <c r="A78" i="35"/>
  <c r="A79" i="35"/>
  <c r="A80" i="35"/>
  <c r="A81" i="35"/>
  <c r="A82" i="35"/>
  <c r="A83" i="35"/>
  <c r="A84" i="35"/>
  <c r="A85" i="35"/>
  <c r="A86" i="35"/>
  <c r="A87" i="35"/>
  <c r="A88" i="35"/>
  <c r="A89" i="35"/>
  <c r="A90" i="35"/>
  <c r="A91" i="35"/>
  <c r="A92" i="35"/>
  <c r="A93" i="35"/>
  <c r="A94" i="35"/>
  <c r="A95" i="35"/>
  <c r="A96" i="35"/>
  <c r="A97" i="35"/>
  <c r="A98" i="35"/>
  <c r="A99" i="35"/>
  <c r="A100" i="35"/>
  <c r="A101" i="35"/>
  <c r="A102" i="35"/>
  <c r="A103" i="35"/>
  <c r="A104" i="35"/>
  <c r="A105" i="35"/>
  <c r="A106" i="35"/>
  <c r="A107" i="35"/>
  <c r="A108" i="35"/>
  <c r="A109" i="35"/>
  <c r="A110" i="35"/>
  <c r="A111" i="35"/>
  <c r="A112" i="35"/>
  <c r="A113" i="35"/>
  <c r="A114" i="35"/>
  <c r="A2" i="35"/>
  <c r="L3" i="33"/>
  <c r="L4" i="33"/>
  <c r="L5" i="33"/>
  <c r="L6" i="33"/>
  <c r="L7" i="33"/>
  <c r="L8" i="33"/>
  <c r="L9" i="33"/>
  <c r="L10" i="33"/>
  <c r="L11" i="33"/>
  <c r="L12" i="33"/>
  <c r="L13" i="33"/>
  <c r="L14" i="33"/>
  <c r="L15" i="33"/>
  <c r="L16" i="33"/>
  <c r="L17" i="33"/>
  <c r="L18" i="33"/>
  <c r="L19" i="33"/>
  <c r="L20" i="33"/>
  <c r="L21" i="33"/>
  <c r="L22" i="33"/>
  <c r="L23" i="33"/>
  <c r="L24" i="33"/>
  <c r="L25" i="33"/>
  <c r="L26" i="33"/>
  <c r="L27" i="33"/>
  <c r="L28" i="33"/>
  <c r="L29" i="33"/>
  <c r="L30" i="33"/>
  <c r="L31" i="33"/>
  <c r="L32" i="33"/>
  <c r="L33" i="33"/>
  <c r="L34" i="33"/>
  <c r="L35" i="33"/>
  <c r="L36" i="33"/>
  <c r="L37" i="33"/>
  <c r="L38" i="33"/>
  <c r="L39" i="33"/>
  <c r="L40" i="33"/>
  <c r="L41" i="33"/>
  <c r="L42" i="33"/>
  <c r="L43" i="33"/>
  <c r="L44" i="33"/>
  <c r="L45" i="33"/>
  <c r="L46" i="33"/>
  <c r="L47" i="33"/>
  <c r="L48" i="33"/>
  <c r="L49" i="33"/>
  <c r="L50" i="33"/>
  <c r="L51" i="33"/>
  <c r="L52" i="33"/>
  <c r="L53" i="33"/>
  <c r="L54" i="33"/>
  <c r="L55" i="33"/>
  <c r="L56" i="33"/>
  <c r="L57" i="33"/>
  <c r="L58" i="33"/>
  <c r="L59" i="33"/>
  <c r="L60" i="33"/>
  <c r="L61" i="33"/>
  <c r="L62" i="33"/>
  <c r="L63" i="33"/>
  <c r="L64" i="33"/>
  <c r="L65" i="33"/>
  <c r="L66" i="33"/>
  <c r="L67" i="33"/>
  <c r="L68" i="33"/>
  <c r="L69" i="33"/>
  <c r="L70" i="33"/>
  <c r="L71" i="33"/>
  <c r="L72" i="33"/>
  <c r="L73" i="33"/>
  <c r="L74" i="33"/>
  <c r="L75" i="33"/>
  <c r="L76" i="33"/>
  <c r="L77" i="33"/>
  <c r="L78" i="33"/>
  <c r="L79" i="33"/>
  <c r="L80" i="33"/>
  <c r="L81" i="33"/>
  <c r="L82" i="33"/>
  <c r="L83" i="33"/>
  <c r="L84" i="33"/>
  <c r="L85" i="33"/>
  <c r="L86" i="33"/>
  <c r="L87" i="33"/>
  <c r="L88" i="33"/>
  <c r="L89" i="33"/>
  <c r="L90" i="33"/>
  <c r="L91" i="33"/>
  <c r="L92" i="33"/>
  <c r="L93" i="33"/>
  <c r="L94" i="33"/>
  <c r="L95" i="33"/>
  <c r="L96" i="33"/>
  <c r="L97" i="33"/>
  <c r="L98" i="33"/>
  <c r="L99" i="33"/>
  <c r="L100" i="33"/>
  <c r="L101" i="33"/>
  <c r="L102" i="33"/>
  <c r="L103" i="33"/>
  <c r="L104" i="33"/>
  <c r="L105" i="33"/>
  <c r="L106" i="33"/>
  <c r="L107" i="33"/>
  <c r="L108" i="33"/>
  <c r="L109" i="33"/>
  <c r="L110" i="33"/>
  <c r="L111" i="33"/>
  <c r="L112" i="33"/>
  <c r="L113" i="33"/>
  <c r="L114" i="33"/>
  <c r="L2" i="33"/>
  <c r="K10" i="33"/>
  <c r="K11" i="33"/>
  <c r="K12" i="33"/>
  <c r="K13" i="33"/>
  <c r="K14" i="33"/>
  <c r="K15" i="33"/>
  <c r="K16" i="33"/>
  <c r="K17" i="33"/>
  <c r="K18" i="33"/>
  <c r="K19" i="33"/>
  <c r="K20" i="33"/>
  <c r="K21" i="33"/>
  <c r="K22" i="33"/>
  <c r="K23" i="33"/>
  <c r="K24" i="33"/>
  <c r="K25" i="33"/>
  <c r="K26" i="33"/>
  <c r="K27" i="33"/>
  <c r="K28" i="33"/>
  <c r="K29" i="33"/>
  <c r="K30" i="33"/>
  <c r="K31" i="33"/>
  <c r="K32" i="33"/>
  <c r="K33" i="33"/>
  <c r="K34" i="33"/>
  <c r="K35" i="33"/>
  <c r="K36" i="33"/>
  <c r="K37" i="33"/>
  <c r="K38" i="33"/>
  <c r="K39" i="33"/>
  <c r="K40" i="33"/>
  <c r="K41" i="33"/>
  <c r="K42" i="33"/>
  <c r="K43" i="33"/>
  <c r="K44" i="33"/>
  <c r="K45" i="33"/>
  <c r="K46" i="33"/>
  <c r="K47" i="33"/>
  <c r="K48" i="33"/>
  <c r="K49" i="33"/>
  <c r="K50" i="33"/>
  <c r="K51" i="33"/>
  <c r="K52" i="33"/>
  <c r="K53" i="33"/>
  <c r="K54" i="33"/>
  <c r="K55" i="33"/>
  <c r="K56" i="33"/>
  <c r="K57" i="33"/>
  <c r="K58" i="33"/>
  <c r="K59" i="33"/>
  <c r="K60" i="33"/>
  <c r="K61" i="33"/>
  <c r="K62" i="33"/>
  <c r="K63" i="33"/>
  <c r="K64" i="33"/>
  <c r="K65" i="33"/>
  <c r="K66" i="33"/>
  <c r="K67" i="33"/>
  <c r="K68" i="33"/>
  <c r="K69" i="33"/>
  <c r="K70" i="33"/>
  <c r="K71" i="33"/>
  <c r="K72" i="33"/>
  <c r="K73" i="33"/>
  <c r="K74" i="33"/>
  <c r="K75" i="33"/>
  <c r="K76" i="33"/>
  <c r="K77" i="33"/>
  <c r="K78" i="33"/>
  <c r="K79" i="33"/>
  <c r="K80" i="33"/>
  <c r="K81" i="33"/>
  <c r="K82" i="33"/>
  <c r="K83" i="33"/>
  <c r="K84" i="33"/>
  <c r="K85" i="33"/>
  <c r="K86" i="33"/>
  <c r="K87" i="33"/>
  <c r="K88" i="33"/>
  <c r="K89" i="33"/>
  <c r="K90" i="33"/>
  <c r="K91" i="33"/>
  <c r="K92" i="33"/>
  <c r="K93" i="33"/>
  <c r="K94" i="33"/>
  <c r="K95" i="33"/>
  <c r="K96" i="33"/>
  <c r="K97" i="33"/>
  <c r="K98" i="33"/>
  <c r="K99" i="33"/>
  <c r="K100" i="33"/>
  <c r="K101" i="33"/>
  <c r="K102" i="33"/>
  <c r="K103" i="33"/>
  <c r="K104" i="33"/>
  <c r="K105" i="33"/>
  <c r="K106" i="33"/>
  <c r="K107" i="33"/>
  <c r="K108" i="33"/>
  <c r="K109" i="33"/>
  <c r="K110" i="33"/>
  <c r="K111" i="33"/>
  <c r="K112" i="33"/>
  <c r="K113" i="33"/>
  <c r="K114" i="33"/>
  <c r="K3" i="33"/>
  <c r="K4" i="33"/>
  <c r="K5" i="33"/>
  <c r="K6" i="33"/>
  <c r="K7" i="33"/>
  <c r="K8" i="33"/>
  <c r="K9" i="33"/>
  <c r="K2" i="33"/>
  <c r="J3" i="33"/>
  <c r="J4" i="33"/>
  <c r="J5" i="33"/>
  <c r="J6" i="33"/>
  <c r="J7" i="33"/>
  <c r="J8" i="33"/>
  <c r="J9" i="33"/>
  <c r="J10" i="33"/>
  <c r="J11" i="33"/>
  <c r="J12" i="33"/>
  <c r="J13" i="33"/>
  <c r="J14" i="33"/>
  <c r="J15" i="33"/>
  <c r="J16" i="33"/>
  <c r="J17" i="33"/>
  <c r="J18" i="33"/>
  <c r="J19" i="33"/>
  <c r="J20" i="33"/>
  <c r="J21" i="33"/>
  <c r="J22" i="33"/>
  <c r="J23" i="33"/>
  <c r="J24" i="33"/>
  <c r="J25" i="33"/>
  <c r="J26" i="33"/>
  <c r="J27" i="33"/>
  <c r="J28" i="33"/>
  <c r="J29" i="33"/>
  <c r="J30" i="33"/>
  <c r="J31" i="33"/>
  <c r="J32" i="33"/>
  <c r="J33" i="33"/>
  <c r="J34" i="33"/>
  <c r="J35" i="33"/>
  <c r="J36" i="33"/>
  <c r="J37" i="33"/>
  <c r="J38" i="33"/>
  <c r="J39" i="33"/>
  <c r="J40" i="33"/>
  <c r="J41" i="33"/>
  <c r="J42" i="33"/>
  <c r="J43" i="33"/>
  <c r="J44" i="33"/>
  <c r="J45" i="33"/>
  <c r="J46" i="33"/>
  <c r="J47" i="33"/>
  <c r="J48" i="33"/>
  <c r="J49" i="33"/>
  <c r="J50" i="33"/>
  <c r="J51" i="33"/>
  <c r="J52" i="33"/>
  <c r="J53" i="33"/>
  <c r="J54" i="33"/>
  <c r="J55" i="33"/>
  <c r="J56" i="33"/>
  <c r="J57" i="33"/>
  <c r="J58" i="33"/>
  <c r="J59" i="33"/>
  <c r="J60" i="33"/>
  <c r="J61" i="33"/>
  <c r="J62" i="33"/>
  <c r="J63" i="33"/>
  <c r="J64" i="33"/>
  <c r="J65" i="33"/>
  <c r="J66" i="33"/>
  <c r="J67" i="33"/>
  <c r="J68" i="33"/>
  <c r="J69" i="33"/>
  <c r="J70" i="33"/>
  <c r="J71" i="33"/>
  <c r="J72" i="33"/>
  <c r="J73" i="33"/>
  <c r="J74" i="33"/>
  <c r="J75" i="33"/>
  <c r="J76" i="33"/>
  <c r="J77" i="33"/>
  <c r="J78" i="33"/>
  <c r="J79" i="33"/>
  <c r="J80" i="33"/>
  <c r="J81" i="33"/>
  <c r="J82" i="33"/>
  <c r="J83" i="33"/>
  <c r="J84" i="33"/>
  <c r="J85" i="33"/>
  <c r="J86" i="33"/>
  <c r="J87" i="33"/>
  <c r="J88" i="33"/>
  <c r="J89" i="33"/>
  <c r="J90" i="33"/>
  <c r="J91" i="33"/>
  <c r="J92" i="33"/>
  <c r="J93" i="33"/>
  <c r="J94" i="33"/>
  <c r="J95" i="33"/>
  <c r="J96" i="33"/>
  <c r="J97" i="33"/>
  <c r="J98" i="33"/>
  <c r="J99" i="33"/>
  <c r="J100" i="33"/>
  <c r="J101" i="33"/>
  <c r="J102" i="33"/>
  <c r="J103" i="33"/>
  <c r="J104" i="33"/>
  <c r="J105" i="33"/>
  <c r="J106" i="33"/>
  <c r="J107" i="33"/>
  <c r="J108" i="33"/>
  <c r="J109" i="33"/>
  <c r="J110" i="33"/>
  <c r="J111" i="33"/>
  <c r="J112" i="33"/>
  <c r="J113" i="33"/>
  <c r="J114" i="33"/>
  <c r="J2" i="33"/>
  <c r="I3" i="33"/>
  <c r="I4" i="33"/>
  <c r="I5" i="33"/>
  <c r="I6" i="33"/>
  <c r="I7" i="33"/>
  <c r="I8" i="33"/>
  <c r="I9" i="33"/>
  <c r="I10" i="33"/>
  <c r="I11" i="33"/>
  <c r="I12" i="33"/>
  <c r="I13" i="33"/>
  <c r="I14" i="33"/>
  <c r="I15" i="33"/>
  <c r="I16" i="33"/>
  <c r="I17" i="33"/>
  <c r="I18" i="33"/>
  <c r="I19" i="33"/>
  <c r="I20" i="33"/>
  <c r="I21" i="33"/>
  <c r="I22" i="33"/>
  <c r="I23" i="33"/>
  <c r="I24" i="33"/>
  <c r="I25" i="33"/>
  <c r="I26" i="33"/>
  <c r="I27" i="33"/>
  <c r="I28" i="33"/>
  <c r="I29" i="33"/>
  <c r="I30" i="33"/>
  <c r="I31" i="33"/>
  <c r="I32" i="33"/>
  <c r="I33" i="33"/>
  <c r="I34" i="33"/>
  <c r="I35" i="33"/>
  <c r="I36" i="33"/>
  <c r="I37" i="33"/>
  <c r="I38" i="33"/>
  <c r="I39" i="33"/>
  <c r="I40" i="33"/>
  <c r="I41" i="33"/>
  <c r="I42" i="33"/>
  <c r="I43" i="33"/>
  <c r="I44" i="33"/>
  <c r="I45" i="33"/>
  <c r="I46" i="33"/>
  <c r="I47" i="33"/>
  <c r="I48" i="33"/>
  <c r="I49" i="33"/>
  <c r="I50" i="33"/>
  <c r="I51" i="33"/>
  <c r="I52" i="33"/>
  <c r="I53" i="33"/>
  <c r="I54" i="33"/>
  <c r="I55" i="33"/>
  <c r="I56" i="33"/>
  <c r="I57" i="33"/>
  <c r="I58" i="33"/>
  <c r="I59" i="33"/>
  <c r="I60" i="33"/>
  <c r="I61" i="33"/>
  <c r="I62" i="33"/>
  <c r="I63" i="33"/>
  <c r="I64" i="33"/>
  <c r="I65" i="33"/>
  <c r="I66" i="33"/>
  <c r="I67" i="33"/>
  <c r="I68" i="33"/>
  <c r="I69" i="33"/>
  <c r="I70" i="33"/>
  <c r="I71" i="33"/>
  <c r="I72" i="33"/>
  <c r="I73" i="33"/>
  <c r="I74" i="33"/>
  <c r="I75" i="33"/>
  <c r="I76" i="33"/>
  <c r="I77" i="33"/>
  <c r="I78" i="33"/>
  <c r="I79" i="33"/>
  <c r="I80" i="33"/>
  <c r="I81" i="33"/>
  <c r="I82" i="33"/>
  <c r="I83" i="33"/>
  <c r="I84" i="33"/>
  <c r="I85" i="33"/>
  <c r="I86" i="33"/>
  <c r="I87" i="33"/>
  <c r="I88" i="33"/>
  <c r="I89" i="33"/>
  <c r="I90" i="33"/>
  <c r="I91" i="33"/>
  <c r="I92" i="33"/>
  <c r="I93" i="33"/>
  <c r="I94" i="33"/>
  <c r="I95" i="33"/>
  <c r="I96" i="33"/>
  <c r="I97" i="33"/>
  <c r="I98" i="33"/>
  <c r="I99" i="33"/>
  <c r="I100" i="33"/>
  <c r="I101" i="33"/>
  <c r="I102" i="33"/>
  <c r="I103" i="33"/>
  <c r="I104" i="33"/>
  <c r="I105" i="33"/>
  <c r="I106" i="33"/>
  <c r="I107" i="33"/>
  <c r="I108" i="33"/>
  <c r="I109" i="33"/>
  <c r="I110" i="33"/>
  <c r="I111" i="33"/>
  <c r="I112" i="33"/>
  <c r="I113" i="33"/>
  <c r="I114" i="33"/>
  <c r="I2" i="33"/>
  <c r="H3" i="33"/>
  <c r="H4" i="33"/>
  <c r="H5" i="33"/>
  <c r="H6" i="33"/>
  <c r="H7" i="33"/>
  <c r="H8" i="33"/>
  <c r="H9" i="33"/>
  <c r="H10" i="33"/>
  <c r="H11" i="33"/>
  <c r="H12" i="33"/>
  <c r="H13" i="33"/>
  <c r="H14" i="33"/>
  <c r="H15" i="33"/>
  <c r="H16" i="33"/>
  <c r="H17" i="33"/>
  <c r="H18" i="33"/>
  <c r="H19" i="33"/>
  <c r="H20" i="33"/>
  <c r="H21" i="33"/>
  <c r="H22" i="33"/>
  <c r="H23" i="33"/>
  <c r="H24" i="33"/>
  <c r="H25" i="33"/>
  <c r="H26" i="33"/>
  <c r="H27" i="33"/>
  <c r="H28" i="33"/>
  <c r="H29" i="33"/>
  <c r="H30" i="33"/>
  <c r="H31" i="33"/>
  <c r="H32" i="33"/>
  <c r="H33" i="33"/>
  <c r="H34" i="33"/>
  <c r="H35" i="33"/>
  <c r="H36" i="33"/>
  <c r="H37" i="33"/>
  <c r="H38" i="33"/>
  <c r="H39" i="33"/>
  <c r="H40" i="33"/>
  <c r="H41" i="33"/>
  <c r="H42" i="33"/>
  <c r="H43" i="33"/>
  <c r="H44" i="33"/>
  <c r="H45" i="33"/>
  <c r="H46" i="33"/>
  <c r="H47" i="33"/>
  <c r="H48" i="33"/>
  <c r="H49" i="33"/>
  <c r="H50" i="33"/>
  <c r="H51" i="33"/>
  <c r="H52" i="33"/>
  <c r="H53" i="33"/>
  <c r="H54" i="33"/>
  <c r="H55" i="33"/>
  <c r="H56" i="33"/>
  <c r="H57" i="33"/>
  <c r="H58" i="33"/>
  <c r="H59" i="33"/>
  <c r="H60" i="33"/>
  <c r="H61" i="33"/>
  <c r="H62" i="33"/>
  <c r="H63" i="33"/>
  <c r="H64" i="33"/>
  <c r="H65" i="33"/>
  <c r="H66" i="33"/>
  <c r="H67" i="33"/>
  <c r="H68" i="33"/>
  <c r="H69" i="33"/>
  <c r="H70" i="33"/>
  <c r="H71" i="33"/>
  <c r="H72" i="33"/>
  <c r="H73" i="33"/>
  <c r="H74" i="33"/>
  <c r="H75" i="33"/>
  <c r="H76" i="33"/>
  <c r="H77" i="33"/>
  <c r="H78" i="33"/>
  <c r="H79" i="33"/>
  <c r="H80" i="33"/>
  <c r="H81" i="33"/>
  <c r="H82" i="33"/>
  <c r="H83" i="33"/>
  <c r="H84" i="33"/>
  <c r="H85" i="33"/>
  <c r="H86" i="33"/>
  <c r="H87" i="33"/>
  <c r="H88" i="33"/>
  <c r="H89" i="33"/>
  <c r="H90" i="33"/>
  <c r="H91" i="33"/>
  <c r="H92" i="33"/>
  <c r="H93" i="33"/>
  <c r="H94" i="33"/>
  <c r="H95" i="33"/>
  <c r="H96" i="33"/>
  <c r="H97" i="33"/>
  <c r="H98" i="33"/>
  <c r="H99" i="33"/>
  <c r="H100" i="33"/>
  <c r="H101" i="33"/>
  <c r="H102" i="33"/>
  <c r="H103" i="33"/>
  <c r="H104" i="33"/>
  <c r="H105" i="33"/>
  <c r="H106" i="33"/>
  <c r="H107" i="33"/>
  <c r="H108" i="33"/>
  <c r="H109" i="33"/>
  <c r="H110" i="33"/>
  <c r="H111" i="33"/>
  <c r="H112" i="33"/>
  <c r="H113" i="33"/>
  <c r="H114" i="33"/>
  <c r="H2" i="33"/>
  <c r="G3" i="33"/>
  <c r="G4" i="33"/>
  <c r="G5" i="33"/>
  <c r="G6" i="33"/>
  <c r="G7" i="33"/>
  <c r="G8" i="33"/>
  <c r="G9" i="33"/>
  <c r="G10" i="33"/>
  <c r="G11" i="33"/>
  <c r="G12" i="33"/>
  <c r="G13" i="33"/>
  <c r="G14" i="33"/>
  <c r="G15" i="33"/>
  <c r="G16" i="33"/>
  <c r="G17" i="33"/>
  <c r="G18" i="33"/>
  <c r="G19" i="33"/>
  <c r="G20" i="33"/>
  <c r="G21" i="33"/>
  <c r="G22" i="33"/>
  <c r="G23" i="33"/>
  <c r="G24" i="33"/>
  <c r="G25" i="33"/>
  <c r="G26" i="33"/>
  <c r="G27" i="33"/>
  <c r="G28" i="33"/>
  <c r="G29" i="33"/>
  <c r="G30" i="33"/>
  <c r="G31" i="33"/>
  <c r="G32" i="33"/>
  <c r="G33" i="33"/>
  <c r="G34" i="33"/>
  <c r="G35" i="33"/>
  <c r="G36" i="33"/>
  <c r="G37" i="33"/>
  <c r="G38" i="33"/>
  <c r="G39" i="33"/>
  <c r="G40" i="33"/>
  <c r="G41" i="33"/>
  <c r="G42" i="33"/>
  <c r="G43" i="33"/>
  <c r="G44" i="33"/>
  <c r="G45" i="33"/>
  <c r="G46" i="33"/>
  <c r="G47" i="33"/>
  <c r="G48" i="33"/>
  <c r="G49" i="33"/>
  <c r="G50" i="33"/>
  <c r="G51" i="33"/>
  <c r="G52" i="33"/>
  <c r="G53" i="33"/>
  <c r="G54" i="33"/>
  <c r="G55" i="33"/>
  <c r="G56" i="33"/>
  <c r="G57" i="33"/>
  <c r="G58" i="33"/>
  <c r="G59" i="33"/>
  <c r="G60" i="33"/>
  <c r="G61" i="33"/>
  <c r="G62" i="33"/>
  <c r="G63" i="33"/>
  <c r="G64" i="33"/>
  <c r="G65" i="33"/>
  <c r="G66" i="33"/>
  <c r="G67" i="33"/>
  <c r="G68" i="33"/>
  <c r="G69" i="33"/>
  <c r="G70" i="33"/>
  <c r="G71" i="33"/>
  <c r="G72" i="33"/>
  <c r="G73" i="33"/>
  <c r="G74" i="33"/>
  <c r="G75" i="33"/>
  <c r="G76" i="33"/>
  <c r="G77" i="33"/>
  <c r="G78" i="33"/>
  <c r="G79" i="33"/>
  <c r="G80" i="33"/>
  <c r="G81" i="33"/>
  <c r="G82" i="33"/>
  <c r="G83" i="33"/>
  <c r="G84" i="33"/>
  <c r="G85" i="33"/>
  <c r="G86" i="33"/>
  <c r="G87" i="33"/>
  <c r="G88" i="33"/>
  <c r="G89" i="33"/>
  <c r="G90" i="33"/>
  <c r="G91" i="33"/>
  <c r="G92" i="33"/>
  <c r="G93" i="33"/>
  <c r="G94" i="33"/>
  <c r="G95" i="33"/>
  <c r="G96" i="33"/>
  <c r="G97" i="33"/>
  <c r="G98" i="33"/>
  <c r="G99" i="33"/>
  <c r="G100" i="33"/>
  <c r="G101" i="33"/>
  <c r="G102" i="33"/>
  <c r="G103" i="33"/>
  <c r="G104" i="33"/>
  <c r="G105" i="33"/>
  <c r="G106" i="33"/>
  <c r="G107" i="33"/>
  <c r="G108" i="33"/>
  <c r="G109" i="33"/>
  <c r="G110" i="33"/>
  <c r="G111" i="33"/>
  <c r="G112" i="33"/>
  <c r="G113" i="33"/>
  <c r="G114" i="33"/>
  <c r="G2" i="33"/>
  <c r="F3" i="33"/>
  <c r="F4" i="33"/>
  <c r="F5" i="33"/>
  <c r="F6" i="33"/>
  <c r="F7" i="33"/>
  <c r="F8" i="33"/>
  <c r="F9" i="33"/>
  <c r="F10" i="33"/>
  <c r="F11" i="33"/>
  <c r="F12" i="33"/>
  <c r="F13" i="33"/>
  <c r="F14" i="33"/>
  <c r="F15" i="33"/>
  <c r="F16" i="33"/>
  <c r="F17" i="33"/>
  <c r="F18" i="33"/>
  <c r="F19" i="33"/>
  <c r="F20" i="33"/>
  <c r="F21" i="33"/>
  <c r="F22" i="33"/>
  <c r="F23" i="33"/>
  <c r="F24" i="33"/>
  <c r="F25" i="33"/>
  <c r="F26" i="33"/>
  <c r="F27" i="33"/>
  <c r="F28" i="33"/>
  <c r="F29" i="33"/>
  <c r="F30" i="33"/>
  <c r="F31" i="33"/>
  <c r="F32" i="33"/>
  <c r="F33" i="33"/>
  <c r="F34" i="33"/>
  <c r="F35" i="33"/>
  <c r="F36" i="33"/>
  <c r="F37" i="33"/>
  <c r="F38" i="33"/>
  <c r="F39" i="33"/>
  <c r="F40" i="33"/>
  <c r="F41" i="33"/>
  <c r="F42" i="33"/>
  <c r="F43" i="33"/>
  <c r="F44" i="33"/>
  <c r="F45" i="33"/>
  <c r="F46" i="33"/>
  <c r="F47" i="33"/>
  <c r="F48" i="33"/>
  <c r="F49" i="33"/>
  <c r="F50" i="33"/>
  <c r="F51" i="33"/>
  <c r="F52" i="33"/>
  <c r="F53" i="33"/>
  <c r="F54" i="33"/>
  <c r="F55" i="33"/>
  <c r="F56" i="33"/>
  <c r="F57" i="33"/>
  <c r="F58" i="33"/>
  <c r="F59" i="33"/>
  <c r="F60" i="33"/>
  <c r="F61" i="33"/>
  <c r="F62" i="33"/>
  <c r="F63" i="33"/>
  <c r="F64" i="33"/>
  <c r="F65" i="33"/>
  <c r="F66" i="33"/>
  <c r="F67" i="33"/>
  <c r="F68" i="33"/>
  <c r="F69" i="33"/>
  <c r="F70" i="33"/>
  <c r="F71" i="33"/>
  <c r="F72" i="33"/>
  <c r="F73" i="33"/>
  <c r="F74" i="33"/>
  <c r="F75" i="33"/>
  <c r="F76" i="33"/>
  <c r="F77" i="33"/>
  <c r="F78" i="33"/>
  <c r="F79" i="33"/>
  <c r="F80" i="33"/>
  <c r="F81" i="33"/>
  <c r="F82" i="33"/>
  <c r="F83" i="33"/>
  <c r="F84" i="33"/>
  <c r="F85" i="33"/>
  <c r="F86" i="33"/>
  <c r="F87" i="33"/>
  <c r="F88" i="33"/>
  <c r="F89" i="33"/>
  <c r="F90" i="33"/>
  <c r="F91" i="33"/>
  <c r="F92" i="33"/>
  <c r="F93" i="33"/>
  <c r="F94" i="33"/>
  <c r="F95" i="33"/>
  <c r="F96" i="33"/>
  <c r="F97" i="33"/>
  <c r="F98" i="33"/>
  <c r="F99" i="33"/>
  <c r="F100" i="33"/>
  <c r="F101" i="33"/>
  <c r="F102" i="33"/>
  <c r="F103" i="33"/>
  <c r="F104" i="33"/>
  <c r="F105" i="33"/>
  <c r="F106" i="33"/>
  <c r="F107" i="33"/>
  <c r="F108" i="33"/>
  <c r="F109" i="33"/>
  <c r="F110" i="33"/>
  <c r="F111" i="33"/>
  <c r="F112" i="33"/>
  <c r="F113" i="33"/>
  <c r="F114" i="33"/>
  <c r="F2" i="33"/>
  <c r="E3" i="33"/>
  <c r="E4" i="33"/>
  <c r="E5" i="33"/>
  <c r="E6" i="33"/>
  <c r="E7" i="33"/>
  <c r="E8" i="33"/>
  <c r="E9" i="33"/>
  <c r="E10" i="33"/>
  <c r="E11" i="33"/>
  <c r="E12" i="33"/>
  <c r="E13" i="33"/>
  <c r="E14" i="33"/>
  <c r="E15" i="33"/>
  <c r="E16" i="33"/>
  <c r="E17" i="33"/>
  <c r="E18" i="33"/>
  <c r="E19" i="33"/>
  <c r="E20" i="33"/>
  <c r="E21" i="33"/>
  <c r="E22" i="33"/>
  <c r="E23" i="33"/>
  <c r="E24" i="33"/>
  <c r="E25" i="33"/>
  <c r="E26" i="33"/>
  <c r="E27" i="33"/>
  <c r="E28" i="33"/>
  <c r="E29" i="33"/>
  <c r="E30" i="33"/>
  <c r="E31" i="33"/>
  <c r="E32" i="33"/>
  <c r="E33" i="33"/>
  <c r="E34" i="33"/>
  <c r="E35" i="33"/>
  <c r="E36" i="33"/>
  <c r="E37" i="33"/>
  <c r="E38" i="33"/>
  <c r="E39" i="33"/>
  <c r="E40" i="33"/>
  <c r="E41" i="33"/>
  <c r="E42" i="33"/>
  <c r="E43" i="33"/>
  <c r="E44" i="33"/>
  <c r="E45" i="33"/>
  <c r="E46" i="33"/>
  <c r="E47" i="33"/>
  <c r="E48" i="33"/>
  <c r="E49" i="33"/>
  <c r="E50" i="33"/>
  <c r="E51" i="33"/>
  <c r="E52" i="33"/>
  <c r="E53" i="33"/>
  <c r="E54" i="33"/>
  <c r="E55" i="33"/>
  <c r="E56" i="33"/>
  <c r="E57" i="33"/>
  <c r="E58" i="33"/>
  <c r="E59" i="33"/>
  <c r="E60" i="33"/>
  <c r="E61" i="33"/>
  <c r="E62" i="33"/>
  <c r="E63" i="33"/>
  <c r="E64" i="33"/>
  <c r="E65" i="33"/>
  <c r="E66" i="33"/>
  <c r="E67" i="33"/>
  <c r="E68" i="33"/>
  <c r="E69" i="33"/>
  <c r="E70" i="33"/>
  <c r="E71" i="33"/>
  <c r="E72" i="33"/>
  <c r="E73" i="33"/>
  <c r="E74" i="33"/>
  <c r="E75" i="33"/>
  <c r="E76" i="33"/>
  <c r="E77" i="33"/>
  <c r="E78" i="33"/>
  <c r="E79" i="33"/>
  <c r="E80" i="33"/>
  <c r="E81" i="33"/>
  <c r="E82" i="33"/>
  <c r="E83" i="33"/>
  <c r="E84" i="33"/>
  <c r="E85" i="33"/>
  <c r="E86" i="33"/>
  <c r="E87" i="33"/>
  <c r="E88" i="33"/>
  <c r="E89" i="33"/>
  <c r="E90" i="33"/>
  <c r="E91" i="33"/>
  <c r="E92" i="33"/>
  <c r="E93" i="33"/>
  <c r="E94" i="33"/>
  <c r="E95" i="33"/>
  <c r="E96" i="33"/>
  <c r="E97" i="33"/>
  <c r="E98" i="33"/>
  <c r="E99" i="33"/>
  <c r="E100" i="33"/>
  <c r="E101" i="33"/>
  <c r="E102" i="33"/>
  <c r="E103" i="33"/>
  <c r="E104" i="33"/>
  <c r="E105" i="33"/>
  <c r="E106" i="33"/>
  <c r="E107" i="33"/>
  <c r="E108" i="33"/>
  <c r="E109" i="33"/>
  <c r="E110" i="33"/>
  <c r="E111" i="33"/>
  <c r="E112" i="33"/>
  <c r="E113" i="33"/>
  <c r="E114" i="33"/>
  <c r="E2" i="33"/>
  <c r="D3" i="33"/>
  <c r="D4" i="33"/>
  <c r="D5" i="33"/>
  <c r="D6" i="33"/>
  <c r="D7" i="33"/>
  <c r="D8" i="33"/>
  <c r="D9" i="33"/>
  <c r="D10" i="33"/>
  <c r="D11" i="33"/>
  <c r="D12" i="33"/>
  <c r="D13" i="33"/>
  <c r="D14" i="33"/>
  <c r="D15" i="33"/>
  <c r="D16" i="33"/>
  <c r="D17" i="33"/>
  <c r="D18" i="33"/>
  <c r="D19" i="33"/>
  <c r="D20" i="33"/>
  <c r="D21" i="33"/>
  <c r="D22" i="33"/>
  <c r="D23" i="33"/>
  <c r="D24" i="33"/>
  <c r="D25" i="33"/>
  <c r="D26" i="33"/>
  <c r="D27" i="33"/>
  <c r="D28" i="33"/>
  <c r="D29" i="33"/>
  <c r="D30" i="33"/>
  <c r="D31" i="33"/>
  <c r="D32" i="33"/>
  <c r="D33" i="33"/>
  <c r="D34" i="33"/>
  <c r="D35" i="33"/>
  <c r="D36" i="33"/>
  <c r="D37" i="33"/>
  <c r="D38" i="33"/>
  <c r="D39" i="33"/>
  <c r="D40" i="33"/>
  <c r="D41" i="33"/>
  <c r="D42" i="33"/>
  <c r="D43" i="33"/>
  <c r="D44" i="33"/>
  <c r="D45" i="33"/>
  <c r="D46" i="33"/>
  <c r="D47" i="33"/>
  <c r="D48" i="33"/>
  <c r="D49" i="33"/>
  <c r="D50" i="33"/>
  <c r="D51" i="33"/>
  <c r="D52" i="33"/>
  <c r="D53" i="33"/>
  <c r="D54" i="33"/>
  <c r="D55" i="33"/>
  <c r="D56" i="33"/>
  <c r="D57" i="33"/>
  <c r="D58" i="33"/>
  <c r="D59" i="33"/>
  <c r="D60" i="33"/>
  <c r="D61" i="33"/>
  <c r="D62" i="33"/>
  <c r="D63" i="33"/>
  <c r="D64" i="33"/>
  <c r="D65" i="33"/>
  <c r="D66" i="33"/>
  <c r="D67" i="33"/>
  <c r="D68" i="33"/>
  <c r="D69" i="33"/>
  <c r="D70" i="33"/>
  <c r="D71" i="33"/>
  <c r="D72" i="33"/>
  <c r="D73" i="33"/>
  <c r="D74" i="33"/>
  <c r="D75" i="33"/>
  <c r="D76" i="33"/>
  <c r="D77" i="33"/>
  <c r="D78" i="33"/>
  <c r="D79" i="33"/>
  <c r="D80" i="33"/>
  <c r="D81" i="33"/>
  <c r="D82" i="33"/>
  <c r="D83" i="33"/>
  <c r="D84" i="33"/>
  <c r="D85" i="33"/>
  <c r="D86" i="33"/>
  <c r="D87" i="33"/>
  <c r="D88" i="33"/>
  <c r="D89" i="33"/>
  <c r="D90" i="33"/>
  <c r="D91" i="33"/>
  <c r="D92" i="33"/>
  <c r="D93" i="33"/>
  <c r="D94" i="33"/>
  <c r="D95" i="33"/>
  <c r="D96" i="33"/>
  <c r="D97" i="33"/>
  <c r="D98" i="33"/>
  <c r="D99" i="33"/>
  <c r="D100" i="33"/>
  <c r="D101" i="33"/>
  <c r="D102" i="33"/>
  <c r="D103" i="33"/>
  <c r="D104" i="33"/>
  <c r="D105" i="33"/>
  <c r="D106" i="33"/>
  <c r="D107" i="33"/>
  <c r="D108" i="33"/>
  <c r="D109" i="33"/>
  <c r="D110" i="33"/>
  <c r="D111" i="33"/>
  <c r="D112" i="33"/>
  <c r="D113" i="33"/>
  <c r="D114" i="33"/>
  <c r="D2" i="33"/>
  <c r="C3" i="33"/>
  <c r="C4" i="33"/>
  <c r="C5" i="33"/>
  <c r="C6" i="33"/>
  <c r="C7" i="33"/>
  <c r="C8" i="33"/>
  <c r="C9" i="33"/>
  <c r="C10" i="33"/>
  <c r="C11" i="33"/>
  <c r="C12" i="33"/>
  <c r="C13" i="33"/>
  <c r="C14" i="33"/>
  <c r="C15" i="33"/>
  <c r="C16" i="33"/>
  <c r="C17" i="33"/>
  <c r="C18" i="33"/>
  <c r="C19" i="33"/>
  <c r="C20" i="33"/>
  <c r="C21" i="33"/>
  <c r="C22" i="33"/>
  <c r="C23" i="33"/>
  <c r="C24" i="33"/>
  <c r="C25" i="33"/>
  <c r="C26" i="33"/>
  <c r="C27" i="33"/>
  <c r="C28" i="33"/>
  <c r="C29" i="33"/>
  <c r="C30" i="33"/>
  <c r="C31" i="33"/>
  <c r="C32" i="33"/>
  <c r="C33" i="33"/>
  <c r="C34" i="33"/>
  <c r="C35" i="33"/>
  <c r="C36" i="33"/>
  <c r="C37" i="33"/>
  <c r="C38" i="33"/>
  <c r="C39" i="33"/>
  <c r="C40" i="33"/>
  <c r="C41" i="33"/>
  <c r="C42" i="33"/>
  <c r="C43" i="33"/>
  <c r="C44" i="33"/>
  <c r="C45" i="33"/>
  <c r="C46" i="33"/>
  <c r="C47" i="33"/>
  <c r="C48" i="33"/>
  <c r="C49" i="33"/>
  <c r="C50" i="33"/>
  <c r="C51" i="33"/>
  <c r="C52" i="33"/>
  <c r="C53" i="33"/>
  <c r="C54" i="33"/>
  <c r="C55" i="33"/>
  <c r="C56" i="33"/>
  <c r="C57" i="33"/>
  <c r="C58" i="33"/>
  <c r="C59" i="33"/>
  <c r="C60" i="33"/>
  <c r="C61" i="33"/>
  <c r="C62" i="33"/>
  <c r="C63" i="33"/>
  <c r="C64" i="33"/>
  <c r="C65" i="33"/>
  <c r="C66" i="33"/>
  <c r="C67" i="33"/>
  <c r="C68" i="33"/>
  <c r="C69" i="33"/>
  <c r="C70" i="33"/>
  <c r="C71" i="33"/>
  <c r="C72" i="33"/>
  <c r="C73" i="33"/>
  <c r="C74" i="33"/>
  <c r="C75" i="33"/>
  <c r="C76" i="33"/>
  <c r="C77" i="33"/>
  <c r="C78" i="33"/>
  <c r="C79" i="33"/>
  <c r="C80" i="33"/>
  <c r="C81" i="33"/>
  <c r="C82" i="33"/>
  <c r="C83" i="33"/>
  <c r="C84" i="33"/>
  <c r="C85" i="33"/>
  <c r="C86" i="33"/>
  <c r="C87" i="33"/>
  <c r="C88" i="33"/>
  <c r="C89" i="33"/>
  <c r="C90" i="33"/>
  <c r="C91" i="33"/>
  <c r="C92" i="33"/>
  <c r="C93" i="33"/>
  <c r="C94" i="33"/>
  <c r="C95" i="33"/>
  <c r="C96" i="33"/>
  <c r="C97" i="33"/>
  <c r="C98" i="33"/>
  <c r="C99" i="33"/>
  <c r="C100" i="33"/>
  <c r="C101" i="33"/>
  <c r="C102" i="33"/>
  <c r="C103" i="33"/>
  <c r="C104" i="33"/>
  <c r="C105" i="33"/>
  <c r="C106" i="33"/>
  <c r="C107" i="33"/>
  <c r="C108" i="33"/>
  <c r="C109" i="33"/>
  <c r="C110" i="33"/>
  <c r="C111" i="33"/>
  <c r="C112" i="33"/>
  <c r="C113" i="33"/>
  <c r="C114" i="33"/>
  <c r="C2" i="33"/>
  <c r="A3" i="33"/>
  <c r="A4" i="33"/>
  <c r="A5" i="33"/>
  <c r="A6" i="33"/>
  <c r="A7" i="33"/>
  <c r="A8" i="33"/>
  <c r="A9" i="33"/>
  <c r="A10" i="33"/>
  <c r="A11" i="33"/>
  <c r="A12" i="33"/>
  <c r="A13" i="33"/>
  <c r="A14" i="33"/>
  <c r="A15" i="33"/>
  <c r="A16" i="33"/>
  <c r="A17" i="33"/>
  <c r="A18" i="33"/>
  <c r="A19" i="33"/>
  <c r="A20" i="33"/>
  <c r="A21" i="33"/>
  <c r="A22" i="33"/>
  <c r="A23" i="33"/>
  <c r="A24" i="33"/>
  <c r="A25" i="33"/>
  <c r="A26" i="33"/>
  <c r="A27" i="33"/>
  <c r="A28" i="33"/>
  <c r="A29" i="33"/>
  <c r="A30" i="33"/>
  <c r="A31" i="33"/>
  <c r="A32" i="33"/>
  <c r="A33" i="33"/>
  <c r="A34" i="33"/>
  <c r="A35" i="33"/>
  <c r="A36" i="33"/>
  <c r="A37" i="33"/>
  <c r="A38" i="33"/>
  <c r="A39" i="33"/>
  <c r="A40" i="33"/>
  <c r="A41" i="33"/>
  <c r="A42" i="33"/>
  <c r="A43" i="33"/>
  <c r="A44" i="33"/>
  <c r="A45" i="33"/>
  <c r="A46" i="33"/>
  <c r="A47" i="33"/>
  <c r="A48" i="33"/>
  <c r="A49" i="33"/>
  <c r="A50" i="33"/>
  <c r="A51" i="33"/>
  <c r="A52" i="33"/>
  <c r="A53" i="33"/>
  <c r="A54" i="33"/>
  <c r="A55" i="33"/>
  <c r="A56" i="33"/>
  <c r="A57" i="33"/>
  <c r="A58" i="33"/>
  <c r="A59" i="33"/>
  <c r="A60" i="33"/>
  <c r="A61" i="33"/>
  <c r="A62" i="33"/>
  <c r="A63" i="33"/>
  <c r="A64" i="33"/>
  <c r="A65" i="33"/>
  <c r="A66" i="33"/>
  <c r="A67" i="33"/>
  <c r="A68" i="33"/>
  <c r="A69" i="33"/>
  <c r="A70" i="33"/>
  <c r="A71" i="33"/>
  <c r="A72" i="33"/>
  <c r="A73" i="33"/>
  <c r="A74" i="33"/>
  <c r="A75" i="33"/>
  <c r="A76" i="33"/>
  <c r="A77" i="33"/>
  <c r="A78" i="33"/>
  <c r="A79" i="33"/>
  <c r="A80" i="33"/>
  <c r="A81" i="33"/>
  <c r="A82" i="33"/>
  <c r="A83" i="33"/>
  <c r="A84" i="33"/>
  <c r="A85" i="33"/>
  <c r="A86" i="33"/>
  <c r="A87" i="33"/>
  <c r="A88" i="33"/>
  <c r="A89" i="33"/>
  <c r="A90" i="33"/>
  <c r="A91" i="33"/>
  <c r="A92" i="33"/>
  <c r="A93" i="33"/>
  <c r="A94" i="33"/>
  <c r="A95" i="33"/>
  <c r="A96" i="33"/>
  <c r="A97" i="33"/>
  <c r="A98" i="33"/>
  <c r="A99" i="33"/>
  <c r="A100" i="33"/>
  <c r="A101" i="33"/>
  <c r="A102" i="33"/>
  <c r="A103" i="33"/>
  <c r="A104" i="33"/>
  <c r="A105" i="33"/>
  <c r="A106" i="33"/>
  <c r="A107" i="33"/>
  <c r="A108" i="33"/>
  <c r="A109" i="33"/>
  <c r="A110" i="33"/>
  <c r="A111" i="33"/>
  <c r="A112" i="33"/>
  <c r="A113" i="33"/>
  <c r="A114" i="33"/>
  <c r="A2" i="33"/>
  <c r="B3" i="33"/>
  <c r="B4" i="33"/>
  <c r="B5" i="33"/>
  <c r="B6" i="33"/>
  <c r="B7" i="33"/>
  <c r="B8" i="33"/>
  <c r="B9" i="33"/>
  <c r="B10" i="33"/>
  <c r="B11" i="33"/>
  <c r="B12" i="33"/>
  <c r="B13" i="33"/>
  <c r="B14" i="33"/>
  <c r="B15" i="33"/>
  <c r="B16" i="33"/>
  <c r="B17" i="33"/>
  <c r="B18" i="33"/>
  <c r="B19" i="33"/>
  <c r="B20" i="33"/>
  <c r="B21" i="33"/>
  <c r="B22" i="33"/>
  <c r="B23" i="33"/>
  <c r="B24" i="33"/>
  <c r="B25" i="33"/>
  <c r="B26" i="33"/>
  <c r="B27" i="33"/>
  <c r="B28" i="33"/>
  <c r="B29" i="33"/>
  <c r="B30" i="33"/>
  <c r="B31" i="33"/>
  <c r="B32" i="33"/>
  <c r="B33" i="33"/>
  <c r="B34" i="33"/>
  <c r="B35" i="33"/>
  <c r="B36" i="33"/>
  <c r="B37" i="33"/>
  <c r="B38" i="33"/>
  <c r="B39" i="33"/>
  <c r="B40" i="33"/>
  <c r="B41" i="33"/>
  <c r="B42" i="33"/>
  <c r="B43" i="33"/>
  <c r="B44" i="33"/>
  <c r="B45" i="33"/>
  <c r="B46" i="33"/>
  <c r="B47" i="33"/>
  <c r="B48" i="33"/>
  <c r="B49" i="33"/>
  <c r="B50" i="33"/>
  <c r="B51" i="33"/>
  <c r="B52" i="33"/>
  <c r="B53" i="33"/>
  <c r="B54" i="33"/>
  <c r="B55" i="33"/>
  <c r="B56" i="33"/>
  <c r="B57" i="33"/>
  <c r="B58" i="33"/>
  <c r="B59" i="33"/>
  <c r="B60" i="33"/>
  <c r="B61" i="33"/>
  <c r="B62" i="33"/>
  <c r="B63" i="33"/>
  <c r="B64" i="33"/>
  <c r="B65" i="33"/>
  <c r="B66" i="33"/>
  <c r="B67" i="33"/>
  <c r="B68" i="33"/>
  <c r="B69" i="33"/>
  <c r="B70" i="33"/>
  <c r="B71" i="33"/>
  <c r="B72" i="33"/>
  <c r="B73" i="33"/>
  <c r="B74" i="33"/>
  <c r="B75" i="33"/>
  <c r="B76" i="33"/>
  <c r="B77" i="33"/>
  <c r="B78" i="33"/>
  <c r="B79" i="33"/>
  <c r="B80" i="33"/>
  <c r="B81" i="33"/>
  <c r="B82" i="33"/>
  <c r="B83" i="33"/>
  <c r="B84" i="33"/>
  <c r="B85" i="33"/>
  <c r="B86" i="33"/>
  <c r="B87" i="33"/>
  <c r="B88" i="33"/>
  <c r="B89" i="33"/>
  <c r="B90" i="33"/>
  <c r="B91" i="33"/>
  <c r="B92" i="33"/>
  <c r="B93" i="33"/>
  <c r="B94" i="33"/>
  <c r="B95" i="33"/>
  <c r="B96" i="33"/>
  <c r="B97" i="33"/>
  <c r="B98" i="33"/>
  <c r="B99" i="33"/>
  <c r="B100" i="33"/>
  <c r="B101" i="33"/>
  <c r="B102" i="33"/>
  <c r="B103" i="33"/>
  <c r="B104" i="33"/>
  <c r="B105" i="33"/>
  <c r="B106" i="33"/>
  <c r="B107" i="33"/>
  <c r="B108" i="33"/>
  <c r="B109" i="33"/>
  <c r="B110" i="33"/>
  <c r="B111" i="33"/>
  <c r="B112" i="33"/>
  <c r="B113" i="33"/>
  <c r="B114" i="33"/>
  <c r="B2" i="33"/>
  <c r="M3" i="33"/>
  <c r="N3" i="33"/>
  <c r="M4" i="33"/>
  <c r="N4" i="33"/>
  <c r="M5" i="33"/>
  <c r="N5" i="33"/>
  <c r="M6" i="33"/>
  <c r="N6" i="33"/>
  <c r="M7" i="33"/>
  <c r="N7" i="33"/>
  <c r="M8" i="33"/>
  <c r="N8" i="33"/>
  <c r="M9" i="33"/>
  <c r="N9" i="33"/>
  <c r="M10" i="33"/>
  <c r="N10" i="33"/>
  <c r="M11" i="33"/>
  <c r="N11" i="33"/>
  <c r="M12" i="33"/>
  <c r="N12" i="33"/>
  <c r="M13" i="33"/>
  <c r="N13" i="33"/>
  <c r="M14" i="33"/>
  <c r="N14" i="33"/>
  <c r="M15" i="33"/>
  <c r="N15" i="33"/>
  <c r="M16" i="33"/>
  <c r="N16" i="33"/>
  <c r="M17" i="33"/>
  <c r="N17" i="33"/>
  <c r="M18" i="33"/>
  <c r="N18" i="33"/>
  <c r="M19" i="33"/>
  <c r="N19" i="33"/>
  <c r="M20" i="33"/>
  <c r="N20" i="33"/>
  <c r="M21" i="33"/>
  <c r="N21" i="33"/>
  <c r="M22" i="33"/>
  <c r="N22" i="33"/>
  <c r="M23" i="33"/>
  <c r="N23" i="33"/>
  <c r="M24" i="33"/>
  <c r="N24" i="33"/>
  <c r="M25" i="33"/>
  <c r="N25" i="33"/>
  <c r="M26" i="33"/>
  <c r="N26" i="33"/>
  <c r="M27" i="33"/>
  <c r="N27" i="33"/>
  <c r="M28" i="33"/>
  <c r="N28" i="33"/>
  <c r="M29" i="33"/>
  <c r="N29" i="33"/>
  <c r="M30" i="33"/>
  <c r="N30" i="33"/>
  <c r="M31" i="33"/>
  <c r="N31" i="33"/>
  <c r="M32" i="33"/>
  <c r="N32" i="33"/>
  <c r="M33" i="33"/>
  <c r="N33" i="33"/>
  <c r="M34" i="33"/>
  <c r="N34" i="33"/>
  <c r="M35" i="33"/>
  <c r="N35" i="33"/>
  <c r="M36" i="33"/>
  <c r="N36" i="33"/>
  <c r="M37" i="33"/>
  <c r="N37" i="33"/>
  <c r="M38" i="33"/>
  <c r="N38" i="33"/>
  <c r="M39" i="33"/>
  <c r="N39" i="33"/>
  <c r="M40" i="33"/>
  <c r="N40" i="33"/>
  <c r="M41" i="33"/>
  <c r="N41" i="33"/>
  <c r="M42" i="33"/>
  <c r="N42" i="33"/>
  <c r="M43" i="33"/>
  <c r="N43" i="33"/>
  <c r="M44" i="33"/>
  <c r="N44" i="33"/>
  <c r="M45" i="33"/>
  <c r="N45" i="33"/>
  <c r="M46" i="33"/>
  <c r="N46" i="33"/>
  <c r="M47" i="33"/>
  <c r="N47" i="33"/>
  <c r="M48" i="33"/>
  <c r="N48" i="33"/>
  <c r="M49" i="33"/>
  <c r="N49" i="33"/>
  <c r="M50" i="33"/>
  <c r="N50" i="33"/>
  <c r="M51" i="33"/>
  <c r="N51" i="33"/>
  <c r="M52" i="33"/>
  <c r="N52" i="33"/>
  <c r="M53" i="33"/>
  <c r="N53" i="33"/>
  <c r="M54" i="33"/>
  <c r="N54" i="33"/>
  <c r="M55" i="33"/>
  <c r="N55" i="33"/>
  <c r="M56" i="33"/>
  <c r="N56" i="33"/>
  <c r="M57" i="33"/>
  <c r="N57" i="33"/>
  <c r="M58" i="33"/>
  <c r="N58" i="33"/>
  <c r="M59" i="33"/>
  <c r="N59" i="33"/>
  <c r="M60" i="33"/>
  <c r="N60" i="33"/>
  <c r="M61" i="33"/>
  <c r="N61" i="33"/>
  <c r="M62" i="33"/>
  <c r="N62" i="33"/>
  <c r="M63" i="33"/>
  <c r="N63" i="33"/>
  <c r="M64" i="33"/>
  <c r="N64" i="33"/>
  <c r="M65" i="33"/>
  <c r="N65" i="33"/>
  <c r="M66" i="33"/>
  <c r="N66" i="33"/>
  <c r="M67" i="33"/>
  <c r="N67" i="33"/>
  <c r="M68" i="33"/>
  <c r="N68" i="33"/>
  <c r="M69" i="33"/>
  <c r="N69" i="33"/>
  <c r="M70" i="33"/>
  <c r="N70" i="33"/>
  <c r="M71" i="33"/>
  <c r="N71" i="33"/>
  <c r="M72" i="33"/>
  <c r="N72" i="33"/>
  <c r="M73" i="33"/>
  <c r="N73" i="33"/>
  <c r="M74" i="33"/>
  <c r="N74" i="33"/>
  <c r="M75" i="33"/>
  <c r="N75" i="33"/>
  <c r="M76" i="33"/>
  <c r="N76" i="33"/>
  <c r="M77" i="33"/>
  <c r="N77" i="33"/>
  <c r="M78" i="33"/>
  <c r="N78" i="33"/>
  <c r="M79" i="33"/>
  <c r="N79" i="33"/>
  <c r="M80" i="33"/>
  <c r="N80" i="33"/>
  <c r="M81" i="33"/>
  <c r="N81" i="33"/>
  <c r="M82" i="33"/>
  <c r="N82" i="33"/>
  <c r="M83" i="33"/>
  <c r="N83" i="33"/>
  <c r="M84" i="33"/>
  <c r="N84" i="33"/>
  <c r="M85" i="33"/>
  <c r="N85" i="33"/>
  <c r="M86" i="33"/>
  <c r="N86" i="33"/>
  <c r="M87" i="33"/>
  <c r="N87" i="33"/>
  <c r="M88" i="33"/>
  <c r="N88" i="33"/>
  <c r="M89" i="33"/>
  <c r="N89" i="33"/>
  <c r="M90" i="33"/>
  <c r="N90" i="33"/>
  <c r="M91" i="33"/>
  <c r="N91" i="33"/>
  <c r="M92" i="33"/>
  <c r="N92" i="33"/>
  <c r="M93" i="33"/>
  <c r="N93" i="33"/>
  <c r="M94" i="33"/>
  <c r="N94" i="33"/>
  <c r="M95" i="33"/>
  <c r="N95" i="33"/>
  <c r="M96" i="33"/>
  <c r="N96" i="33"/>
  <c r="M97" i="33"/>
  <c r="N97" i="33"/>
  <c r="M98" i="33"/>
  <c r="N98" i="33"/>
  <c r="M99" i="33"/>
  <c r="N99" i="33"/>
  <c r="M100" i="33"/>
  <c r="N100" i="33"/>
  <c r="M101" i="33"/>
  <c r="N101" i="33"/>
  <c r="M102" i="33"/>
  <c r="N102" i="33"/>
  <c r="M103" i="33"/>
  <c r="N103" i="33"/>
  <c r="M104" i="33"/>
  <c r="N104" i="33"/>
  <c r="M105" i="33"/>
  <c r="N105" i="33"/>
  <c r="M106" i="33"/>
  <c r="N106" i="33"/>
  <c r="M107" i="33"/>
  <c r="N107" i="33"/>
  <c r="M108" i="33"/>
  <c r="N108" i="33"/>
  <c r="M109" i="33"/>
  <c r="N109" i="33"/>
  <c r="M110" i="33"/>
  <c r="N110" i="33"/>
  <c r="M111" i="33"/>
  <c r="N111" i="33"/>
  <c r="M112" i="33"/>
  <c r="N112" i="33"/>
  <c r="M113" i="33"/>
  <c r="N113" i="33"/>
  <c r="M114" i="33"/>
  <c r="N114" i="33"/>
  <c r="BF124" i="25" l="1"/>
  <c r="BC124" i="25"/>
  <c r="BF123" i="25"/>
  <c r="BG123" i="25" s="1"/>
  <c r="BC123" i="25"/>
  <c r="BF122" i="25"/>
  <c r="BC122" i="25"/>
  <c r="BD122" i="25" s="1"/>
  <c r="BE122" i="25" s="1"/>
  <c r="BI122" i="25" s="1"/>
  <c r="BF121" i="25"/>
  <c r="BC121" i="25"/>
  <c r="BD121" i="25" s="1"/>
  <c r="BG124" i="25" l="1"/>
  <c r="BH124" i="25" s="1"/>
  <c r="BJ124" i="25" s="1"/>
  <c r="BH123" i="25"/>
  <c r="BJ123" i="25" s="1"/>
  <c r="BE121" i="25"/>
  <c r="BI121" i="25" s="1"/>
  <c r="BG122" i="25"/>
  <c r="BH122" i="25" s="1"/>
  <c r="BJ122" i="25" s="1"/>
  <c r="BK122" i="25" s="1"/>
  <c r="BL122" i="25" s="1"/>
  <c r="BG121" i="25"/>
  <c r="BH121" i="25" s="1"/>
  <c r="BJ121" i="25" s="1"/>
  <c r="BD123" i="25"/>
  <c r="BE123" i="25" s="1"/>
  <c r="BI123" i="25" s="1"/>
  <c r="BD124" i="25"/>
  <c r="BE124" i="25" s="1"/>
  <c r="BI124" i="25" s="1"/>
  <c r="BK123" i="25" l="1"/>
  <c r="BL123" i="25" s="1"/>
  <c r="BK124" i="25"/>
  <c r="BL124" i="25" s="1"/>
  <c r="BK121" i="25"/>
  <c r="BL121" i="25" s="1"/>
  <c r="A245" i="33" l="1"/>
  <c r="B245" i="33"/>
  <c r="C245" i="33"/>
  <c r="D245" i="33"/>
  <c r="E245" i="33"/>
  <c r="F245" i="33"/>
  <c r="G245" i="33"/>
  <c r="H245" i="33"/>
  <c r="I245" i="33"/>
  <c r="J245" i="33"/>
  <c r="K245" i="33"/>
  <c r="L245" i="33"/>
  <c r="M245" i="33"/>
  <c r="N245" i="33"/>
  <c r="A246" i="33"/>
  <c r="B246" i="33"/>
  <c r="C246" i="33"/>
  <c r="D246" i="33"/>
  <c r="E246" i="33"/>
  <c r="F246" i="33"/>
  <c r="G246" i="33"/>
  <c r="H246" i="33"/>
  <c r="I246" i="33"/>
  <c r="J246" i="33"/>
  <c r="K246" i="33"/>
  <c r="L246" i="33"/>
  <c r="M246" i="33"/>
  <c r="N246" i="33"/>
  <c r="A247" i="33"/>
  <c r="B247" i="33"/>
  <c r="C247" i="33"/>
  <c r="D247" i="33"/>
  <c r="E247" i="33"/>
  <c r="F247" i="33"/>
  <c r="G247" i="33"/>
  <c r="H247" i="33"/>
  <c r="I247" i="33"/>
  <c r="J247" i="33"/>
  <c r="K247" i="33"/>
  <c r="L247" i="33"/>
  <c r="M247" i="33"/>
  <c r="N247" i="33"/>
  <c r="A248" i="33"/>
  <c r="B248" i="33"/>
  <c r="C248" i="33"/>
  <c r="D248" i="33"/>
  <c r="E248" i="33"/>
  <c r="F248" i="33"/>
  <c r="G248" i="33"/>
  <c r="H248" i="33"/>
  <c r="I248" i="33"/>
  <c r="J248" i="33"/>
  <c r="K248" i="33"/>
  <c r="L248" i="33"/>
  <c r="M248" i="33"/>
  <c r="N248" i="33"/>
  <c r="A249" i="33"/>
  <c r="B249" i="33"/>
  <c r="C249" i="33"/>
  <c r="D249" i="33"/>
  <c r="E249" i="33"/>
  <c r="F249" i="33"/>
  <c r="G249" i="33"/>
  <c r="H249" i="33"/>
  <c r="I249" i="33"/>
  <c r="J249" i="33"/>
  <c r="K249" i="33"/>
  <c r="L249" i="33"/>
  <c r="M249" i="33"/>
  <c r="N249" i="33"/>
  <c r="A250" i="33"/>
  <c r="B250" i="33"/>
  <c r="C250" i="33"/>
  <c r="D250" i="33"/>
  <c r="E250" i="33"/>
  <c r="F250" i="33"/>
  <c r="G250" i="33"/>
  <c r="H250" i="33"/>
  <c r="I250" i="33"/>
  <c r="J250" i="33"/>
  <c r="K250" i="33"/>
  <c r="L250" i="33"/>
  <c r="M250" i="33"/>
  <c r="N250" i="33"/>
  <c r="A251" i="33"/>
  <c r="B251" i="33"/>
  <c r="C251" i="33"/>
  <c r="D251" i="33"/>
  <c r="E251" i="33"/>
  <c r="F251" i="33"/>
  <c r="G251" i="33"/>
  <c r="H251" i="33"/>
  <c r="I251" i="33"/>
  <c r="J251" i="33"/>
  <c r="K251" i="33"/>
  <c r="L251" i="33"/>
  <c r="M251" i="33"/>
  <c r="N251" i="33"/>
  <c r="A252" i="33"/>
  <c r="B252" i="33"/>
  <c r="C252" i="33"/>
  <c r="D252" i="33"/>
  <c r="E252" i="33"/>
  <c r="F252" i="33"/>
  <c r="G252" i="33"/>
  <c r="H252" i="33"/>
  <c r="I252" i="33"/>
  <c r="J252" i="33"/>
  <c r="K252" i="33"/>
  <c r="L252" i="33"/>
  <c r="M252" i="33"/>
  <c r="N252" i="33"/>
  <c r="A253" i="33"/>
  <c r="B253" i="33"/>
  <c r="C253" i="33"/>
  <c r="D253" i="33"/>
  <c r="E253" i="33"/>
  <c r="F253" i="33"/>
  <c r="G253" i="33"/>
  <c r="H253" i="33"/>
  <c r="I253" i="33"/>
  <c r="J253" i="33"/>
  <c r="K253" i="33"/>
  <c r="L253" i="33"/>
  <c r="M253" i="33"/>
  <c r="N253" i="33"/>
  <c r="A254" i="33"/>
  <c r="B254" i="33"/>
  <c r="C254" i="33"/>
  <c r="D254" i="33"/>
  <c r="E254" i="33"/>
  <c r="F254" i="33"/>
  <c r="G254" i="33"/>
  <c r="H254" i="33"/>
  <c r="I254" i="33"/>
  <c r="J254" i="33"/>
  <c r="K254" i="33"/>
  <c r="L254" i="33"/>
  <c r="M254" i="33"/>
  <c r="N254" i="33"/>
  <c r="A255" i="33"/>
  <c r="B255" i="33"/>
  <c r="C255" i="33"/>
  <c r="D255" i="33"/>
  <c r="E255" i="33"/>
  <c r="F255" i="33"/>
  <c r="G255" i="33"/>
  <c r="H255" i="33"/>
  <c r="I255" i="33"/>
  <c r="J255" i="33"/>
  <c r="K255" i="33"/>
  <c r="L255" i="33"/>
  <c r="M255" i="33"/>
  <c r="N255" i="33"/>
  <c r="A256" i="33"/>
  <c r="B256" i="33"/>
  <c r="C256" i="33"/>
  <c r="D256" i="33"/>
  <c r="E256" i="33"/>
  <c r="F256" i="33"/>
  <c r="G256" i="33"/>
  <c r="H256" i="33"/>
  <c r="I256" i="33"/>
  <c r="J256" i="33"/>
  <c r="K256" i="33"/>
  <c r="L256" i="33"/>
  <c r="M256" i="33"/>
  <c r="N256" i="33"/>
  <c r="A257" i="33"/>
  <c r="B257" i="33"/>
  <c r="C257" i="33"/>
  <c r="D257" i="33"/>
  <c r="E257" i="33"/>
  <c r="F257" i="33"/>
  <c r="G257" i="33"/>
  <c r="H257" i="33"/>
  <c r="I257" i="33"/>
  <c r="J257" i="33"/>
  <c r="K257" i="33"/>
  <c r="L257" i="33"/>
  <c r="M257" i="33"/>
  <c r="N257" i="33"/>
  <c r="A258" i="33"/>
  <c r="B258" i="33"/>
  <c r="C258" i="33"/>
  <c r="D258" i="33"/>
  <c r="E258" i="33"/>
  <c r="F258" i="33"/>
  <c r="G258" i="33"/>
  <c r="H258" i="33"/>
  <c r="I258" i="33"/>
  <c r="J258" i="33"/>
  <c r="K258" i="33"/>
  <c r="L258" i="33"/>
  <c r="M258" i="33"/>
  <c r="N258" i="33"/>
  <c r="A259" i="33"/>
  <c r="B259" i="33"/>
  <c r="C259" i="33"/>
  <c r="D259" i="33"/>
  <c r="E259" i="33"/>
  <c r="F259" i="33"/>
  <c r="G259" i="33"/>
  <c r="H259" i="33"/>
  <c r="I259" i="33"/>
  <c r="J259" i="33"/>
  <c r="K259" i="33"/>
  <c r="L259" i="33"/>
  <c r="M259" i="33"/>
  <c r="N259" i="33"/>
  <c r="A260" i="33"/>
  <c r="B260" i="33"/>
  <c r="C260" i="33"/>
  <c r="D260" i="33"/>
  <c r="E260" i="33"/>
  <c r="F260" i="33"/>
  <c r="G260" i="33"/>
  <c r="H260" i="33"/>
  <c r="I260" i="33"/>
  <c r="J260" i="33"/>
  <c r="K260" i="33"/>
  <c r="L260" i="33"/>
  <c r="M260" i="33"/>
  <c r="N260" i="33"/>
  <c r="A261" i="33"/>
  <c r="B261" i="33"/>
  <c r="C261" i="33"/>
  <c r="D261" i="33"/>
  <c r="E261" i="33"/>
  <c r="F261" i="33"/>
  <c r="G261" i="33"/>
  <c r="H261" i="33"/>
  <c r="I261" i="33"/>
  <c r="J261" i="33"/>
  <c r="K261" i="33"/>
  <c r="L261" i="33"/>
  <c r="M261" i="33"/>
  <c r="N261" i="33"/>
  <c r="A262" i="33"/>
  <c r="B262" i="33"/>
  <c r="C262" i="33"/>
  <c r="D262" i="33"/>
  <c r="E262" i="33"/>
  <c r="F262" i="33"/>
  <c r="G262" i="33"/>
  <c r="H262" i="33"/>
  <c r="I262" i="33"/>
  <c r="J262" i="33"/>
  <c r="K262" i="33"/>
  <c r="L262" i="33"/>
  <c r="M262" i="33"/>
  <c r="N262" i="33"/>
  <c r="A263" i="33"/>
  <c r="B263" i="33"/>
  <c r="C263" i="33"/>
  <c r="D263" i="33"/>
  <c r="E263" i="33"/>
  <c r="F263" i="33"/>
  <c r="G263" i="33"/>
  <c r="H263" i="33"/>
  <c r="I263" i="33"/>
  <c r="J263" i="33"/>
  <c r="K263" i="33"/>
  <c r="L263" i="33"/>
  <c r="M263" i="33"/>
  <c r="N263" i="33"/>
  <c r="A264" i="33"/>
  <c r="B264" i="33"/>
  <c r="C264" i="33"/>
  <c r="D264" i="33"/>
  <c r="E264" i="33"/>
  <c r="F264" i="33"/>
  <c r="G264" i="33"/>
  <c r="H264" i="33"/>
  <c r="I264" i="33"/>
  <c r="J264" i="33"/>
  <c r="K264" i="33"/>
  <c r="L264" i="33"/>
  <c r="M264" i="33"/>
  <c r="N264" i="33"/>
  <c r="A265" i="33"/>
  <c r="B265" i="33"/>
  <c r="C265" i="33"/>
  <c r="D265" i="33"/>
  <c r="E265" i="33"/>
  <c r="F265" i="33"/>
  <c r="G265" i="33"/>
  <c r="H265" i="33"/>
  <c r="I265" i="33"/>
  <c r="J265" i="33"/>
  <c r="K265" i="33"/>
  <c r="L265" i="33"/>
  <c r="M265" i="33"/>
  <c r="N265" i="33"/>
  <c r="A266" i="33"/>
  <c r="B266" i="33"/>
  <c r="C266" i="33"/>
  <c r="D266" i="33"/>
  <c r="E266" i="33"/>
  <c r="F266" i="33"/>
  <c r="G266" i="33"/>
  <c r="H266" i="33"/>
  <c r="I266" i="33"/>
  <c r="J266" i="33"/>
  <c r="K266" i="33"/>
  <c r="L266" i="33"/>
  <c r="M266" i="33"/>
  <c r="N266" i="33"/>
  <c r="A267" i="33"/>
  <c r="B267" i="33"/>
  <c r="C267" i="33"/>
  <c r="D267" i="33"/>
  <c r="E267" i="33"/>
  <c r="F267" i="33"/>
  <c r="G267" i="33"/>
  <c r="H267" i="33"/>
  <c r="I267" i="33"/>
  <c r="J267" i="33"/>
  <c r="K267" i="33"/>
  <c r="L267" i="33"/>
  <c r="M267" i="33"/>
  <c r="N267" i="33"/>
  <c r="A268" i="33"/>
  <c r="B268" i="33"/>
  <c r="C268" i="33"/>
  <c r="D268" i="33"/>
  <c r="E268" i="33"/>
  <c r="F268" i="33"/>
  <c r="G268" i="33"/>
  <c r="H268" i="33"/>
  <c r="I268" i="33"/>
  <c r="J268" i="33"/>
  <c r="K268" i="33"/>
  <c r="L268" i="33"/>
  <c r="M268" i="33"/>
  <c r="N268" i="33"/>
  <c r="A269" i="33"/>
  <c r="B269" i="33"/>
  <c r="C269" i="33"/>
  <c r="D269" i="33"/>
  <c r="E269" i="33"/>
  <c r="F269" i="33"/>
  <c r="G269" i="33"/>
  <c r="H269" i="33"/>
  <c r="I269" i="33"/>
  <c r="J269" i="33"/>
  <c r="K269" i="33"/>
  <c r="L269" i="33"/>
  <c r="M269" i="33"/>
  <c r="N269" i="33"/>
  <c r="A270" i="33"/>
  <c r="B270" i="33"/>
  <c r="C270" i="33"/>
  <c r="D270" i="33"/>
  <c r="E270" i="33"/>
  <c r="F270" i="33"/>
  <c r="G270" i="33"/>
  <c r="H270" i="33"/>
  <c r="I270" i="33"/>
  <c r="J270" i="33"/>
  <c r="K270" i="33"/>
  <c r="L270" i="33"/>
  <c r="M270" i="33"/>
  <c r="N270" i="33"/>
  <c r="A271" i="33"/>
  <c r="B271" i="33"/>
  <c r="C271" i="33"/>
  <c r="D271" i="33"/>
  <c r="E271" i="33"/>
  <c r="F271" i="33"/>
  <c r="G271" i="33"/>
  <c r="H271" i="33"/>
  <c r="I271" i="33"/>
  <c r="J271" i="33"/>
  <c r="K271" i="33"/>
  <c r="L271" i="33"/>
  <c r="M271" i="33"/>
  <c r="N271" i="33"/>
  <c r="A272" i="33"/>
  <c r="B272" i="33"/>
  <c r="C272" i="33"/>
  <c r="D272" i="33"/>
  <c r="E272" i="33"/>
  <c r="F272" i="33"/>
  <c r="G272" i="33"/>
  <c r="H272" i="33"/>
  <c r="I272" i="33"/>
  <c r="J272" i="33"/>
  <c r="K272" i="33"/>
  <c r="L272" i="33"/>
  <c r="M272" i="33"/>
  <c r="N272" i="33"/>
  <c r="A273" i="33"/>
  <c r="B273" i="33"/>
  <c r="C273" i="33"/>
  <c r="D273" i="33"/>
  <c r="E273" i="33"/>
  <c r="F273" i="33"/>
  <c r="G273" i="33"/>
  <c r="H273" i="33"/>
  <c r="I273" i="33"/>
  <c r="J273" i="33"/>
  <c r="K273" i="33"/>
  <c r="L273" i="33"/>
  <c r="M273" i="33"/>
  <c r="N273" i="33"/>
  <c r="A274" i="33"/>
  <c r="B274" i="33"/>
  <c r="C274" i="33"/>
  <c r="D274" i="33"/>
  <c r="E274" i="33"/>
  <c r="F274" i="33"/>
  <c r="G274" i="33"/>
  <c r="H274" i="33"/>
  <c r="I274" i="33"/>
  <c r="J274" i="33"/>
  <c r="K274" i="33"/>
  <c r="L274" i="33"/>
  <c r="M274" i="33"/>
  <c r="N274" i="33"/>
  <c r="A275" i="33"/>
  <c r="B275" i="33"/>
  <c r="C275" i="33"/>
  <c r="D275" i="33"/>
  <c r="E275" i="33"/>
  <c r="F275" i="33"/>
  <c r="G275" i="33"/>
  <c r="H275" i="33"/>
  <c r="I275" i="33"/>
  <c r="J275" i="33"/>
  <c r="K275" i="33"/>
  <c r="L275" i="33"/>
  <c r="M275" i="33"/>
  <c r="N275" i="33"/>
  <c r="A276" i="33"/>
  <c r="B276" i="33"/>
  <c r="C276" i="33"/>
  <c r="D276" i="33"/>
  <c r="E276" i="33"/>
  <c r="F276" i="33"/>
  <c r="G276" i="33"/>
  <c r="H276" i="33"/>
  <c r="I276" i="33"/>
  <c r="J276" i="33"/>
  <c r="K276" i="33"/>
  <c r="L276" i="33"/>
  <c r="M276" i="33"/>
  <c r="N276" i="33"/>
  <c r="A277" i="33"/>
  <c r="B277" i="33"/>
  <c r="C277" i="33"/>
  <c r="D277" i="33"/>
  <c r="E277" i="33"/>
  <c r="F277" i="33"/>
  <c r="G277" i="33"/>
  <c r="H277" i="33"/>
  <c r="I277" i="33"/>
  <c r="J277" i="33"/>
  <c r="K277" i="33"/>
  <c r="L277" i="33"/>
  <c r="M277" i="33"/>
  <c r="N277" i="33"/>
  <c r="A278" i="33"/>
  <c r="B278" i="33"/>
  <c r="C278" i="33"/>
  <c r="D278" i="33"/>
  <c r="E278" i="33"/>
  <c r="F278" i="33"/>
  <c r="G278" i="33"/>
  <c r="H278" i="33"/>
  <c r="I278" i="33"/>
  <c r="J278" i="33"/>
  <c r="K278" i="33"/>
  <c r="L278" i="33"/>
  <c r="M278" i="33"/>
  <c r="N278" i="33"/>
  <c r="A279" i="33"/>
  <c r="B279" i="33"/>
  <c r="C279" i="33"/>
  <c r="D279" i="33"/>
  <c r="E279" i="33"/>
  <c r="F279" i="33"/>
  <c r="G279" i="33"/>
  <c r="H279" i="33"/>
  <c r="I279" i="33"/>
  <c r="J279" i="33"/>
  <c r="K279" i="33"/>
  <c r="L279" i="33"/>
  <c r="M279" i="33"/>
  <c r="N279" i="33"/>
  <c r="A280" i="33"/>
  <c r="B280" i="33"/>
  <c r="C280" i="33"/>
  <c r="D280" i="33"/>
  <c r="E280" i="33"/>
  <c r="F280" i="33"/>
  <c r="G280" i="33"/>
  <c r="H280" i="33"/>
  <c r="I280" i="33"/>
  <c r="J280" i="33"/>
  <c r="K280" i="33"/>
  <c r="L280" i="33"/>
  <c r="M280" i="33"/>
  <c r="N280" i="33"/>
  <c r="A281" i="33"/>
  <c r="B281" i="33"/>
  <c r="C281" i="33"/>
  <c r="D281" i="33"/>
  <c r="E281" i="33"/>
  <c r="F281" i="33"/>
  <c r="G281" i="33"/>
  <c r="H281" i="33"/>
  <c r="I281" i="33"/>
  <c r="J281" i="33"/>
  <c r="K281" i="33"/>
  <c r="L281" i="33"/>
  <c r="M281" i="33"/>
  <c r="N281" i="33"/>
  <c r="A282" i="33"/>
  <c r="B282" i="33"/>
  <c r="C282" i="33"/>
  <c r="D282" i="33"/>
  <c r="E282" i="33"/>
  <c r="F282" i="33"/>
  <c r="G282" i="33"/>
  <c r="H282" i="33"/>
  <c r="I282" i="33"/>
  <c r="J282" i="33"/>
  <c r="K282" i="33"/>
  <c r="L282" i="33"/>
  <c r="M282" i="33"/>
  <c r="N282" i="33"/>
  <c r="A283" i="33"/>
  <c r="B283" i="33"/>
  <c r="C283" i="33"/>
  <c r="D283" i="33"/>
  <c r="E283" i="33"/>
  <c r="F283" i="33"/>
  <c r="G283" i="33"/>
  <c r="H283" i="33"/>
  <c r="I283" i="33"/>
  <c r="J283" i="33"/>
  <c r="K283" i="33"/>
  <c r="L283" i="33"/>
  <c r="M283" i="33"/>
  <c r="N283" i="33"/>
  <c r="A284" i="33"/>
  <c r="B284" i="33"/>
  <c r="C284" i="33"/>
  <c r="D284" i="33"/>
  <c r="E284" i="33"/>
  <c r="F284" i="33"/>
  <c r="G284" i="33"/>
  <c r="H284" i="33"/>
  <c r="I284" i="33"/>
  <c r="J284" i="33"/>
  <c r="K284" i="33"/>
  <c r="L284" i="33"/>
  <c r="M284" i="33"/>
  <c r="N284" i="33"/>
  <c r="A285" i="33"/>
  <c r="B285" i="33"/>
  <c r="C285" i="33"/>
  <c r="D285" i="33"/>
  <c r="E285" i="33"/>
  <c r="F285" i="33"/>
  <c r="G285" i="33"/>
  <c r="H285" i="33"/>
  <c r="I285" i="33"/>
  <c r="J285" i="33"/>
  <c r="K285" i="33"/>
  <c r="L285" i="33"/>
  <c r="M285" i="33"/>
  <c r="N285" i="33"/>
  <c r="A286" i="33"/>
  <c r="B286" i="33"/>
  <c r="C286" i="33"/>
  <c r="D286" i="33"/>
  <c r="E286" i="33"/>
  <c r="F286" i="33"/>
  <c r="G286" i="33"/>
  <c r="H286" i="33"/>
  <c r="I286" i="33"/>
  <c r="J286" i="33"/>
  <c r="K286" i="33"/>
  <c r="L286" i="33"/>
  <c r="M286" i="33"/>
  <c r="N286" i="33"/>
  <c r="A287" i="33"/>
  <c r="B287" i="33"/>
  <c r="C287" i="33"/>
  <c r="D287" i="33"/>
  <c r="E287" i="33"/>
  <c r="F287" i="33"/>
  <c r="G287" i="33"/>
  <c r="H287" i="33"/>
  <c r="I287" i="33"/>
  <c r="J287" i="33"/>
  <c r="K287" i="33"/>
  <c r="L287" i="33"/>
  <c r="M287" i="33"/>
  <c r="N287" i="33"/>
  <c r="A288" i="33"/>
  <c r="B288" i="33"/>
  <c r="C288" i="33"/>
  <c r="D288" i="33"/>
  <c r="E288" i="33"/>
  <c r="F288" i="33"/>
  <c r="G288" i="33"/>
  <c r="H288" i="33"/>
  <c r="I288" i="33"/>
  <c r="J288" i="33"/>
  <c r="K288" i="33"/>
  <c r="L288" i="33"/>
  <c r="M288" i="33"/>
  <c r="N288" i="33"/>
  <c r="A289" i="33"/>
  <c r="B289" i="33"/>
  <c r="C289" i="33"/>
  <c r="D289" i="33"/>
  <c r="E289" i="33"/>
  <c r="F289" i="33"/>
  <c r="G289" i="33"/>
  <c r="H289" i="33"/>
  <c r="I289" i="33"/>
  <c r="J289" i="33"/>
  <c r="K289" i="33"/>
  <c r="L289" i="33"/>
  <c r="M289" i="33"/>
  <c r="N289" i="33"/>
  <c r="A290" i="33"/>
  <c r="B290" i="33"/>
  <c r="C290" i="33"/>
  <c r="D290" i="33"/>
  <c r="E290" i="33"/>
  <c r="F290" i="33"/>
  <c r="G290" i="33"/>
  <c r="H290" i="33"/>
  <c r="I290" i="33"/>
  <c r="J290" i="33"/>
  <c r="K290" i="33"/>
  <c r="L290" i="33"/>
  <c r="M290" i="33"/>
  <c r="N290" i="33"/>
  <c r="A291" i="33"/>
  <c r="B291" i="33"/>
  <c r="C291" i="33"/>
  <c r="D291" i="33"/>
  <c r="E291" i="33"/>
  <c r="F291" i="33"/>
  <c r="G291" i="33"/>
  <c r="H291" i="33"/>
  <c r="I291" i="33"/>
  <c r="J291" i="33"/>
  <c r="K291" i="33"/>
  <c r="L291" i="33"/>
  <c r="M291" i="33"/>
  <c r="N291" i="33"/>
  <c r="A292" i="33"/>
  <c r="B292" i="33"/>
  <c r="C292" i="33"/>
  <c r="D292" i="33"/>
  <c r="E292" i="33"/>
  <c r="F292" i="33"/>
  <c r="G292" i="33"/>
  <c r="H292" i="33"/>
  <c r="I292" i="33"/>
  <c r="J292" i="33"/>
  <c r="K292" i="33"/>
  <c r="L292" i="33"/>
  <c r="M292" i="33"/>
  <c r="N292" i="33"/>
  <c r="A293" i="33"/>
  <c r="B293" i="33"/>
  <c r="C293" i="33"/>
  <c r="D293" i="33"/>
  <c r="E293" i="33"/>
  <c r="F293" i="33"/>
  <c r="G293" i="33"/>
  <c r="H293" i="33"/>
  <c r="I293" i="33"/>
  <c r="J293" i="33"/>
  <c r="K293" i="33"/>
  <c r="L293" i="33"/>
  <c r="M293" i="33"/>
  <c r="N293" i="33"/>
  <c r="A294" i="33"/>
  <c r="B294" i="33"/>
  <c r="C294" i="33"/>
  <c r="D294" i="33"/>
  <c r="E294" i="33"/>
  <c r="F294" i="33"/>
  <c r="G294" i="33"/>
  <c r="H294" i="33"/>
  <c r="I294" i="33"/>
  <c r="J294" i="33"/>
  <c r="K294" i="33"/>
  <c r="L294" i="33"/>
  <c r="M294" i="33"/>
  <c r="N294" i="33"/>
  <c r="A295" i="33"/>
  <c r="B295" i="33"/>
  <c r="C295" i="33"/>
  <c r="D295" i="33"/>
  <c r="E295" i="33"/>
  <c r="F295" i="33"/>
  <c r="G295" i="33"/>
  <c r="H295" i="33"/>
  <c r="I295" i="33"/>
  <c r="J295" i="33"/>
  <c r="K295" i="33"/>
  <c r="L295" i="33"/>
  <c r="M295" i="33"/>
  <c r="N295" i="33"/>
  <c r="A296" i="33"/>
  <c r="B296" i="33"/>
  <c r="C296" i="33"/>
  <c r="D296" i="33"/>
  <c r="E296" i="33"/>
  <c r="F296" i="33"/>
  <c r="G296" i="33"/>
  <c r="H296" i="33"/>
  <c r="I296" i="33"/>
  <c r="J296" i="33"/>
  <c r="K296" i="33"/>
  <c r="L296" i="33"/>
  <c r="M296" i="33"/>
  <c r="N296" i="33"/>
  <c r="A297" i="33"/>
  <c r="B297" i="33"/>
  <c r="C297" i="33"/>
  <c r="D297" i="33"/>
  <c r="E297" i="33"/>
  <c r="F297" i="33"/>
  <c r="G297" i="33"/>
  <c r="H297" i="33"/>
  <c r="I297" i="33"/>
  <c r="J297" i="33"/>
  <c r="K297" i="33"/>
  <c r="L297" i="33"/>
  <c r="M297" i="33"/>
  <c r="N297" i="33"/>
  <c r="A298" i="33"/>
  <c r="B298" i="33"/>
  <c r="C298" i="33"/>
  <c r="D298" i="33"/>
  <c r="E298" i="33"/>
  <c r="F298" i="33"/>
  <c r="G298" i="33"/>
  <c r="H298" i="33"/>
  <c r="I298" i="33"/>
  <c r="J298" i="33"/>
  <c r="K298" i="33"/>
  <c r="L298" i="33"/>
  <c r="M298" i="33"/>
  <c r="N298" i="33"/>
  <c r="A299" i="33"/>
  <c r="B299" i="33"/>
  <c r="C299" i="33"/>
  <c r="D299" i="33"/>
  <c r="E299" i="33"/>
  <c r="F299" i="33"/>
  <c r="G299" i="33"/>
  <c r="H299" i="33"/>
  <c r="I299" i="33"/>
  <c r="J299" i="33"/>
  <c r="K299" i="33"/>
  <c r="L299" i="33"/>
  <c r="M299" i="33"/>
  <c r="N299" i="33"/>
  <c r="A300" i="33"/>
  <c r="B300" i="33"/>
  <c r="C300" i="33"/>
  <c r="D300" i="33"/>
  <c r="E300" i="33"/>
  <c r="F300" i="33"/>
  <c r="G300" i="33"/>
  <c r="H300" i="33"/>
  <c r="I300" i="33"/>
  <c r="J300" i="33"/>
  <c r="K300" i="33"/>
  <c r="L300" i="33"/>
  <c r="M300" i="33"/>
  <c r="N300" i="33"/>
  <c r="A301" i="33"/>
  <c r="B301" i="33"/>
  <c r="C301" i="33"/>
  <c r="D301" i="33"/>
  <c r="E301" i="33"/>
  <c r="F301" i="33"/>
  <c r="G301" i="33"/>
  <c r="H301" i="33"/>
  <c r="I301" i="33"/>
  <c r="J301" i="33"/>
  <c r="K301" i="33"/>
  <c r="L301" i="33"/>
  <c r="M301" i="33"/>
  <c r="N301" i="33"/>
  <c r="A302" i="33"/>
  <c r="B302" i="33"/>
  <c r="C302" i="33"/>
  <c r="D302" i="33"/>
  <c r="E302" i="33"/>
  <c r="F302" i="33"/>
  <c r="G302" i="33"/>
  <c r="H302" i="33"/>
  <c r="I302" i="33"/>
  <c r="J302" i="33"/>
  <c r="K302" i="33"/>
  <c r="L302" i="33"/>
  <c r="M302" i="33"/>
  <c r="N302" i="33"/>
  <c r="A303" i="33"/>
  <c r="B303" i="33"/>
  <c r="C303" i="33"/>
  <c r="D303" i="33"/>
  <c r="E303" i="33"/>
  <c r="F303" i="33"/>
  <c r="G303" i="33"/>
  <c r="H303" i="33"/>
  <c r="I303" i="33"/>
  <c r="J303" i="33"/>
  <c r="K303" i="33"/>
  <c r="L303" i="33"/>
  <c r="M303" i="33"/>
  <c r="N303" i="33"/>
  <c r="A304" i="33"/>
  <c r="B304" i="33"/>
  <c r="C304" i="33"/>
  <c r="D304" i="33"/>
  <c r="E304" i="33"/>
  <c r="F304" i="33"/>
  <c r="G304" i="33"/>
  <c r="H304" i="33"/>
  <c r="I304" i="33"/>
  <c r="J304" i="33"/>
  <c r="K304" i="33"/>
  <c r="L304" i="33"/>
  <c r="M304" i="33"/>
  <c r="N304" i="33"/>
  <c r="A305" i="33"/>
  <c r="B305" i="33"/>
  <c r="C305" i="33"/>
  <c r="D305" i="33"/>
  <c r="E305" i="33"/>
  <c r="F305" i="33"/>
  <c r="G305" i="33"/>
  <c r="H305" i="33"/>
  <c r="I305" i="33"/>
  <c r="J305" i="33"/>
  <c r="K305" i="33"/>
  <c r="L305" i="33"/>
  <c r="M305" i="33"/>
  <c r="N305" i="33"/>
  <c r="A306" i="33"/>
  <c r="B306" i="33"/>
  <c r="C306" i="33"/>
  <c r="D306" i="33"/>
  <c r="E306" i="33"/>
  <c r="F306" i="33"/>
  <c r="G306" i="33"/>
  <c r="H306" i="33"/>
  <c r="I306" i="33"/>
  <c r="J306" i="33"/>
  <c r="K306" i="33"/>
  <c r="L306" i="33"/>
  <c r="M306" i="33"/>
  <c r="N306" i="33"/>
  <c r="A307" i="33"/>
  <c r="B307" i="33"/>
  <c r="C307" i="33"/>
  <c r="D307" i="33"/>
  <c r="E307" i="33"/>
  <c r="F307" i="33"/>
  <c r="G307" i="33"/>
  <c r="H307" i="33"/>
  <c r="I307" i="33"/>
  <c r="J307" i="33"/>
  <c r="K307" i="33"/>
  <c r="L307" i="33"/>
  <c r="M307" i="33"/>
  <c r="N307" i="33"/>
  <c r="A308" i="33"/>
  <c r="B308" i="33"/>
  <c r="C308" i="33"/>
  <c r="D308" i="33"/>
  <c r="E308" i="33"/>
  <c r="F308" i="33"/>
  <c r="G308" i="33"/>
  <c r="H308" i="33"/>
  <c r="I308" i="33"/>
  <c r="J308" i="33"/>
  <c r="K308" i="33"/>
  <c r="L308" i="33"/>
  <c r="M308" i="33"/>
  <c r="N308" i="33"/>
  <c r="A309" i="33"/>
  <c r="B309" i="33"/>
  <c r="C309" i="33"/>
  <c r="D309" i="33"/>
  <c r="E309" i="33"/>
  <c r="F309" i="33"/>
  <c r="G309" i="33"/>
  <c r="H309" i="33"/>
  <c r="I309" i="33"/>
  <c r="J309" i="33"/>
  <c r="K309" i="33"/>
  <c r="L309" i="33"/>
  <c r="M309" i="33"/>
  <c r="N309" i="33"/>
  <c r="A310" i="33"/>
  <c r="B310" i="33"/>
  <c r="C310" i="33"/>
  <c r="D310" i="33"/>
  <c r="E310" i="33"/>
  <c r="F310" i="33"/>
  <c r="G310" i="33"/>
  <c r="H310" i="33"/>
  <c r="I310" i="33"/>
  <c r="J310" i="33"/>
  <c r="K310" i="33"/>
  <c r="L310" i="33"/>
  <c r="M310" i="33"/>
  <c r="N310" i="33"/>
  <c r="A311" i="33"/>
  <c r="B311" i="33"/>
  <c r="C311" i="33"/>
  <c r="D311" i="33"/>
  <c r="E311" i="33"/>
  <c r="F311" i="33"/>
  <c r="G311" i="33"/>
  <c r="H311" i="33"/>
  <c r="I311" i="33"/>
  <c r="J311" i="33"/>
  <c r="K311" i="33"/>
  <c r="L311" i="33"/>
  <c r="M311" i="33"/>
  <c r="N311" i="33"/>
  <c r="A312" i="33"/>
  <c r="B312" i="33"/>
  <c r="C312" i="33"/>
  <c r="D312" i="33"/>
  <c r="E312" i="33"/>
  <c r="F312" i="33"/>
  <c r="G312" i="33"/>
  <c r="H312" i="33"/>
  <c r="I312" i="33"/>
  <c r="J312" i="33"/>
  <c r="K312" i="33"/>
  <c r="L312" i="33"/>
  <c r="M312" i="33"/>
  <c r="N312" i="33"/>
  <c r="A313" i="33"/>
  <c r="B313" i="33"/>
  <c r="C313" i="33"/>
  <c r="D313" i="33"/>
  <c r="E313" i="33"/>
  <c r="F313" i="33"/>
  <c r="G313" i="33"/>
  <c r="H313" i="33"/>
  <c r="I313" i="33"/>
  <c r="J313" i="33"/>
  <c r="K313" i="33"/>
  <c r="L313" i="33"/>
  <c r="M313" i="33"/>
  <c r="N313" i="33"/>
  <c r="A314" i="33"/>
  <c r="B314" i="33"/>
  <c r="C314" i="33"/>
  <c r="D314" i="33"/>
  <c r="E314" i="33"/>
  <c r="F314" i="33"/>
  <c r="G314" i="33"/>
  <c r="H314" i="33"/>
  <c r="I314" i="33"/>
  <c r="J314" i="33"/>
  <c r="K314" i="33"/>
  <c r="L314" i="33"/>
  <c r="M314" i="33"/>
  <c r="N314" i="33"/>
  <c r="A315" i="33"/>
  <c r="B315" i="33"/>
  <c r="C315" i="33"/>
  <c r="D315" i="33"/>
  <c r="E315" i="33"/>
  <c r="F315" i="33"/>
  <c r="G315" i="33"/>
  <c r="H315" i="33"/>
  <c r="I315" i="33"/>
  <c r="J315" i="33"/>
  <c r="K315" i="33"/>
  <c r="L315" i="33"/>
  <c r="M315" i="33"/>
  <c r="N315" i="33"/>
  <c r="A316" i="33"/>
  <c r="B316" i="33"/>
  <c r="C316" i="33"/>
  <c r="D316" i="33"/>
  <c r="E316" i="33"/>
  <c r="F316" i="33"/>
  <c r="G316" i="33"/>
  <c r="H316" i="33"/>
  <c r="I316" i="33"/>
  <c r="J316" i="33"/>
  <c r="K316" i="33"/>
  <c r="L316" i="33"/>
  <c r="M316" i="33"/>
  <c r="N316" i="33"/>
  <c r="A317" i="33"/>
  <c r="B317" i="33"/>
  <c r="C317" i="33"/>
  <c r="D317" i="33"/>
  <c r="E317" i="33"/>
  <c r="F317" i="33"/>
  <c r="G317" i="33"/>
  <c r="H317" i="33"/>
  <c r="I317" i="33"/>
  <c r="J317" i="33"/>
  <c r="K317" i="33"/>
  <c r="L317" i="33"/>
  <c r="M317" i="33"/>
  <c r="N317" i="33"/>
  <c r="A318" i="33"/>
  <c r="B318" i="33"/>
  <c r="C318" i="33"/>
  <c r="D318" i="33"/>
  <c r="E318" i="33"/>
  <c r="F318" i="33"/>
  <c r="G318" i="33"/>
  <c r="H318" i="33"/>
  <c r="I318" i="33"/>
  <c r="J318" i="33"/>
  <c r="K318" i="33"/>
  <c r="L318" i="33"/>
  <c r="M318" i="33"/>
  <c r="N318" i="33"/>
  <c r="A319" i="33"/>
  <c r="B319" i="33"/>
  <c r="C319" i="33"/>
  <c r="D319" i="33"/>
  <c r="E319" i="33"/>
  <c r="F319" i="33"/>
  <c r="G319" i="33"/>
  <c r="H319" i="33"/>
  <c r="I319" i="33"/>
  <c r="J319" i="33"/>
  <c r="K319" i="33"/>
  <c r="L319" i="33"/>
  <c r="M319" i="33"/>
  <c r="N319" i="33"/>
  <c r="A320" i="33"/>
  <c r="B320" i="33"/>
  <c r="C320" i="33"/>
  <c r="D320" i="33"/>
  <c r="E320" i="33"/>
  <c r="F320" i="33"/>
  <c r="G320" i="33"/>
  <c r="H320" i="33"/>
  <c r="I320" i="33"/>
  <c r="J320" i="33"/>
  <c r="K320" i="33"/>
  <c r="L320" i="33"/>
  <c r="M320" i="33"/>
  <c r="N320" i="33"/>
  <c r="A321" i="33"/>
  <c r="B321" i="33"/>
  <c r="C321" i="33"/>
  <c r="D321" i="33"/>
  <c r="E321" i="33"/>
  <c r="F321" i="33"/>
  <c r="G321" i="33"/>
  <c r="H321" i="33"/>
  <c r="I321" i="33"/>
  <c r="J321" i="33"/>
  <c r="K321" i="33"/>
  <c r="L321" i="33"/>
  <c r="M321" i="33"/>
  <c r="N321" i="33"/>
  <c r="A322" i="33"/>
  <c r="B322" i="33"/>
  <c r="C322" i="33"/>
  <c r="D322" i="33"/>
  <c r="E322" i="33"/>
  <c r="F322" i="33"/>
  <c r="G322" i="33"/>
  <c r="H322" i="33"/>
  <c r="I322" i="33"/>
  <c r="J322" i="33"/>
  <c r="K322" i="33"/>
  <c r="L322" i="33"/>
  <c r="M322" i="33"/>
  <c r="N322" i="33"/>
  <c r="A323" i="33"/>
  <c r="B323" i="33"/>
  <c r="C323" i="33"/>
  <c r="D323" i="33"/>
  <c r="E323" i="33"/>
  <c r="F323" i="33"/>
  <c r="G323" i="33"/>
  <c r="H323" i="33"/>
  <c r="I323" i="33"/>
  <c r="J323" i="33"/>
  <c r="K323" i="33"/>
  <c r="L323" i="33"/>
  <c r="M323" i="33"/>
  <c r="N323" i="33"/>
  <c r="A324" i="33"/>
  <c r="B324" i="33"/>
  <c r="C324" i="33"/>
  <c r="D324" i="33"/>
  <c r="E324" i="33"/>
  <c r="F324" i="33"/>
  <c r="G324" i="33"/>
  <c r="H324" i="33"/>
  <c r="I324" i="33"/>
  <c r="J324" i="33"/>
  <c r="K324" i="33"/>
  <c r="L324" i="33"/>
  <c r="M324" i="33"/>
  <c r="N324" i="33"/>
  <c r="A325" i="33"/>
  <c r="B325" i="33"/>
  <c r="C325" i="33"/>
  <c r="D325" i="33"/>
  <c r="E325" i="33"/>
  <c r="F325" i="33"/>
  <c r="G325" i="33"/>
  <c r="H325" i="33"/>
  <c r="I325" i="33"/>
  <c r="J325" i="33"/>
  <c r="K325" i="33"/>
  <c r="L325" i="33"/>
  <c r="M325" i="33"/>
  <c r="N325" i="33"/>
  <c r="A326" i="33"/>
  <c r="B326" i="33"/>
  <c r="C326" i="33"/>
  <c r="D326" i="33"/>
  <c r="E326" i="33"/>
  <c r="F326" i="33"/>
  <c r="G326" i="33"/>
  <c r="H326" i="33"/>
  <c r="I326" i="33"/>
  <c r="J326" i="33"/>
  <c r="K326" i="33"/>
  <c r="L326" i="33"/>
  <c r="M326" i="33"/>
  <c r="N326" i="33"/>
  <c r="A327" i="33"/>
  <c r="B327" i="33"/>
  <c r="C327" i="33"/>
  <c r="D327" i="33"/>
  <c r="E327" i="33"/>
  <c r="F327" i="33"/>
  <c r="G327" i="33"/>
  <c r="H327" i="33"/>
  <c r="I327" i="33"/>
  <c r="J327" i="33"/>
  <c r="K327" i="33"/>
  <c r="L327" i="33"/>
  <c r="M327" i="33"/>
  <c r="N327" i="33"/>
  <c r="A328" i="33"/>
  <c r="B328" i="33"/>
  <c r="C328" i="33"/>
  <c r="D328" i="33"/>
  <c r="E328" i="33"/>
  <c r="F328" i="33"/>
  <c r="G328" i="33"/>
  <c r="H328" i="33"/>
  <c r="I328" i="33"/>
  <c r="J328" i="33"/>
  <c r="K328" i="33"/>
  <c r="L328" i="33"/>
  <c r="M328" i="33"/>
  <c r="N328" i="33"/>
  <c r="A329" i="33"/>
  <c r="B329" i="33"/>
  <c r="C329" i="33"/>
  <c r="D329" i="33"/>
  <c r="E329" i="33"/>
  <c r="F329" i="33"/>
  <c r="G329" i="33"/>
  <c r="H329" i="33"/>
  <c r="I329" i="33"/>
  <c r="J329" i="33"/>
  <c r="K329" i="33"/>
  <c r="L329" i="33"/>
  <c r="M329" i="33"/>
  <c r="N329" i="33"/>
  <c r="A330" i="33"/>
  <c r="B330" i="33"/>
  <c r="C330" i="33"/>
  <c r="D330" i="33"/>
  <c r="E330" i="33"/>
  <c r="F330" i="33"/>
  <c r="G330" i="33"/>
  <c r="H330" i="33"/>
  <c r="I330" i="33"/>
  <c r="J330" i="33"/>
  <c r="K330" i="33"/>
  <c r="L330" i="33"/>
  <c r="M330" i="33"/>
  <c r="N330" i="33"/>
  <c r="A331" i="33"/>
  <c r="B331" i="33"/>
  <c r="C331" i="33"/>
  <c r="D331" i="33"/>
  <c r="E331" i="33"/>
  <c r="F331" i="33"/>
  <c r="G331" i="33"/>
  <c r="H331" i="33"/>
  <c r="I331" i="33"/>
  <c r="J331" i="33"/>
  <c r="K331" i="33"/>
  <c r="L331" i="33"/>
  <c r="M331" i="33"/>
  <c r="N331" i="33"/>
  <c r="A332" i="33"/>
  <c r="B332" i="33"/>
  <c r="C332" i="33"/>
  <c r="D332" i="33"/>
  <c r="E332" i="33"/>
  <c r="F332" i="33"/>
  <c r="G332" i="33"/>
  <c r="H332" i="33"/>
  <c r="I332" i="33"/>
  <c r="J332" i="33"/>
  <c r="K332" i="33"/>
  <c r="L332" i="33"/>
  <c r="M332" i="33"/>
  <c r="N332" i="33"/>
  <c r="A333" i="33"/>
  <c r="B333" i="33"/>
  <c r="C333" i="33"/>
  <c r="D333" i="33"/>
  <c r="E333" i="33"/>
  <c r="F333" i="33"/>
  <c r="G333" i="33"/>
  <c r="H333" i="33"/>
  <c r="I333" i="33"/>
  <c r="J333" i="33"/>
  <c r="K333" i="33"/>
  <c r="L333" i="33"/>
  <c r="M333" i="33"/>
  <c r="N333" i="33"/>
  <c r="A334" i="33"/>
  <c r="B334" i="33"/>
  <c r="C334" i="33"/>
  <c r="D334" i="33"/>
  <c r="E334" i="33"/>
  <c r="F334" i="33"/>
  <c r="G334" i="33"/>
  <c r="H334" i="33"/>
  <c r="I334" i="33"/>
  <c r="J334" i="33"/>
  <c r="K334" i="33"/>
  <c r="L334" i="33"/>
  <c r="M334" i="33"/>
  <c r="N334" i="33"/>
  <c r="A335" i="33"/>
  <c r="B335" i="33"/>
  <c r="C335" i="33"/>
  <c r="D335" i="33"/>
  <c r="E335" i="33"/>
  <c r="F335" i="33"/>
  <c r="G335" i="33"/>
  <c r="H335" i="33"/>
  <c r="I335" i="33"/>
  <c r="J335" i="33"/>
  <c r="K335" i="33"/>
  <c r="L335" i="33"/>
  <c r="M335" i="33"/>
  <c r="N335" i="33"/>
  <c r="A336" i="33"/>
  <c r="B336" i="33"/>
  <c r="C336" i="33"/>
  <c r="D336" i="33"/>
  <c r="E336" i="33"/>
  <c r="F336" i="33"/>
  <c r="G336" i="33"/>
  <c r="H336" i="33"/>
  <c r="I336" i="33"/>
  <c r="J336" i="33"/>
  <c r="K336" i="33"/>
  <c r="L336" i="33"/>
  <c r="M336" i="33"/>
  <c r="N336" i="33"/>
  <c r="A337" i="33"/>
  <c r="B337" i="33"/>
  <c r="C337" i="33"/>
  <c r="D337" i="33"/>
  <c r="E337" i="33"/>
  <c r="F337" i="33"/>
  <c r="G337" i="33"/>
  <c r="H337" i="33"/>
  <c r="I337" i="33"/>
  <c r="J337" i="33"/>
  <c r="K337" i="33"/>
  <c r="L337" i="33"/>
  <c r="M337" i="33"/>
  <c r="N337" i="33"/>
  <c r="A338" i="33"/>
  <c r="B338" i="33"/>
  <c r="C338" i="33"/>
  <c r="D338" i="33"/>
  <c r="E338" i="33"/>
  <c r="F338" i="33"/>
  <c r="G338" i="33"/>
  <c r="H338" i="33"/>
  <c r="I338" i="33"/>
  <c r="J338" i="33"/>
  <c r="K338" i="33"/>
  <c r="L338" i="33"/>
  <c r="M338" i="33"/>
  <c r="N338" i="33"/>
  <c r="A339" i="33"/>
  <c r="B339" i="33"/>
  <c r="C339" i="33"/>
  <c r="D339" i="33"/>
  <c r="E339" i="33"/>
  <c r="F339" i="33"/>
  <c r="G339" i="33"/>
  <c r="H339" i="33"/>
  <c r="I339" i="33"/>
  <c r="J339" i="33"/>
  <c r="K339" i="33"/>
  <c r="L339" i="33"/>
  <c r="M339" i="33"/>
  <c r="N339" i="33"/>
  <c r="A340" i="33"/>
  <c r="B340" i="33"/>
  <c r="C340" i="33"/>
  <c r="D340" i="33"/>
  <c r="E340" i="33"/>
  <c r="F340" i="33"/>
  <c r="G340" i="33"/>
  <c r="H340" i="33"/>
  <c r="I340" i="33"/>
  <c r="J340" i="33"/>
  <c r="K340" i="33"/>
  <c r="L340" i="33"/>
  <c r="M340" i="33"/>
  <c r="N340" i="33"/>
  <c r="A341" i="33"/>
  <c r="B341" i="33"/>
  <c r="C341" i="33"/>
  <c r="D341" i="33"/>
  <c r="E341" i="33"/>
  <c r="F341" i="33"/>
  <c r="G341" i="33"/>
  <c r="H341" i="33"/>
  <c r="I341" i="33"/>
  <c r="J341" i="33"/>
  <c r="K341" i="33"/>
  <c r="L341" i="33"/>
  <c r="M341" i="33"/>
  <c r="N341" i="33"/>
  <c r="A342" i="33"/>
  <c r="B342" i="33"/>
  <c r="C342" i="33"/>
  <c r="D342" i="33"/>
  <c r="E342" i="33"/>
  <c r="F342" i="33"/>
  <c r="G342" i="33"/>
  <c r="H342" i="33"/>
  <c r="I342" i="33"/>
  <c r="J342" i="33"/>
  <c r="K342" i="33"/>
  <c r="L342" i="33"/>
  <c r="M342" i="33"/>
  <c r="N342" i="33"/>
  <c r="A343" i="33"/>
  <c r="B343" i="33"/>
  <c r="C343" i="33"/>
  <c r="D343" i="33"/>
  <c r="E343" i="33"/>
  <c r="F343" i="33"/>
  <c r="G343" i="33"/>
  <c r="H343" i="33"/>
  <c r="I343" i="33"/>
  <c r="J343" i="33"/>
  <c r="K343" i="33"/>
  <c r="L343" i="33"/>
  <c r="M343" i="33"/>
  <c r="N343" i="33"/>
  <c r="A344" i="33"/>
  <c r="B344" i="33"/>
  <c r="C344" i="33"/>
  <c r="D344" i="33"/>
  <c r="E344" i="33"/>
  <c r="F344" i="33"/>
  <c r="G344" i="33"/>
  <c r="H344" i="33"/>
  <c r="I344" i="33"/>
  <c r="J344" i="33"/>
  <c r="K344" i="33"/>
  <c r="L344" i="33"/>
  <c r="M344" i="33"/>
  <c r="N344" i="33"/>
  <c r="A345" i="33"/>
  <c r="B345" i="33"/>
  <c r="C345" i="33"/>
  <c r="D345" i="33"/>
  <c r="E345" i="33"/>
  <c r="F345" i="33"/>
  <c r="G345" i="33"/>
  <c r="H345" i="33"/>
  <c r="I345" i="33"/>
  <c r="J345" i="33"/>
  <c r="K345" i="33"/>
  <c r="L345" i="33"/>
  <c r="M345" i="33"/>
  <c r="N345" i="33"/>
  <c r="BI14" i="25"/>
  <c r="BJ14" i="25"/>
  <c r="BI15" i="25"/>
  <c r="BI16" i="25"/>
  <c r="BJ16" i="25"/>
  <c r="BI20" i="25"/>
  <c r="BJ20" i="25"/>
  <c r="BI21" i="25"/>
  <c r="BJ21" i="25"/>
  <c r="BI22" i="25"/>
  <c r="BJ22" i="25"/>
  <c r="BI23" i="25"/>
  <c r="BJ23" i="25"/>
  <c r="BI24" i="25"/>
  <c r="BJ24" i="25"/>
  <c r="BI25" i="25"/>
  <c r="BJ25" i="25"/>
  <c r="BI26" i="25"/>
  <c r="BJ26" i="25"/>
  <c r="BI27" i="25"/>
  <c r="BJ27" i="25"/>
  <c r="BI28" i="25"/>
  <c r="BJ28" i="25"/>
  <c r="BI29" i="25"/>
  <c r="BJ29" i="25"/>
  <c r="BI30" i="25"/>
  <c r="BJ30" i="25"/>
  <c r="BI34" i="25"/>
  <c r="BJ34" i="25"/>
  <c r="BI35" i="25"/>
  <c r="BJ35" i="25"/>
  <c r="BI36" i="25"/>
  <c r="BJ36" i="25"/>
  <c r="BK26" i="25" l="1"/>
  <c r="BL26" i="25" s="1"/>
  <c r="BK21" i="25"/>
  <c r="BL21" i="25" s="1"/>
  <c r="BK34" i="25"/>
  <c r="BL34" i="25" s="1"/>
  <c r="BK36" i="25"/>
  <c r="BL36" i="25" s="1"/>
  <c r="BK27" i="25"/>
  <c r="BL27" i="25" s="1"/>
  <c r="BK29" i="25"/>
  <c r="BL29" i="25" s="1"/>
  <c r="BK24" i="25"/>
  <c r="BL24" i="25" s="1"/>
  <c r="BK16" i="25"/>
  <c r="BL16" i="25" s="1"/>
  <c r="BK25" i="25"/>
  <c r="BL25" i="25" s="1"/>
  <c r="BK22" i="25"/>
  <c r="BL22" i="25" s="1"/>
  <c r="BK30" i="25"/>
  <c r="BL30" i="25" s="1"/>
  <c r="BK28" i="25"/>
  <c r="BL28" i="25" s="1"/>
  <c r="BK14" i="25"/>
  <c r="BL14" i="25" s="1"/>
  <c r="BK35" i="25"/>
  <c r="BL35" i="25" s="1"/>
  <c r="BK23" i="25"/>
  <c r="BL23" i="25" s="1"/>
  <c r="BK20" i="25"/>
  <c r="BL20" i="25" s="1"/>
  <c r="BC14" i="25"/>
  <c r="BD14" i="25" s="1"/>
  <c r="BF14" i="25"/>
  <c r="BG14" i="25" s="1"/>
  <c r="BC15" i="25"/>
  <c r="BD15" i="25" s="1"/>
  <c r="BC16" i="25"/>
  <c r="BD16" i="25" s="1"/>
  <c r="BE16" i="25" s="1"/>
  <c r="BF16" i="25"/>
  <c r="BG16" i="25" s="1"/>
  <c r="BH16" i="25" s="1"/>
  <c r="BC17" i="25"/>
  <c r="BD17" i="25" s="1"/>
  <c r="BE17" i="25" s="1"/>
  <c r="BI17" i="25" s="1"/>
  <c r="BF17" i="25"/>
  <c r="BG17" i="25" s="1"/>
  <c r="BH17" i="25" s="1"/>
  <c r="BJ17" i="25" s="1"/>
  <c r="BC18" i="25"/>
  <c r="BD18" i="25" s="1"/>
  <c r="BF18" i="25"/>
  <c r="BG18" i="25" s="1"/>
  <c r="BC19" i="25"/>
  <c r="BD19" i="25" s="1"/>
  <c r="BF19" i="25"/>
  <c r="BC31" i="25"/>
  <c r="BD31" i="25" s="1"/>
  <c r="BE31" i="25" s="1"/>
  <c r="BI31" i="25" s="1"/>
  <c r="BF31" i="25"/>
  <c r="BG31" i="25" s="1"/>
  <c r="BH31" i="25" s="1"/>
  <c r="BJ31" i="25" s="1"/>
  <c r="BC32" i="25"/>
  <c r="BD32" i="25" s="1"/>
  <c r="BE32" i="25" s="1"/>
  <c r="BI32" i="25" s="1"/>
  <c r="BF32" i="25"/>
  <c r="BG32" i="25" s="1"/>
  <c r="BH32" i="25" s="1"/>
  <c r="BJ32" i="25" s="1"/>
  <c r="BC33" i="25"/>
  <c r="BD33" i="25" s="1"/>
  <c r="BF33" i="25"/>
  <c r="BG33" i="25" s="1"/>
  <c r="BC34" i="25"/>
  <c r="BD34" i="25" s="1"/>
  <c r="BF34" i="25"/>
  <c r="BC35" i="25"/>
  <c r="BD35" i="25" s="1"/>
  <c r="BE35" i="25" s="1"/>
  <c r="BF35" i="25"/>
  <c r="BG35" i="25" s="1"/>
  <c r="BH35" i="25" s="1"/>
  <c r="BC36" i="25"/>
  <c r="BD36" i="25" s="1"/>
  <c r="BE36" i="25" s="1"/>
  <c r="BF36" i="25"/>
  <c r="BG36" i="25" s="1"/>
  <c r="BH36" i="25" s="1"/>
  <c r="BC37" i="25"/>
  <c r="BD37" i="25" s="1"/>
  <c r="BF37" i="25"/>
  <c r="BG37" i="25" s="1"/>
  <c r="BC38" i="25"/>
  <c r="BD38" i="25" s="1"/>
  <c r="BF38" i="25"/>
  <c r="BC39" i="25"/>
  <c r="BD39" i="25" s="1"/>
  <c r="BE39" i="25" s="1"/>
  <c r="BI39" i="25" s="1"/>
  <c r="BF39" i="25"/>
  <c r="BG39" i="25" s="1"/>
  <c r="BC40" i="25"/>
  <c r="BD40" i="25" s="1"/>
  <c r="BE40" i="25" s="1"/>
  <c r="BI40" i="25" s="1"/>
  <c r="BF40" i="25"/>
  <c r="BG40" i="25" s="1"/>
  <c r="BH40" i="25" s="1"/>
  <c r="BJ40" i="25" s="1"/>
  <c r="BC41" i="25"/>
  <c r="BD41" i="25" s="1"/>
  <c r="BF41" i="25"/>
  <c r="BG41" i="25" s="1"/>
  <c r="BC42" i="25"/>
  <c r="BD42" i="25" s="1"/>
  <c r="BF42" i="25"/>
  <c r="BC43" i="25"/>
  <c r="BD43" i="25" s="1"/>
  <c r="BE43" i="25" s="1"/>
  <c r="BI43" i="25" s="1"/>
  <c r="BF43" i="25"/>
  <c r="BG43" i="25" s="1"/>
  <c r="BC44" i="25"/>
  <c r="BD44" i="25" s="1"/>
  <c r="BE44" i="25" s="1"/>
  <c r="BI44" i="25" s="1"/>
  <c r="BF44" i="25"/>
  <c r="BG44" i="25" s="1"/>
  <c r="BH44" i="25" s="1"/>
  <c r="BJ44" i="25" s="1"/>
  <c r="BC45" i="25"/>
  <c r="BD45" i="25" s="1"/>
  <c r="BF45" i="25"/>
  <c r="BG45" i="25" s="1"/>
  <c r="BC46" i="25"/>
  <c r="BD46" i="25" s="1"/>
  <c r="BF46" i="25"/>
  <c r="BC47" i="25"/>
  <c r="BD47" i="25" s="1"/>
  <c r="BE47" i="25" s="1"/>
  <c r="BI47" i="25" s="1"/>
  <c r="BF47" i="25"/>
  <c r="BG47" i="25" s="1"/>
  <c r="BH47" i="25" s="1"/>
  <c r="BJ47" i="25" s="1"/>
  <c r="BC48" i="25"/>
  <c r="BD48" i="25" s="1"/>
  <c r="BE48" i="25" s="1"/>
  <c r="BI48" i="25" s="1"/>
  <c r="BF48" i="25"/>
  <c r="BG48" i="25" s="1"/>
  <c r="BH48" i="25" s="1"/>
  <c r="BJ48" i="25" s="1"/>
  <c r="BC49" i="25"/>
  <c r="BD49" i="25" s="1"/>
  <c r="BF49" i="25"/>
  <c r="BG49" i="25" s="1"/>
  <c r="BC50" i="25"/>
  <c r="BD50" i="25" s="1"/>
  <c r="BF50" i="25"/>
  <c r="BC51" i="25"/>
  <c r="BD51" i="25" s="1"/>
  <c r="BE51" i="25" s="1"/>
  <c r="BI51" i="25" s="1"/>
  <c r="BF51" i="25"/>
  <c r="BG51" i="25" s="1"/>
  <c r="BC52" i="25"/>
  <c r="BD52" i="25" s="1"/>
  <c r="BE52" i="25" s="1"/>
  <c r="BI52" i="25" s="1"/>
  <c r="BF52" i="25"/>
  <c r="BG52" i="25" s="1"/>
  <c r="BH52" i="25" s="1"/>
  <c r="BJ52" i="25" s="1"/>
  <c r="BC53" i="25"/>
  <c r="BD53" i="25" s="1"/>
  <c r="BF53" i="25"/>
  <c r="BG53" i="25" s="1"/>
  <c r="BC54" i="25"/>
  <c r="BD54" i="25" s="1"/>
  <c r="BF54" i="25"/>
  <c r="BC55" i="25"/>
  <c r="BD55" i="25" s="1"/>
  <c r="BE55" i="25" s="1"/>
  <c r="BI55" i="25" s="1"/>
  <c r="BF55" i="25"/>
  <c r="BG55" i="25" s="1"/>
  <c r="BH55" i="25" s="1"/>
  <c r="BJ55" i="25" s="1"/>
  <c r="BC56" i="25"/>
  <c r="BD56" i="25" s="1"/>
  <c r="BE56" i="25" s="1"/>
  <c r="BI56" i="25" s="1"/>
  <c r="BF56" i="25"/>
  <c r="BG56" i="25" s="1"/>
  <c r="BH56" i="25" s="1"/>
  <c r="BJ56" i="25" s="1"/>
  <c r="BC57" i="25"/>
  <c r="BD57" i="25" s="1"/>
  <c r="BF57" i="25"/>
  <c r="BG57" i="25" s="1"/>
  <c r="BC58" i="25"/>
  <c r="BD58" i="25" s="1"/>
  <c r="BF58" i="25"/>
  <c r="BC59" i="25"/>
  <c r="BD59" i="25" s="1"/>
  <c r="BE59" i="25" s="1"/>
  <c r="BI59" i="25" s="1"/>
  <c r="BF59" i="25"/>
  <c r="BG59" i="25" s="1"/>
  <c r="BH59" i="25" s="1"/>
  <c r="BJ59" i="25" s="1"/>
  <c r="BC60" i="25"/>
  <c r="BD60" i="25" s="1"/>
  <c r="BE60" i="25" s="1"/>
  <c r="BI60" i="25" s="1"/>
  <c r="BF60" i="25"/>
  <c r="BG60" i="25" s="1"/>
  <c r="BH60" i="25" s="1"/>
  <c r="BJ60" i="25" s="1"/>
  <c r="BC61" i="25"/>
  <c r="BD61" i="25" s="1"/>
  <c r="BF61" i="25"/>
  <c r="BG61" i="25" s="1"/>
  <c r="BC62" i="25"/>
  <c r="BD62" i="25" s="1"/>
  <c r="BF62" i="25"/>
  <c r="BC63" i="25"/>
  <c r="BD63" i="25" s="1"/>
  <c r="BE63" i="25" s="1"/>
  <c r="BI63" i="25" s="1"/>
  <c r="BF63" i="25"/>
  <c r="BG63" i="25" s="1"/>
  <c r="BH63" i="25" s="1"/>
  <c r="BJ63" i="25" s="1"/>
  <c r="BC64" i="25"/>
  <c r="BD64" i="25" s="1"/>
  <c r="BE64" i="25" s="1"/>
  <c r="BI64" i="25" s="1"/>
  <c r="BF64" i="25"/>
  <c r="BG64" i="25" s="1"/>
  <c r="BH64" i="25" s="1"/>
  <c r="BJ64" i="25" s="1"/>
  <c r="BC65" i="25"/>
  <c r="BD65" i="25" s="1"/>
  <c r="BF65" i="25"/>
  <c r="BG65" i="25" s="1"/>
  <c r="BC66" i="25"/>
  <c r="BD66" i="25" s="1"/>
  <c r="BF66" i="25"/>
  <c r="BC67" i="25"/>
  <c r="BD67" i="25" s="1"/>
  <c r="BE67" i="25" s="1"/>
  <c r="BI67" i="25" s="1"/>
  <c r="BF67" i="25"/>
  <c r="BG67" i="25" s="1"/>
  <c r="BC68" i="25"/>
  <c r="BD68" i="25" s="1"/>
  <c r="BE68" i="25" s="1"/>
  <c r="BI68" i="25" s="1"/>
  <c r="BF68" i="25"/>
  <c r="BG68" i="25" s="1"/>
  <c r="BH68" i="25" s="1"/>
  <c r="BJ68" i="25" s="1"/>
  <c r="BC69" i="25"/>
  <c r="BD69" i="25" s="1"/>
  <c r="BF69" i="25"/>
  <c r="BG69" i="25" s="1"/>
  <c r="BC70" i="25"/>
  <c r="BD70" i="25" s="1"/>
  <c r="BF70" i="25"/>
  <c r="BC71" i="25"/>
  <c r="BD71" i="25" s="1"/>
  <c r="BE71" i="25" s="1"/>
  <c r="BI71" i="25" s="1"/>
  <c r="BF71" i="25"/>
  <c r="BG71" i="25" s="1"/>
  <c r="BC72" i="25"/>
  <c r="BD72" i="25" s="1"/>
  <c r="BE72" i="25" s="1"/>
  <c r="BI72" i="25" s="1"/>
  <c r="BF72" i="25"/>
  <c r="BG72" i="25" s="1"/>
  <c r="BH72" i="25" s="1"/>
  <c r="BJ72" i="25" s="1"/>
  <c r="BC73" i="25"/>
  <c r="BD73" i="25" s="1"/>
  <c r="BF73" i="25"/>
  <c r="BG73" i="25" s="1"/>
  <c r="BC74" i="25"/>
  <c r="BD74" i="25" s="1"/>
  <c r="BF74" i="25"/>
  <c r="BC75" i="25"/>
  <c r="BD75" i="25" s="1"/>
  <c r="BE75" i="25" s="1"/>
  <c r="BI75" i="25" s="1"/>
  <c r="BF75" i="25"/>
  <c r="BG75" i="25" s="1"/>
  <c r="BH75" i="25" s="1"/>
  <c r="BJ75" i="25" s="1"/>
  <c r="BC76" i="25"/>
  <c r="BD76" i="25" s="1"/>
  <c r="BE76" i="25" s="1"/>
  <c r="BI76" i="25" s="1"/>
  <c r="BF76" i="25"/>
  <c r="BG76" i="25" s="1"/>
  <c r="BH76" i="25" s="1"/>
  <c r="BJ76" i="25" s="1"/>
  <c r="BC77" i="25"/>
  <c r="BD77" i="25" s="1"/>
  <c r="BF77" i="25"/>
  <c r="BG77" i="25" s="1"/>
  <c r="BC78" i="25"/>
  <c r="BD78" i="25" s="1"/>
  <c r="BF78" i="25"/>
  <c r="BC79" i="25"/>
  <c r="BD79" i="25" s="1"/>
  <c r="BE79" i="25" s="1"/>
  <c r="BI79" i="25" s="1"/>
  <c r="BF79" i="25"/>
  <c r="BG79" i="25" s="1"/>
  <c r="BH79" i="25" s="1"/>
  <c r="BJ79" i="25" s="1"/>
  <c r="BC80" i="25"/>
  <c r="BD80" i="25" s="1"/>
  <c r="BE80" i="25" s="1"/>
  <c r="BI80" i="25" s="1"/>
  <c r="BF80" i="25"/>
  <c r="BG80" i="25" s="1"/>
  <c r="BC81" i="25"/>
  <c r="BD81" i="25" s="1"/>
  <c r="BF81" i="25"/>
  <c r="BG81" i="25" s="1"/>
  <c r="BC82" i="25"/>
  <c r="BD82" i="25" s="1"/>
  <c r="BF82" i="25"/>
  <c r="BC83" i="25"/>
  <c r="BD83" i="25" s="1"/>
  <c r="BE83" i="25" s="1"/>
  <c r="BI83" i="25" s="1"/>
  <c r="BF83" i="25"/>
  <c r="BG83" i="25" s="1"/>
  <c r="BC84" i="25"/>
  <c r="BD84" i="25" s="1"/>
  <c r="BE84" i="25" s="1"/>
  <c r="BI84" i="25" s="1"/>
  <c r="BF84" i="25"/>
  <c r="BG84" i="25" s="1"/>
  <c r="BH84" i="25" s="1"/>
  <c r="BJ84" i="25" s="1"/>
  <c r="BC85" i="25"/>
  <c r="BD85" i="25" s="1"/>
  <c r="BF85" i="25"/>
  <c r="BG85" i="25" s="1"/>
  <c r="BC86" i="25"/>
  <c r="BD86" i="25" s="1"/>
  <c r="BF86" i="25"/>
  <c r="BC87" i="25"/>
  <c r="BD87" i="25" s="1"/>
  <c r="BE87" i="25" s="1"/>
  <c r="BI87" i="25" s="1"/>
  <c r="BF87" i="25"/>
  <c r="BG87" i="25" s="1"/>
  <c r="BC88" i="25"/>
  <c r="BD88" i="25" s="1"/>
  <c r="BE88" i="25" s="1"/>
  <c r="BI88" i="25" s="1"/>
  <c r="BF88" i="25"/>
  <c r="BG88" i="25" s="1"/>
  <c r="BC89" i="25"/>
  <c r="BD89" i="25" s="1"/>
  <c r="BF89" i="25"/>
  <c r="BG89" i="25" s="1"/>
  <c r="BC90" i="25"/>
  <c r="BD90" i="25" s="1"/>
  <c r="BF90" i="25"/>
  <c r="BC91" i="25"/>
  <c r="BD91" i="25" s="1"/>
  <c r="BE91" i="25" s="1"/>
  <c r="BI91" i="25" s="1"/>
  <c r="BF91" i="25"/>
  <c r="BG91" i="25" s="1"/>
  <c r="BC92" i="25"/>
  <c r="BD92" i="25" s="1"/>
  <c r="BE92" i="25" s="1"/>
  <c r="BI92" i="25" s="1"/>
  <c r="BF92" i="25"/>
  <c r="BG92" i="25" s="1"/>
  <c r="BH92" i="25" s="1"/>
  <c r="BJ92" i="25" s="1"/>
  <c r="BC93" i="25"/>
  <c r="BD93" i="25" s="1"/>
  <c r="BF93" i="25"/>
  <c r="BG93" i="25" s="1"/>
  <c r="BC94" i="25"/>
  <c r="BD94" i="25" s="1"/>
  <c r="BF94" i="25"/>
  <c r="BC95" i="25"/>
  <c r="BD95" i="25" s="1"/>
  <c r="BE95" i="25" s="1"/>
  <c r="BI95" i="25" s="1"/>
  <c r="BF95" i="25"/>
  <c r="BG95" i="25" s="1"/>
  <c r="BC96" i="25"/>
  <c r="BD96" i="25" s="1"/>
  <c r="BE96" i="25" s="1"/>
  <c r="BI96" i="25" s="1"/>
  <c r="BF96" i="25"/>
  <c r="BG96" i="25" s="1"/>
  <c r="BH96" i="25" s="1"/>
  <c r="BJ96" i="25" s="1"/>
  <c r="BC97" i="25"/>
  <c r="BD97" i="25" s="1"/>
  <c r="BF97" i="25"/>
  <c r="BG97" i="25" s="1"/>
  <c r="BC98" i="25"/>
  <c r="BD98" i="25" s="1"/>
  <c r="BF98" i="25"/>
  <c r="BC99" i="25"/>
  <c r="BD99" i="25" s="1"/>
  <c r="BE99" i="25" s="1"/>
  <c r="BI99" i="25" s="1"/>
  <c r="BF99" i="25"/>
  <c r="BG99" i="25" s="1"/>
  <c r="BC100" i="25"/>
  <c r="BD100" i="25" s="1"/>
  <c r="BE100" i="25" s="1"/>
  <c r="BI100" i="25" s="1"/>
  <c r="BF100" i="25"/>
  <c r="BG100" i="25" s="1"/>
  <c r="BH100" i="25" s="1"/>
  <c r="BJ100" i="25" s="1"/>
  <c r="BC101" i="25"/>
  <c r="BD101" i="25" s="1"/>
  <c r="BF101" i="25"/>
  <c r="BG101" i="25" s="1"/>
  <c r="BC102" i="25"/>
  <c r="BD102" i="25" s="1"/>
  <c r="BF102" i="25"/>
  <c r="BC103" i="25"/>
  <c r="BD103" i="25" s="1"/>
  <c r="BE103" i="25" s="1"/>
  <c r="BI103" i="25" s="1"/>
  <c r="BF103" i="25"/>
  <c r="BG103" i="25" s="1"/>
  <c r="BC104" i="25"/>
  <c r="BD104" i="25" s="1"/>
  <c r="BE104" i="25" s="1"/>
  <c r="BI104" i="25" s="1"/>
  <c r="BF104" i="25"/>
  <c r="BG104" i="25" s="1"/>
  <c r="BH104" i="25" s="1"/>
  <c r="BJ104" i="25" s="1"/>
  <c r="BC105" i="25"/>
  <c r="BD105" i="25" s="1"/>
  <c r="BF105" i="25"/>
  <c r="BG105" i="25" s="1"/>
  <c r="BC106" i="25"/>
  <c r="BD106" i="25" s="1"/>
  <c r="BF106" i="25"/>
  <c r="BC107" i="25"/>
  <c r="BD107" i="25" s="1"/>
  <c r="BE107" i="25" s="1"/>
  <c r="BI107" i="25" s="1"/>
  <c r="BF107" i="25"/>
  <c r="BG107" i="25" s="1"/>
  <c r="BC108" i="25"/>
  <c r="BD108" i="25" s="1"/>
  <c r="BE108" i="25" s="1"/>
  <c r="BI108" i="25" s="1"/>
  <c r="BF108" i="25"/>
  <c r="BG108" i="25" s="1"/>
  <c r="BH108" i="25" s="1"/>
  <c r="BJ108" i="25" s="1"/>
  <c r="BC109" i="25"/>
  <c r="BD109" i="25" s="1"/>
  <c r="BF109" i="25"/>
  <c r="BG109" i="25" s="1"/>
  <c r="BC110" i="25"/>
  <c r="BD110" i="25" s="1"/>
  <c r="BF110" i="25"/>
  <c r="BC111" i="25"/>
  <c r="BD111" i="25" s="1"/>
  <c r="BE111" i="25" s="1"/>
  <c r="BI111" i="25" s="1"/>
  <c r="BF111" i="25"/>
  <c r="BG111" i="25" s="1"/>
  <c r="BC112" i="25"/>
  <c r="BD112" i="25" s="1"/>
  <c r="BE112" i="25" s="1"/>
  <c r="BI112" i="25" s="1"/>
  <c r="BF112" i="25"/>
  <c r="BG112" i="25" s="1"/>
  <c r="BH112" i="25" s="1"/>
  <c r="BJ112" i="25" s="1"/>
  <c r="BC113" i="25"/>
  <c r="BD113" i="25" s="1"/>
  <c r="BF113" i="25"/>
  <c r="BG113" i="25" s="1"/>
  <c r="BC114" i="25"/>
  <c r="BF114" i="25"/>
  <c r="BC115" i="25"/>
  <c r="BD115" i="25" s="1"/>
  <c r="BF115" i="25"/>
  <c r="BG115" i="25" s="1"/>
  <c r="BC116" i="25"/>
  <c r="BD116" i="25" s="1"/>
  <c r="BE116" i="25" s="1"/>
  <c r="BI116" i="25" s="1"/>
  <c r="BF116" i="25"/>
  <c r="BG116" i="25" s="1"/>
  <c r="BH116" i="25" s="1"/>
  <c r="BJ116" i="25" s="1"/>
  <c r="BC117" i="25"/>
  <c r="BD117" i="25" s="1"/>
  <c r="BF117" i="25"/>
  <c r="BG117" i="25" s="1"/>
  <c r="BC118" i="25"/>
  <c r="BF118" i="25"/>
  <c r="BC119" i="25"/>
  <c r="BD119" i="25" s="1"/>
  <c r="BF119" i="25"/>
  <c r="BG119" i="25" s="1"/>
  <c r="BC120" i="25"/>
  <c r="BD120" i="25" s="1"/>
  <c r="BE120" i="25" s="1"/>
  <c r="BI120" i="25" s="1"/>
  <c r="BF120" i="25"/>
  <c r="BG120" i="25" s="1"/>
  <c r="BH120" i="25" s="1"/>
  <c r="BJ120" i="25" s="1"/>
  <c r="A309" i="35"/>
  <c r="B309" i="35"/>
  <c r="C309" i="35"/>
  <c r="D309" i="35"/>
  <c r="E309" i="35"/>
  <c r="F309" i="35"/>
  <c r="G309" i="35"/>
  <c r="H309" i="35"/>
  <c r="I309" i="35"/>
  <c r="J309" i="35"/>
  <c r="K309" i="35"/>
  <c r="L309" i="35"/>
  <c r="M309" i="35"/>
  <c r="N309" i="35"/>
  <c r="O309" i="35"/>
  <c r="B306" i="35"/>
  <c r="D306" i="35"/>
  <c r="F306" i="35"/>
  <c r="G306" i="35"/>
  <c r="N306" i="35"/>
  <c r="O306" i="35"/>
  <c r="B307" i="35"/>
  <c r="D307" i="35"/>
  <c r="F307" i="35"/>
  <c r="G307" i="35"/>
  <c r="N307" i="35"/>
  <c r="O307" i="35"/>
  <c r="B308" i="35"/>
  <c r="D308" i="35"/>
  <c r="F308" i="35"/>
  <c r="G308" i="35"/>
  <c r="N308" i="35"/>
  <c r="O308" i="35"/>
  <c r="B300" i="35"/>
  <c r="D300" i="35"/>
  <c r="F300" i="35"/>
  <c r="G300" i="35"/>
  <c r="N300" i="35"/>
  <c r="O300" i="35"/>
  <c r="B301" i="35"/>
  <c r="D301" i="35"/>
  <c r="F301" i="35"/>
  <c r="G301" i="35"/>
  <c r="N301" i="35"/>
  <c r="O301" i="35"/>
  <c r="B302" i="35"/>
  <c r="D302" i="35"/>
  <c r="F302" i="35"/>
  <c r="G302" i="35"/>
  <c r="N302" i="35"/>
  <c r="O302" i="35"/>
  <c r="B303" i="35"/>
  <c r="D303" i="35"/>
  <c r="F303" i="35"/>
  <c r="G303" i="35"/>
  <c r="N303" i="35"/>
  <c r="O303" i="35"/>
  <c r="B304" i="35"/>
  <c r="D304" i="35"/>
  <c r="F304" i="35"/>
  <c r="G304" i="35"/>
  <c r="N304" i="35"/>
  <c r="O304" i="35"/>
  <c r="B305" i="35"/>
  <c r="D305" i="35"/>
  <c r="F305" i="35"/>
  <c r="G305" i="35"/>
  <c r="N305" i="35"/>
  <c r="O305" i="35"/>
  <c r="B285" i="35"/>
  <c r="D285" i="35"/>
  <c r="F285" i="35"/>
  <c r="G285" i="35"/>
  <c r="N285" i="35"/>
  <c r="O285" i="35"/>
  <c r="B286" i="35"/>
  <c r="D286" i="35"/>
  <c r="F286" i="35"/>
  <c r="G286" i="35"/>
  <c r="N286" i="35"/>
  <c r="O286" i="35"/>
  <c r="B287" i="35"/>
  <c r="D287" i="35"/>
  <c r="F287" i="35"/>
  <c r="G287" i="35"/>
  <c r="N287" i="35"/>
  <c r="O287" i="35"/>
  <c r="B288" i="35"/>
  <c r="D288" i="35"/>
  <c r="F288" i="35"/>
  <c r="G288" i="35"/>
  <c r="N288" i="35"/>
  <c r="O288" i="35"/>
  <c r="B289" i="35"/>
  <c r="D289" i="35"/>
  <c r="F289" i="35"/>
  <c r="G289" i="35"/>
  <c r="N289" i="35"/>
  <c r="O289" i="35"/>
  <c r="B290" i="35"/>
  <c r="D290" i="35"/>
  <c r="F290" i="35"/>
  <c r="G290" i="35"/>
  <c r="N290" i="35"/>
  <c r="O290" i="35"/>
  <c r="B291" i="35"/>
  <c r="D291" i="35"/>
  <c r="F291" i="35"/>
  <c r="G291" i="35"/>
  <c r="N291" i="35"/>
  <c r="O291" i="35"/>
  <c r="B292" i="35"/>
  <c r="D292" i="35"/>
  <c r="F292" i="35"/>
  <c r="G292" i="35"/>
  <c r="N292" i="35"/>
  <c r="O292" i="35"/>
  <c r="B293" i="35"/>
  <c r="D293" i="35"/>
  <c r="F293" i="35"/>
  <c r="G293" i="35"/>
  <c r="N293" i="35"/>
  <c r="O293" i="35"/>
  <c r="B294" i="35"/>
  <c r="D294" i="35"/>
  <c r="F294" i="35"/>
  <c r="G294" i="35"/>
  <c r="N294" i="35"/>
  <c r="O294" i="35"/>
  <c r="B295" i="35"/>
  <c r="D295" i="35"/>
  <c r="F295" i="35"/>
  <c r="G295" i="35"/>
  <c r="N295" i="35"/>
  <c r="O295" i="35"/>
  <c r="B296" i="35"/>
  <c r="D296" i="35"/>
  <c r="F296" i="35"/>
  <c r="G296" i="35"/>
  <c r="N296" i="35"/>
  <c r="O296" i="35"/>
  <c r="B297" i="35"/>
  <c r="D297" i="35"/>
  <c r="F297" i="35"/>
  <c r="G297" i="35"/>
  <c r="N297" i="35"/>
  <c r="O297" i="35"/>
  <c r="B298" i="35"/>
  <c r="D298" i="35"/>
  <c r="F298" i="35"/>
  <c r="G298" i="35"/>
  <c r="N298" i="35"/>
  <c r="O298" i="35"/>
  <c r="B299" i="35"/>
  <c r="D299" i="35"/>
  <c r="F299" i="35"/>
  <c r="G299" i="35"/>
  <c r="N299" i="35"/>
  <c r="O299" i="35"/>
  <c r="B273" i="35"/>
  <c r="D273" i="35"/>
  <c r="F273" i="35"/>
  <c r="G273" i="35"/>
  <c r="N273" i="35"/>
  <c r="O273" i="35"/>
  <c r="B274" i="35"/>
  <c r="D274" i="35"/>
  <c r="F274" i="35"/>
  <c r="G274" i="35"/>
  <c r="N274" i="35"/>
  <c r="O274" i="35"/>
  <c r="B275" i="35"/>
  <c r="D275" i="35"/>
  <c r="F275" i="35"/>
  <c r="G275" i="35"/>
  <c r="N275" i="35"/>
  <c r="O275" i="35"/>
  <c r="B276" i="35"/>
  <c r="D276" i="35"/>
  <c r="F276" i="35"/>
  <c r="G276" i="35"/>
  <c r="N276" i="35"/>
  <c r="O276" i="35"/>
  <c r="B277" i="35"/>
  <c r="D277" i="35"/>
  <c r="F277" i="35"/>
  <c r="G277" i="35"/>
  <c r="N277" i="35"/>
  <c r="O277" i="35"/>
  <c r="B278" i="35"/>
  <c r="D278" i="35"/>
  <c r="F278" i="35"/>
  <c r="G278" i="35"/>
  <c r="N278" i="35"/>
  <c r="O278" i="35"/>
  <c r="B279" i="35"/>
  <c r="D279" i="35"/>
  <c r="F279" i="35"/>
  <c r="G279" i="35"/>
  <c r="N279" i="35"/>
  <c r="O279" i="35"/>
  <c r="B280" i="35"/>
  <c r="D280" i="35"/>
  <c r="F280" i="35"/>
  <c r="G280" i="35"/>
  <c r="N280" i="35"/>
  <c r="O280" i="35"/>
  <c r="B281" i="35"/>
  <c r="D281" i="35"/>
  <c r="F281" i="35"/>
  <c r="G281" i="35"/>
  <c r="N281" i="35"/>
  <c r="O281" i="35"/>
  <c r="B282" i="35"/>
  <c r="D282" i="35"/>
  <c r="F282" i="35"/>
  <c r="G282" i="35"/>
  <c r="N282" i="35"/>
  <c r="O282" i="35"/>
  <c r="B283" i="35"/>
  <c r="D283" i="35"/>
  <c r="F283" i="35"/>
  <c r="G283" i="35"/>
  <c r="N283" i="35"/>
  <c r="O283" i="35"/>
  <c r="B284" i="35"/>
  <c r="D284" i="35"/>
  <c r="F284" i="35"/>
  <c r="G284" i="35"/>
  <c r="N284" i="35"/>
  <c r="O284" i="35"/>
  <c r="B225" i="35"/>
  <c r="D225" i="35"/>
  <c r="F225" i="35"/>
  <c r="G225" i="35"/>
  <c r="N225" i="35"/>
  <c r="O225" i="35"/>
  <c r="B226" i="35"/>
  <c r="D226" i="35"/>
  <c r="F226" i="35"/>
  <c r="G226" i="35"/>
  <c r="N226" i="35"/>
  <c r="O226" i="35"/>
  <c r="B227" i="35"/>
  <c r="D227" i="35"/>
  <c r="F227" i="35"/>
  <c r="G227" i="35"/>
  <c r="N227" i="35"/>
  <c r="O227" i="35"/>
  <c r="B228" i="35"/>
  <c r="D228" i="35"/>
  <c r="F228" i="35"/>
  <c r="G228" i="35"/>
  <c r="N228" i="35"/>
  <c r="O228" i="35"/>
  <c r="B229" i="35"/>
  <c r="D229" i="35"/>
  <c r="F229" i="35"/>
  <c r="G229" i="35"/>
  <c r="N229" i="35"/>
  <c r="O229" i="35"/>
  <c r="B230" i="35"/>
  <c r="D230" i="35"/>
  <c r="F230" i="35"/>
  <c r="G230" i="35"/>
  <c r="N230" i="35"/>
  <c r="O230" i="35"/>
  <c r="B231" i="35"/>
  <c r="D231" i="35"/>
  <c r="F231" i="35"/>
  <c r="G231" i="35"/>
  <c r="N231" i="35"/>
  <c r="O231" i="35"/>
  <c r="B232" i="35"/>
  <c r="D232" i="35"/>
  <c r="F232" i="35"/>
  <c r="G232" i="35"/>
  <c r="N232" i="35"/>
  <c r="O232" i="35"/>
  <c r="B233" i="35"/>
  <c r="D233" i="35"/>
  <c r="F233" i="35"/>
  <c r="G233" i="35"/>
  <c r="N233" i="35"/>
  <c r="O233" i="35"/>
  <c r="B234" i="35"/>
  <c r="D234" i="35"/>
  <c r="F234" i="35"/>
  <c r="G234" i="35"/>
  <c r="N234" i="35"/>
  <c r="O234" i="35"/>
  <c r="B235" i="35"/>
  <c r="D235" i="35"/>
  <c r="F235" i="35"/>
  <c r="G235" i="35"/>
  <c r="N235" i="35"/>
  <c r="O235" i="35"/>
  <c r="B236" i="35"/>
  <c r="D236" i="35"/>
  <c r="F236" i="35"/>
  <c r="G236" i="35"/>
  <c r="N236" i="35"/>
  <c r="O236" i="35"/>
  <c r="B237" i="35"/>
  <c r="D237" i="35"/>
  <c r="F237" i="35"/>
  <c r="G237" i="35"/>
  <c r="N237" i="35"/>
  <c r="O237" i="35"/>
  <c r="B238" i="35"/>
  <c r="D238" i="35"/>
  <c r="F238" i="35"/>
  <c r="G238" i="35"/>
  <c r="N238" i="35"/>
  <c r="O238" i="35"/>
  <c r="B239" i="35"/>
  <c r="D239" i="35"/>
  <c r="F239" i="35"/>
  <c r="G239" i="35"/>
  <c r="N239" i="35"/>
  <c r="O239" i="35"/>
  <c r="B240" i="35"/>
  <c r="D240" i="35"/>
  <c r="F240" i="35"/>
  <c r="G240" i="35"/>
  <c r="N240" i="35"/>
  <c r="O240" i="35"/>
  <c r="B241" i="35"/>
  <c r="D241" i="35"/>
  <c r="F241" i="35"/>
  <c r="G241" i="35"/>
  <c r="N241" i="35"/>
  <c r="O241" i="35"/>
  <c r="B242" i="35"/>
  <c r="D242" i="35"/>
  <c r="F242" i="35"/>
  <c r="G242" i="35"/>
  <c r="N242" i="35"/>
  <c r="O242" i="35"/>
  <c r="B243" i="35"/>
  <c r="D243" i="35"/>
  <c r="F243" i="35"/>
  <c r="G243" i="35"/>
  <c r="N243" i="35"/>
  <c r="O243" i="35"/>
  <c r="B244" i="35"/>
  <c r="D244" i="35"/>
  <c r="F244" i="35"/>
  <c r="G244" i="35"/>
  <c r="N244" i="35"/>
  <c r="O244" i="35"/>
  <c r="B245" i="35"/>
  <c r="D245" i="35"/>
  <c r="F245" i="35"/>
  <c r="G245" i="35"/>
  <c r="N245" i="35"/>
  <c r="O245" i="35"/>
  <c r="B246" i="35"/>
  <c r="D246" i="35"/>
  <c r="F246" i="35"/>
  <c r="G246" i="35"/>
  <c r="N246" i="35"/>
  <c r="O246" i="35"/>
  <c r="B247" i="35"/>
  <c r="D247" i="35"/>
  <c r="F247" i="35"/>
  <c r="G247" i="35"/>
  <c r="N247" i="35"/>
  <c r="O247" i="35"/>
  <c r="B248" i="35"/>
  <c r="D248" i="35"/>
  <c r="F248" i="35"/>
  <c r="G248" i="35"/>
  <c r="N248" i="35"/>
  <c r="O248" i="35"/>
  <c r="B249" i="35"/>
  <c r="D249" i="35"/>
  <c r="F249" i="35"/>
  <c r="G249" i="35"/>
  <c r="N249" i="35"/>
  <c r="O249" i="35"/>
  <c r="B250" i="35"/>
  <c r="D250" i="35"/>
  <c r="F250" i="35"/>
  <c r="G250" i="35"/>
  <c r="N250" i="35"/>
  <c r="O250" i="35"/>
  <c r="B251" i="35"/>
  <c r="D251" i="35"/>
  <c r="F251" i="35"/>
  <c r="G251" i="35"/>
  <c r="N251" i="35"/>
  <c r="O251" i="35"/>
  <c r="B252" i="35"/>
  <c r="D252" i="35"/>
  <c r="F252" i="35"/>
  <c r="G252" i="35"/>
  <c r="N252" i="35"/>
  <c r="O252" i="35"/>
  <c r="B253" i="35"/>
  <c r="D253" i="35"/>
  <c r="F253" i="35"/>
  <c r="G253" i="35"/>
  <c r="N253" i="35"/>
  <c r="O253" i="35"/>
  <c r="B254" i="35"/>
  <c r="D254" i="35"/>
  <c r="F254" i="35"/>
  <c r="G254" i="35"/>
  <c r="N254" i="35"/>
  <c r="O254" i="35"/>
  <c r="B255" i="35"/>
  <c r="D255" i="35"/>
  <c r="F255" i="35"/>
  <c r="G255" i="35"/>
  <c r="N255" i="35"/>
  <c r="O255" i="35"/>
  <c r="B256" i="35"/>
  <c r="D256" i="35"/>
  <c r="F256" i="35"/>
  <c r="G256" i="35"/>
  <c r="N256" i="35"/>
  <c r="O256" i="35"/>
  <c r="B257" i="35"/>
  <c r="D257" i="35"/>
  <c r="F257" i="35"/>
  <c r="G257" i="35"/>
  <c r="N257" i="35"/>
  <c r="O257" i="35"/>
  <c r="B258" i="35"/>
  <c r="D258" i="35"/>
  <c r="F258" i="35"/>
  <c r="G258" i="35"/>
  <c r="N258" i="35"/>
  <c r="O258" i="35"/>
  <c r="B259" i="35"/>
  <c r="D259" i="35"/>
  <c r="F259" i="35"/>
  <c r="G259" i="35"/>
  <c r="N259" i="35"/>
  <c r="O259" i="35"/>
  <c r="B260" i="35"/>
  <c r="D260" i="35"/>
  <c r="F260" i="35"/>
  <c r="G260" i="35"/>
  <c r="N260" i="35"/>
  <c r="O260" i="35"/>
  <c r="B261" i="35"/>
  <c r="D261" i="35"/>
  <c r="F261" i="35"/>
  <c r="G261" i="35"/>
  <c r="N261" i="35"/>
  <c r="O261" i="35"/>
  <c r="B262" i="35"/>
  <c r="D262" i="35"/>
  <c r="F262" i="35"/>
  <c r="G262" i="35"/>
  <c r="N262" i="35"/>
  <c r="O262" i="35"/>
  <c r="B263" i="35"/>
  <c r="D263" i="35"/>
  <c r="F263" i="35"/>
  <c r="G263" i="35"/>
  <c r="N263" i="35"/>
  <c r="O263" i="35"/>
  <c r="B264" i="35"/>
  <c r="D264" i="35"/>
  <c r="F264" i="35"/>
  <c r="G264" i="35"/>
  <c r="N264" i="35"/>
  <c r="O264" i="35"/>
  <c r="B265" i="35"/>
  <c r="D265" i="35"/>
  <c r="F265" i="35"/>
  <c r="G265" i="35"/>
  <c r="N265" i="35"/>
  <c r="O265" i="35"/>
  <c r="B266" i="35"/>
  <c r="D266" i="35"/>
  <c r="F266" i="35"/>
  <c r="G266" i="35"/>
  <c r="N266" i="35"/>
  <c r="O266" i="35"/>
  <c r="B267" i="35"/>
  <c r="D267" i="35"/>
  <c r="F267" i="35"/>
  <c r="G267" i="35"/>
  <c r="N267" i="35"/>
  <c r="O267" i="35"/>
  <c r="B268" i="35"/>
  <c r="D268" i="35"/>
  <c r="F268" i="35"/>
  <c r="G268" i="35"/>
  <c r="N268" i="35"/>
  <c r="O268" i="35"/>
  <c r="B269" i="35"/>
  <c r="D269" i="35"/>
  <c r="F269" i="35"/>
  <c r="G269" i="35"/>
  <c r="N269" i="35"/>
  <c r="O269" i="35"/>
  <c r="B270" i="35"/>
  <c r="D270" i="35"/>
  <c r="F270" i="35"/>
  <c r="G270" i="35"/>
  <c r="N270" i="35"/>
  <c r="O270" i="35"/>
  <c r="B271" i="35"/>
  <c r="D271" i="35"/>
  <c r="F271" i="35"/>
  <c r="G271" i="35"/>
  <c r="N271" i="35"/>
  <c r="O271" i="35"/>
  <c r="B272" i="35"/>
  <c r="D272" i="35"/>
  <c r="F272" i="35"/>
  <c r="G272" i="35"/>
  <c r="N272" i="35"/>
  <c r="O272" i="35"/>
  <c r="B135" i="35"/>
  <c r="D135" i="35"/>
  <c r="F135" i="35"/>
  <c r="G135" i="35"/>
  <c r="N135" i="35"/>
  <c r="O135" i="35"/>
  <c r="B136" i="35"/>
  <c r="D136" i="35"/>
  <c r="F136" i="35"/>
  <c r="G136" i="35"/>
  <c r="N136" i="35"/>
  <c r="O136" i="35"/>
  <c r="B137" i="35"/>
  <c r="D137" i="35"/>
  <c r="F137" i="35"/>
  <c r="G137" i="35"/>
  <c r="N137" i="35"/>
  <c r="O137" i="35"/>
  <c r="B138" i="35"/>
  <c r="D138" i="35"/>
  <c r="F138" i="35"/>
  <c r="G138" i="35"/>
  <c r="N138" i="35"/>
  <c r="O138" i="35"/>
  <c r="B139" i="35"/>
  <c r="D139" i="35"/>
  <c r="F139" i="35"/>
  <c r="G139" i="35"/>
  <c r="N139" i="35"/>
  <c r="O139" i="35"/>
  <c r="B140" i="35"/>
  <c r="D140" i="35"/>
  <c r="F140" i="35"/>
  <c r="G140" i="35"/>
  <c r="N140" i="35"/>
  <c r="O140" i="35"/>
  <c r="B141" i="35"/>
  <c r="D141" i="35"/>
  <c r="F141" i="35"/>
  <c r="G141" i="35"/>
  <c r="N141" i="35"/>
  <c r="O141" i="35"/>
  <c r="B142" i="35"/>
  <c r="D142" i="35"/>
  <c r="F142" i="35"/>
  <c r="G142" i="35"/>
  <c r="N142" i="35"/>
  <c r="O142" i="35"/>
  <c r="B143" i="35"/>
  <c r="D143" i="35"/>
  <c r="F143" i="35"/>
  <c r="G143" i="35"/>
  <c r="N143" i="35"/>
  <c r="O143" i="35"/>
  <c r="B144" i="35"/>
  <c r="D144" i="35"/>
  <c r="F144" i="35"/>
  <c r="G144" i="35"/>
  <c r="N144" i="35"/>
  <c r="O144" i="35"/>
  <c r="B145" i="35"/>
  <c r="D145" i="35"/>
  <c r="F145" i="35"/>
  <c r="G145" i="35"/>
  <c r="N145" i="35"/>
  <c r="O145" i="35"/>
  <c r="B146" i="35"/>
  <c r="D146" i="35"/>
  <c r="F146" i="35"/>
  <c r="G146" i="35"/>
  <c r="N146" i="35"/>
  <c r="O146" i="35"/>
  <c r="B147" i="35"/>
  <c r="D147" i="35"/>
  <c r="F147" i="35"/>
  <c r="G147" i="35"/>
  <c r="N147" i="35"/>
  <c r="O147" i="35"/>
  <c r="B148" i="35"/>
  <c r="D148" i="35"/>
  <c r="F148" i="35"/>
  <c r="G148" i="35"/>
  <c r="N148" i="35"/>
  <c r="O148" i="35"/>
  <c r="B149" i="35"/>
  <c r="D149" i="35"/>
  <c r="F149" i="35"/>
  <c r="G149" i="35"/>
  <c r="N149" i="35"/>
  <c r="O149" i="35"/>
  <c r="B150" i="35"/>
  <c r="D150" i="35"/>
  <c r="F150" i="35"/>
  <c r="G150" i="35"/>
  <c r="N150" i="35"/>
  <c r="O150" i="35"/>
  <c r="B151" i="35"/>
  <c r="D151" i="35"/>
  <c r="F151" i="35"/>
  <c r="G151" i="35"/>
  <c r="N151" i="35"/>
  <c r="O151" i="35"/>
  <c r="B152" i="35"/>
  <c r="D152" i="35"/>
  <c r="F152" i="35"/>
  <c r="G152" i="35"/>
  <c r="N152" i="35"/>
  <c r="O152" i="35"/>
  <c r="B153" i="35"/>
  <c r="D153" i="35"/>
  <c r="F153" i="35"/>
  <c r="G153" i="35"/>
  <c r="N153" i="35"/>
  <c r="O153" i="35"/>
  <c r="B154" i="35"/>
  <c r="D154" i="35"/>
  <c r="F154" i="35"/>
  <c r="G154" i="35"/>
  <c r="N154" i="35"/>
  <c r="O154" i="35"/>
  <c r="B155" i="35"/>
  <c r="D155" i="35"/>
  <c r="F155" i="35"/>
  <c r="G155" i="35"/>
  <c r="N155" i="35"/>
  <c r="O155" i="35"/>
  <c r="B156" i="35"/>
  <c r="D156" i="35"/>
  <c r="F156" i="35"/>
  <c r="G156" i="35"/>
  <c r="N156" i="35"/>
  <c r="O156" i="35"/>
  <c r="B157" i="35"/>
  <c r="D157" i="35"/>
  <c r="F157" i="35"/>
  <c r="G157" i="35"/>
  <c r="N157" i="35"/>
  <c r="O157" i="35"/>
  <c r="B158" i="35"/>
  <c r="D158" i="35"/>
  <c r="F158" i="35"/>
  <c r="G158" i="35"/>
  <c r="N158" i="35"/>
  <c r="O158" i="35"/>
  <c r="B159" i="35"/>
  <c r="D159" i="35"/>
  <c r="F159" i="35"/>
  <c r="G159" i="35"/>
  <c r="N159" i="35"/>
  <c r="O159" i="35"/>
  <c r="B160" i="35"/>
  <c r="D160" i="35"/>
  <c r="F160" i="35"/>
  <c r="G160" i="35"/>
  <c r="N160" i="35"/>
  <c r="O160" i="35"/>
  <c r="B161" i="35"/>
  <c r="D161" i="35"/>
  <c r="F161" i="35"/>
  <c r="G161" i="35"/>
  <c r="N161" i="35"/>
  <c r="O161" i="35"/>
  <c r="B162" i="35"/>
  <c r="D162" i="35"/>
  <c r="F162" i="35"/>
  <c r="G162" i="35"/>
  <c r="N162" i="35"/>
  <c r="O162" i="35"/>
  <c r="B163" i="35"/>
  <c r="D163" i="35"/>
  <c r="F163" i="35"/>
  <c r="G163" i="35"/>
  <c r="N163" i="35"/>
  <c r="O163" i="35"/>
  <c r="B164" i="35"/>
  <c r="D164" i="35"/>
  <c r="F164" i="35"/>
  <c r="G164" i="35"/>
  <c r="N164" i="35"/>
  <c r="O164" i="35"/>
  <c r="B165" i="35"/>
  <c r="D165" i="35"/>
  <c r="F165" i="35"/>
  <c r="G165" i="35"/>
  <c r="N165" i="35"/>
  <c r="O165" i="35"/>
  <c r="B166" i="35"/>
  <c r="D166" i="35"/>
  <c r="F166" i="35"/>
  <c r="G166" i="35"/>
  <c r="N166" i="35"/>
  <c r="O166" i="35"/>
  <c r="B167" i="35"/>
  <c r="D167" i="35"/>
  <c r="F167" i="35"/>
  <c r="G167" i="35"/>
  <c r="N167" i="35"/>
  <c r="O167" i="35"/>
  <c r="B168" i="35"/>
  <c r="D168" i="35"/>
  <c r="F168" i="35"/>
  <c r="G168" i="35"/>
  <c r="N168" i="35"/>
  <c r="O168" i="35"/>
  <c r="B169" i="35"/>
  <c r="D169" i="35"/>
  <c r="F169" i="35"/>
  <c r="G169" i="35"/>
  <c r="N169" i="35"/>
  <c r="O169" i="35"/>
  <c r="B170" i="35"/>
  <c r="D170" i="35"/>
  <c r="F170" i="35"/>
  <c r="G170" i="35"/>
  <c r="N170" i="35"/>
  <c r="O170" i="35"/>
  <c r="B171" i="35"/>
  <c r="D171" i="35"/>
  <c r="F171" i="35"/>
  <c r="G171" i="35"/>
  <c r="N171" i="35"/>
  <c r="O171" i="35"/>
  <c r="B172" i="35"/>
  <c r="D172" i="35"/>
  <c r="F172" i="35"/>
  <c r="G172" i="35"/>
  <c r="N172" i="35"/>
  <c r="O172" i="35"/>
  <c r="B173" i="35"/>
  <c r="D173" i="35"/>
  <c r="F173" i="35"/>
  <c r="G173" i="35"/>
  <c r="N173" i="35"/>
  <c r="O173" i="35"/>
  <c r="B174" i="35"/>
  <c r="D174" i="35"/>
  <c r="F174" i="35"/>
  <c r="G174" i="35"/>
  <c r="N174" i="35"/>
  <c r="O174" i="35"/>
  <c r="B175" i="35"/>
  <c r="D175" i="35"/>
  <c r="F175" i="35"/>
  <c r="G175" i="35"/>
  <c r="N175" i="35"/>
  <c r="O175" i="35"/>
  <c r="B176" i="35"/>
  <c r="D176" i="35"/>
  <c r="F176" i="35"/>
  <c r="G176" i="35"/>
  <c r="N176" i="35"/>
  <c r="O176" i="35"/>
  <c r="B177" i="35"/>
  <c r="D177" i="35"/>
  <c r="F177" i="35"/>
  <c r="G177" i="35"/>
  <c r="N177" i="35"/>
  <c r="O177" i="35"/>
  <c r="B178" i="35"/>
  <c r="D178" i="35"/>
  <c r="F178" i="35"/>
  <c r="G178" i="35"/>
  <c r="N178" i="35"/>
  <c r="O178" i="35"/>
  <c r="B179" i="35"/>
  <c r="D179" i="35"/>
  <c r="F179" i="35"/>
  <c r="G179" i="35"/>
  <c r="N179" i="35"/>
  <c r="O179" i="35"/>
  <c r="B180" i="35"/>
  <c r="D180" i="35"/>
  <c r="F180" i="35"/>
  <c r="G180" i="35"/>
  <c r="N180" i="35"/>
  <c r="O180" i="35"/>
  <c r="B181" i="35"/>
  <c r="D181" i="35"/>
  <c r="F181" i="35"/>
  <c r="G181" i="35"/>
  <c r="N181" i="35"/>
  <c r="O181" i="35"/>
  <c r="B182" i="35"/>
  <c r="D182" i="35"/>
  <c r="F182" i="35"/>
  <c r="G182" i="35"/>
  <c r="N182" i="35"/>
  <c r="O182" i="35"/>
  <c r="B183" i="35"/>
  <c r="D183" i="35"/>
  <c r="F183" i="35"/>
  <c r="G183" i="35"/>
  <c r="N183" i="35"/>
  <c r="O183" i="35"/>
  <c r="B184" i="35"/>
  <c r="D184" i="35"/>
  <c r="F184" i="35"/>
  <c r="G184" i="35"/>
  <c r="N184" i="35"/>
  <c r="O184" i="35"/>
  <c r="B185" i="35"/>
  <c r="D185" i="35"/>
  <c r="F185" i="35"/>
  <c r="G185" i="35"/>
  <c r="N185" i="35"/>
  <c r="O185" i="35"/>
  <c r="B186" i="35"/>
  <c r="D186" i="35"/>
  <c r="F186" i="35"/>
  <c r="G186" i="35"/>
  <c r="N186" i="35"/>
  <c r="O186" i="35"/>
  <c r="B187" i="35"/>
  <c r="D187" i="35"/>
  <c r="F187" i="35"/>
  <c r="G187" i="35"/>
  <c r="N187" i="35"/>
  <c r="O187" i="35"/>
  <c r="B188" i="35"/>
  <c r="D188" i="35"/>
  <c r="F188" i="35"/>
  <c r="G188" i="35"/>
  <c r="N188" i="35"/>
  <c r="O188" i="35"/>
  <c r="B189" i="35"/>
  <c r="D189" i="35"/>
  <c r="F189" i="35"/>
  <c r="G189" i="35"/>
  <c r="N189" i="35"/>
  <c r="O189" i="35"/>
  <c r="B190" i="35"/>
  <c r="D190" i="35"/>
  <c r="F190" i="35"/>
  <c r="G190" i="35"/>
  <c r="N190" i="35"/>
  <c r="O190" i="35"/>
  <c r="B191" i="35"/>
  <c r="D191" i="35"/>
  <c r="F191" i="35"/>
  <c r="G191" i="35"/>
  <c r="N191" i="35"/>
  <c r="O191" i="35"/>
  <c r="B192" i="35"/>
  <c r="D192" i="35"/>
  <c r="F192" i="35"/>
  <c r="G192" i="35"/>
  <c r="N192" i="35"/>
  <c r="O192" i="35"/>
  <c r="B193" i="35"/>
  <c r="D193" i="35"/>
  <c r="F193" i="35"/>
  <c r="G193" i="35"/>
  <c r="N193" i="35"/>
  <c r="O193" i="35"/>
  <c r="B194" i="35"/>
  <c r="D194" i="35"/>
  <c r="F194" i="35"/>
  <c r="G194" i="35"/>
  <c r="N194" i="35"/>
  <c r="O194" i="35"/>
  <c r="B195" i="35"/>
  <c r="D195" i="35"/>
  <c r="F195" i="35"/>
  <c r="G195" i="35"/>
  <c r="N195" i="35"/>
  <c r="O195" i="35"/>
  <c r="B196" i="35"/>
  <c r="D196" i="35"/>
  <c r="F196" i="35"/>
  <c r="G196" i="35"/>
  <c r="N196" i="35"/>
  <c r="O196" i="35"/>
  <c r="B197" i="35"/>
  <c r="D197" i="35"/>
  <c r="F197" i="35"/>
  <c r="G197" i="35"/>
  <c r="N197" i="35"/>
  <c r="O197" i="35"/>
  <c r="B198" i="35"/>
  <c r="D198" i="35"/>
  <c r="F198" i="35"/>
  <c r="G198" i="35"/>
  <c r="N198" i="35"/>
  <c r="O198" i="35"/>
  <c r="B199" i="35"/>
  <c r="D199" i="35"/>
  <c r="F199" i="35"/>
  <c r="G199" i="35"/>
  <c r="N199" i="35"/>
  <c r="O199" i="35"/>
  <c r="B200" i="35"/>
  <c r="D200" i="35"/>
  <c r="F200" i="35"/>
  <c r="G200" i="35"/>
  <c r="N200" i="35"/>
  <c r="O200" i="35"/>
  <c r="B201" i="35"/>
  <c r="D201" i="35"/>
  <c r="F201" i="35"/>
  <c r="G201" i="35"/>
  <c r="N201" i="35"/>
  <c r="O201" i="35"/>
  <c r="B202" i="35"/>
  <c r="D202" i="35"/>
  <c r="F202" i="35"/>
  <c r="G202" i="35"/>
  <c r="N202" i="35"/>
  <c r="O202" i="35"/>
  <c r="B203" i="35"/>
  <c r="D203" i="35"/>
  <c r="F203" i="35"/>
  <c r="G203" i="35"/>
  <c r="N203" i="35"/>
  <c r="O203" i="35"/>
  <c r="B204" i="35"/>
  <c r="D204" i="35"/>
  <c r="F204" i="35"/>
  <c r="G204" i="35"/>
  <c r="N204" i="35"/>
  <c r="O204" i="35"/>
  <c r="B205" i="35"/>
  <c r="D205" i="35"/>
  <c r="F205" i="35"/>
  <c r="G205" i="35"/>
  <c r="N205" i="35"/>
  <c r="O205" i="35"/>
  <c r="B206" i="35"/>
  <c r="D206" i="35"/>
  <c r="F206" i="35"/>
  <c r="G206" i="35"/>
  <c r="N206" i="35"/>
  <c r="O206" i="35"/>
  <c r="B207" i="35"/>
  <c r="D207" i="35"/>
  <c r="F207" i="35"/>
  <c r="G207" i="35"/>
  <c r="N207" i="35"/>
  <c r="O207" i="35"/>
  <c r="B208" i="35"/>
  <c r="D208" i="35"/>
  <c r="F208" i="35"/>
  <c r="G208" i="35"/>
  <c r="N208" i="35"/>
  <c r="O208" i="35"/>
  <c r="B209" i="35"/>
  <c r="D209" i="35"/>
  <c r="F209" i="35"/>
  <c r="G209" i="35"/>
  <c r="N209" i="35"/>
  <c r="O209" i="35"/>
  <c r="B210" i="35"/>
  <c r="D210" i="35"/>
  <c r="F210" i="35"/>
  <c r="G210" i="35"/>
  <c r="N210" i="35"/>
  <c r="O210" i="35"/>
  <c r="B211" i="35"/>
  <c r="D211" i="35"/>
  <c r="F211" i="35"/>
  <c r="G211" i="35"/>
  <c r="N211" i="35"/>
  <c r="O211" i="35"/>
  <c r="B212" i="35"/>
  <c r="D212" i="35"/>
  <c r="F212" i="35"/>
  <c r="G212" i="35"/>
  <c r="N212" i="35"/>
  <c r="O212" i="35"/>
  <c r="B213" i="35"/>
  <c r="D213" i="35"/>
  <c r="F213" i="35"/>
  <c r="G213" i="35"/>
  <c r="N213" i="35"/>
  <c r="O213" i="35"/>
  <c r="B214" i="35"/>
  <c r="D214" i="35"/>
  <c r="F214" i="35"/>
  <c r="G214" i="35"/>
  <c r="N214" i="35"/>
  <c r="O214" i="35"/>
  <c r="B215" i="35"/>
  <c r="D215" i="35"/>
  <c r="F215" i="35"/>
  <c r="G215" i="35"/>
  <c r="N215" i="35"/>
  <c r="O215" i="35"/>
  <c r="B216" i="35"/>
  <c r="D216" i="35"/>
  <c r="F216" i="35"/>
  <c r="G216" i="35"/>
  <c r="N216" i="35"/>
  <c r="O216" i="35"/>
  <c r="B217" i="35"/>
  <c r="D217" i="35"/>
  <c r="F217" i="35"/>
  <c r="G217" i="35"/>
  <c r="N217" i="35"/>
  <c r="O217" i="35"/>
  <c r="B218" i="35"/>
  <c r="D218" i="35"/>
  <c r="F218" i="35"/>
  <c r="G218" i="35"/>
  <c r="N218" i="35"/>
  <c r="O218" i="35"/>
  <c r="B219" i="35"/>
  <c r="D219" i="35"/>
  <c r="F219" i="35"/>
  <c r="G219" i="35"/>
  <c r="N219" i="35"/>
  <c r="O219" i="35"/>
  <c r="B220" i="35"/>
  <c r="D220" i="35"/>
  <c r="F220" i="35"/>
  <c r="G220" i="35"/>
  <c r="N220" i="35"/>
  <c r="O220" i="35"/>
  <c r="B221" i="35"/>
  <c r="D221" i="35"/>
  <c r="F221" i="35"/>
  <c r="G221" i="35"/>
  <c r="N221" i="35"/>
  <c r="O221" i="35"/>
  <c r="B222" i="35"/>
  <c r="D222" i="35"/>
  <c r="F222" i="35"/>
  <c r="G222" i="35"/>
  <c r="N222" i="35"/>
  <c r="O222" i="35"/>
  <c r="B223" i="35"/>
  <c r="D223" i="35"/>
  <c r="F223" i="35"/>
  <c r="G223" i="35"/>
  <c r="N223" i="35"/>
  <c r="O223" i="35"/>
  <c r="B224" i="35"/>
  <c r="D224" i="35"/>
  <c r="F224" i="35"/>
  <c r="G224" i="35"/>
  <c r="N224" i="35"/>
  <c r="O224" i="35"/>
  <c r="B120" i="35"/>
  <c r="D120" i="35"/>
  <c r="F120" i="35"/>
  <c r="G120" i="35"/>
  <c r="N120" i="35"/>
  <c r="O120" i="35"/>
  <c r="B121" i="35"/>
  <c r="D121" i="35"/>
  <c r="F121" i="35"/>
  <c r="G121" i="35"/>
  <c r="N121" i="35"/>
  <c r="O121" i="35"/>
  <c r="B122" i="35"/>
  <c r="D122" i="35"/>
  <c r="F122" i="35"/>
  <c r="G122" i="35"/>
  <c r="N122" i="35"/>
  <c r="O122" i="35"/>
  <c r="B123" i="35"/>
  <c r="D123" i="35"/>
  <c r="F123" i="35"/>
  <c r="G123" i="35"/>
  <c r="N123" i="35"/>
  <c r="O123" i="35"/>
  <c r="B124" i="35"/>
  <c r="D124" i="35"/>
  <c r="F124" i="35"/>
  <c r="G124" i="35"/>
  <c r="N124" i="35"/>
  <c r="O124" i="35"/>
  <c r="B125" i="35"/>
  <c r="D125" i="35"/>
  <c r="F125" i="35"/>
  <c r="G125" i="35"/>
  <c r="N125" i="35"/>
  <c r="O125" i="35"/>
  <c r="B126" i="35"/>
  <c r="D126" i="35"/>
  <c r="F126" i="35"/>
  <c r="G126" i="35"/>
  <c r="N126" i="35"/>
  <c r="O126" i="35"/>
  <c r="B127" i="35"/>
  <c r="D127" i="35"/>
  <c r="F127" i="35"/>
  <c r="G127" i="35"/>
  <c r="N127" i="35"/>
  <c r="O127" i="35"/>
  <c r="B128" i="35"/>
  <c r="D128" i="35"/>
  <c r="F128" i="35"/>
  <c r="G128" i="35"/>
  <c r="N128" i="35"/>
  <c r="O128" i="35"/>
  <c r="B129" i="35"/>
  <c r="D129" i="35"/>
  <c r="F129" i="35"/>
  <c r="G129" i="35"/>
  <c r="N129" i="35"/>
  <c r="O129" i="35"/>
  <c r="B130" i="35"/>
  <c r="D130" i="35"/>
  <c r="F130" i="35"/>
  <c r="G130" i="35"/>
  <c r="N130" i="35"/>
  <c r="O130" i="35"/>
  <c r="B131" i="35"/>
  <c r="D131" i="35"/>
  <c r="F131" i="35"/>
  <c r="G131" i="35"/>
  <c r="N131" i="35"/>
  <c r="O131" i="35"/>
  <c r="B132" i="35"/>
  <c r="D132" i="35"/>
  <c r="F132" i="35"/>
  <c r="G132" i="35"/>
  <c r="N132" i="35"/>
  <c r="O132" i="35"/>
  <c r="B133" i="35"/>
  <c r="D133" i="35"/>
  <c r="F133" i="35"/>
  <c r="G133" i="35"/>
  <c r="N133" i="35"/>
  <c r="O133" i="35"/>
  <c r="B134" i="35"/>
  <c r="D134" i="35"/>
  <c r="F134" i="35"/>
  <c r="G134" i="35"/>
  <c r="N134" i="35"/>
  <c r="O134" i="35"/>
  <c r="E120" i="35"/>
  <c r="E121" i="35"/>
  <c r="E122" i="35"/>
  <c r="E123" i="35"/>
  <c r="E124" i="35"/>
  <c r="E125" i="35"/>
  <c r="E126" i="35"/>
  <c r="E127" i="35"/>
  <c r="E128" i="35"/>
  <c r="E129" i="35"/>
  <c r="E130" i="35"/>
  <c r="E131" i="35"/>
  <c r="E132" i="35"/>
  <c r="E133" i="35"/>
  <c r="E134" i="35"/>
  <c r="E135" i="35"/>
  <c r="E136" i="35"/>
  <c r="E137" i="35"/>
  <c r="E138" i="35"/>
  <c r="E139" i="35"/>
  <c r="E140" i="35"/>
  <c r="E141" i="35"/>
  <c r="E142" i="35"/>
  <c r="E143" i="35"/>
  <c r="E144" i="35"/>
  <c r="E145" i="35"/>
  <c r="E146" i="35"/>
  <c r="E147" i="35"/>
  <c r="E148" i="35"/>
  <c r="E149" i="35"/>
  <c r="E150" i="35"/>
  <c r="E151" i="35"/>
  <c r="E152" i="35"/>
  <c r="E153" i="35"/>
  <c r="E154" i="35"/>
  <c r="E155" i="35"/>
  <c r="E156" i="35"/>
  <c r="E157" i="35"/>
  <c r="E158" i="35"/>
  <c r="E159" i="35"/>
  <c r="E160" i="35"/>
  <c r="E161" i="35"/>
  <c r="E162" i="35"/>
  <c r="E163" i="35"/>
  <c r="E164" i="35"/>
  <c r="E165" i="35"/>
  <c r="E166" i="35"/>
  <c r="E167" i="35"/>
  <c r="E168" i="35"/>
  <c r="E169" i="35"/>
  <c r="E170" i="35"/>
  <c r="E171" i="35"/>
  <c r="E172" i="35"/>
  <c r="E173" i="35"/>
  <c r="E174" i="35"/>
  <c r="E175" i="35"/>
  <c r="E176" i="35"/>
  <c r="E177" i="35"/>
  <c r="E178" i="35"/>
  <c r="E179" i="35"/>
  <c r="E180" i="35"/>
  <c r="E181" i="35"/>
  <c r="E182" i="35"/>
  <c r="E183" i="35"/>
  <c r="E184" i="35"/>
  <c r="E185" i="35"/>
  <c r="E186" i="35"/>
  <c r="E187" i="35"/>
  <c r="E188" i="35"/>
  <c r="E189" i="35"/>
  <c r="E190" i="35"/>
  <c r="E191" i="35"/>
  <c r="E192" i="35"/>
  <c r="E193" i="35"/>
  <c r="E194" i="35"/>
  <c r="E195" i="35"/>
  <c r="E196" i="35"/>
  <c r="E197" i="35"/>
  <c r="E198" i="35"/>
  <c r="E199" i="35"/>
  <c r="E200" i="35"/>
  <c r="E201" i="35"/>
  <c r="E202" i="35"/>
  <c r="E203" i="35"/>
  <c r="E204" i="35"/>
  <c r="E205" i="35"/>
  <c r="E206" i="35"/>
  <c r="E207" i="35"/>
  <c r="E208" i="35"/>
  <c r="E209" i="35"/>
  <c r="E210" i="35"/>
  <c r="E211" i="35"/>
  <c r="E212" i="35"/>
  <c r="E213" i="35"/>
  <c r="E214" i="35"/>
  <c r="E215" i="35"/>
  <c r="E216" i="35"/>
  <c r="E217" i="35"/>
  <c r="E218" i="35"/>
  <c r="E219" i="35"/>
  <c r="E220" i="35"/>
  <c r="E221" i="35"/>
  <c r="E222" i="35"/>
  <c r="E223" i="35"/>
  <c r="E224" i="35"/>
  <c r="E225" i="35"/>
  <c r="E226" i="35"/>
  <c r="E227" i="35"/>
  <c r="E228" i="35"/>
  <c r="E229" i="35"/>
  <c r="E230" i="35"/>
  <c r="E231" i="35"/>
  <c r="E232" i="35"/>
  <c r="E233" i="35"/>
  <c r="E234" i="35"/>
  <c r="E235" i="35"/>
  <c r="E236" i="35"/>
  <c r="E237" i="35"/>
  <c r="E238" i="35"/>
  <c r="E239" i="35"/>
  <c r="E240" i="35"/>
  <c r="E241" i="35"/>
  <c r="E242" i="35"/>
  <c r="E243" i="35"/>
  <c r="E244" i="35"/>
  <c r="E245" i="35"/>
  <c r="E246" i="35"/>
  <c r="E247" i="35"/>
  <c r="E248" i="35"/>
  <c r="E249" i="35"/>
  <c r="E250" i="35"/>
  <c r="E251" i="35"/>
  <c r="E252" i="35"/>
  <c r="E253" i="35"/>
  <c r="E254" i="35"/>
  <c r="E255" i="35"/>
  <c r="E256" i="35"/>
  <c r="E257" i="35"/>
  <c r="E258" i="35"/>
  <c r="E259" i="35"/>
  <c r="E260" i="35"/>
  <c r="E261" i="35"/>
  <c r="E262" i="35"/>
  <c r="E263" i="35"/>
  <c r="E264" i="35"/>
  <c r="E265" i="35"/>
  <c r="E266" i="35"/>
  <c r="E267" i="35"/>
  <c r="E268" i="35"/>
  <c r="E269" i="35"/>
  <c r="E270" i="35"/>
  <c r="E271" i="35"/>
  <c r="E272" i="35"/>
  <c r="E273" i="35"/>
  <c r="E274" i="35"/>
  <c r="E275" i="35"/>
  <c r="E276" i="35"/>
  <c r="E277" i="35"/>
  <c r="E278" i="35"/>
  <c r="E279" i="35"/>
  <c r="E280" i="35"/>
  <c r="E281" i="35"/>
  <c r="E282" i="35"/>
  <c r="E283" i="35"/>
  <c r="E284" i="35"/>
  <c r="E285" i="35"/>
  <c r="E286" i="35"/>
  <c r="E287" i="35"/>
  <c r="E288" i="35"/>
  <c r="E289" i="35"/>
  <c r="E290" i="35"/>
  <c r="E291" i="35"/>
  <c r="E292" i="35"/>
  <c r="E293" i="35"/>
  <c r="E294" i="35"/>
  <c r="E295" i="35"/>
  <c r="E296" i="35"/>
  <c r="E297" i="35"/>
  <c r="E298" i="35"/>
  <c r="E299" i="35"/>
  <c r="E300" i="35"/>
  <c r="E301" i="35"/>
  <c r="E302" i="35"/>
  <c r="E303" i="35"/>
  <c r="E304" i="35"/>
  <c r="E305" i="35"/>
  <c r="E306" i="35"/>
  <c r="E307" i="35"/>
  <c r="E308" i="35"/>
  <c r="A120" i="35"/>
  <c r="A121" i="35"/>
  <c r="A122" i="35"/>
  <c r="A123" i="35"/>
  <c r="A124" i="35"/>
  <c r="A125" i="35"/>
  <c r="A126" i="35"/>
  <c r="A127" i="35"/>
  <c r="A128" i="35"/>
  <c r="A129" i="35"/>
  <c r="A130" i="35"/>
  <c r="A131" i="35"/>
  <c r="A132" i="35"/>
  <c r="A133" i="35"/>
  <c r="A134" i="35"/>
  <c r="A135" i="35"/>
  <c r="A136" i="35"/>
  <c r="A137" i="35"/>
  <c r="A138" i="35"/>
  <c r="A139" i="35"/>
  <c r="A140" i="35"/>
  <c r="A141" i="35"/>
  <c r="A142" i="35"/>
  <c r="A143" i="35"/>
  <c r="A144" i="35"/>
  <c r="A145" i="35"/>
  <c r="A146" i="35"/>
  <c r="A147" i="35"/>
  <c r="A148" i="35"/>
  <c r="A149" i="35"/>
  <c r="A150" i="35"/>
  <c r="A151" i="35"/>
  <c r="A152" i="35"/>
  <c r="A153" i="35"/>
  <c r="A154" i="35"/>
  <c r="A155" i="35"/>
  <c r="A156" i="35"/>
  <c r="A157" i="35"/>
  <c r="A158" i="35"/>
  <c r="A159" i="35"/>
  <c r="A160" i="35"/>
  <c r="A161" i="35"/>
  <c r="A162" i="35"/>
  <c r="A163" i="35"/>
  <c r="A164" i="35"/>
  <c r="A165" i="35"/>
  <c r="A166" i="35"/>
  <c r="A167" i="35"/>
  <c r="A168" i="35"/>
  <c r="A169" i="35"/>
  <c r="A170" i="35"/>
  <c r="A171" i="35"/>
  <c r="A172" i="35"/>
  <c r="A173" i="35"/>
  <c r="A174" i="35"/>
  <c r="A175" i="35"/>
  <c r="A176" i="35"/>
  <c r="A177" i="35"/>
  <c r="A178" i="35"/>
  <c r="A179" i="35"/>
  <c r="A180" i="35"/>
  <c r="A181" i="35"/>
  <c r="A182" i="35"/>
  <c r="A183" i="35"/>
  <c r="A184" i="35"/>
  <c r="A185" i="35"/>
  <c r="A186" i="35"/>
  <c r="A187" i="35"/>
  <c r="A188" i="35"/>
  <c r="A189" i="35"/>
  <c r="A190" i="35"/>
  <c r="A191" i="35"/>
  <c r="A192" i="35"/>
  <c r="A193" i="35"/>
  <c r="A194" i="35"/>
  <c r="A195" i="35"/>
  <c r="A196" i="35"/>
  <c r="A197" i="35"/>
  <c r="A198" i="35"/>
  <c r="A199" i="35"/>
  <c r="A200" i="35"/>
  <c r="A201" i="35"/>
  <c r="A202" i="35"/>
  <c r="A203" i="35"/>
  <c r="A204" i="35"/>
  <c r="A205" i="35"/>
  <c r="A206" i="35"/>
  <c r="A207" i="35"/>
  <c r="A208" i="35"/>
  <c r="A209" i="35"/>
  <c r="A210" i="35"/>
  <c r="A211" i="35"/>
  <c r="A212" i="35"/>
  <c r="A213" i="35"/>
  <c r="A214" i="35"/>
  <c r="A215" i="35"/>
  <c r="A216" i="35"/>
  <c r="A217" i="35"/>
  <c r="A218" i="35"/>
  <c r="A219" i="35"/>
  <c r="A220" i="35"/>
  <c r="A221" i="35"/>
  <c r="A222" i="35"/>
  <c r="A223" i="35"/>
  <c r="A224" i="35"/>
  <c r="A225" i="35"/>
  <c r="A226" i="35"/>
  <c r="A227" i="35"/>
  <c r="A228" i="35"/>
  <c r="A229" i="35"/>
  <c r="A230" i="35"/>
  <c r="A231" i="35"/>
  <c r="A232" i="35"/>
  <c r="A233" i="35"/>
  <c r="A234" i="35"/>
  <c r="A235" i="35"/>
  <c r="A236" i="35"/>
  <c r="A237" i="35"/>
  <c r="A238" i="35"/>
  <c r="A239" i="35"/>
  <c r="A240" i="35"/>
  <c r="A241" i="35"/>
  <c r="A242" i="35"/>
  <c r="A243" i="35"/>
  <c r="A244" i="35"/>
  <c r="A245" i="35"/>
  <c r="A246" i="35"/>
  <c r="A247" i="35"/>
  <c r="A248" i="35"/>
  <c r="A249" i="35"/>
  <c r="A250" i="35"/>
  <c r="A251" i="35"/>
  <c r="A252" i="35"/>
  <c r="A253" i="35"/>
  <c r="A254" i="35"/>
  <c r="A255" i="35"/>
  <c r="A256" i="35"/>
  <c r="A257" i="35"/>
  <c r="A258" i="35"/>
  <c r="A259" i="35"/>
  <c r="A260" i="35"/>
  <c r="A261" i="35"/>
  <c r="A262" i="35"/>
  <c r="A263" i="35"/>
  <c r="A264" i="35"/>
  <c r="A265" i="35"/>
  <c r="A266" i="35"/>
  <c r="A267" i="35"/>
  <c r="A268" i="35"/>
  <c r="A269" i="35"/>
  <c r="A270" i="35"/>
  <c r="A271" i="35"/>
  <c r="A272" i="35"/>
  <c r="A273" i="35"/>
  <c r="A274" i="35"/>
  <c r="A275" i="35"/>
  <c r="A276" i="35"/>
  <c r="A277" i="35"/>
  <c r="A278" i="35"/>
  <c r="A279" i="35"/>
  <c r="A280" i="35"/>
  <c r="A281" i="35"/>
  <c r="A282" i="35"/>
  <c r="A283" i="35"/>
  <c r="A284" i="35"/>
  <c r="A285" i="35"/>
  <c r="A286" i="35"/>
  <c r="A287" i="35"/>
  <c r="A288" i="35"/>
  <c r="A289" i="35"/>
  <c r="A290" i="35"/>
  <c r="A291" i="35"/>
  <c r="A292" i="35"/>
  <c r="A293" i="35"/>
  <c r="A294" i="35"/>
  <c r="A295" i="35"/>
  <c r="A296" i="35"/>
  <c r="A297" i="35"/>
  <c r="A298" i="35"/>
  <c r="A299" i="35"/>
  <c r="A300" i="35"/>
  <c r="A301" i="35"/>
  <c r="A302" i="35"/>
  <c r="A303" i="35"/>
  <c r="A304" i="35"/>
  <c r="A305" i="35"/>
  <c r="A306" i="35"/>
  <c r="A307" i="35"/>
  <c r="A308" i="35"/>
  <c r="M2" i="33"/>
  <c r="N2" i="33"/>
  <c r="BK47" i="25" l="1"/>
  <c r="BL47" i="25" s="1"/>
  <c r="BH119" i="25"/>
  <c r="BJ119" i="25" s="1"/>
  <c r="BH67" i="25"/>
  <c r="BJ67" i="25" s="1"/>
  <c r="BK67" i="25" s="1"/>
  <c r="BL67" i="25" s="1"/>
  <c r="BK76" i="25"/>
  <c r="BL76" i="25" s="1"/>
  <c r="BH87" i="25"/>
  <c r="BJ87" i="25" s="1"/>
  <c r="BK87" i="25" s="1"/>
  <c r="BL87" i="25" s="1"/>
  <c r="BK75" i="25"/>
  <c r="BL75" i="25" s="1"/>
  <c r="BK63" i="25"/>
  <c r="BL63" i="25" s="1"/>
  <c r="BK56" i="25"/>
  <c r="BL56" i="25" s="1"/>
  <c r="BK40" i="25"/>
  <c r="BL40" i="25" s="1"/>
  <c r="BH51" i="25"/>
  <c r="BJ51" i="25" s="1"/>
  <c r="BK51" i="25" s="1"/>
  <c r="BL51" i="25" s="1"/>
  <c r="BK120" i="25"/>
  <c r="BL120" i="25" s="1"/>
  <c r="BH111" i="25"/>
  <c r="BJ111" i="25" s="1"/>
  <c r="BK111" i="25" s="1"/>
  <c r="BL111" i="25" s="1"/>
  <c r="BH95" i="25"/>
  <c r="BJ95" i="25" s="1"/>
  <c r="BK95" i="25" s="1"/>
  <c r="BL95" i="25" s="1"/>
  <c r="BK112" i="25"/>
  <c r="BL112" i="25" s="1"/>
  <c r="BH83" i="25"/>
  <c r="BJ83" i="25" s="1"/>
  <c r="BK83" i="25" s="1"/>
  <c r="BL83" i="25" s="1"/>
  <c r="BE119" i="25"/>
  <c r="BI119" i="25" s="1"/>
  <c r="BK108" i="25"/>
  <c r="BL108" i="25" s="1"/>
  <c r="BH99" i="25"/>
  <c r="BJ99" i="25" s="1"/>
  <c r="BK99" i="25" s="1"/>
  <c r="BL99" i="25" s="1"/>
  <c r="BH43" i="25"/>
  <c r="BJ43" i="25" s="1"/>
  <c r="BK43" i="25" s="1"/>
  <c r="BL43" i="25" s="1"/>
  <c r="BH107" i="25"/>
  <c r="BJ107" i="25" s="1"/>
  <c r="BK107" i="25" s="1"/>
  <c r="BL107" i="25" s="1"/>
  <c r="BH91" i="25"/>
  <c r="BJ91" i="25" s="1"/>
  <c r="BK91" i="25" s="1"/>
  <c r="BL91" i="25" s="1"/>
  <c r="BE115" i="25"/>
  <c r="BI115" i="25" s="1"/>
  <c r="BK52" i="25"/>
  <c r="BL52" i="25" s="1"/>
  <c r="BK59" i="25"/>
  <c r="BL59" i="25" s="1"/>
  <c r="BK44" i="25"/>
  <c r="BL44" i="25" s="1"/>
  <c r="BK100" i="25"/>
  <c r="BL100" i="25" s="1"/>
  <c r="BK104" i="25"/>
  <c r="BL104" i="25" s="1"/>
  <c r="BE89" i="25"/>
  <c r="BI89" i="25" s="1"/>
  <c r="BK84" i="25"/>
  <c r="BL84" i="25" s="1"/>
  <c r="BE57" i="25"/>
  <c r="BI57" i="25" s="1"/>
  <c r="BK55" i="25"/>
  <c r="BL55" i="25" s="1"/>
  <c r="BE105" i="25"/>
  <c r="BI105" i="25" s="1"/>
  <c r="BH80" i="25"/>
  <c r="BJ80" i="25" s="1"/>
  <c r="BK80" i="25" s="1"/>
  <c r="BL80" i="25" s="1"/>
  <c r="BE97" i="25"/>
  <c r="BI97" i="25" s="1"/>
  <c r="BK92" i="25"/>
  <c r="BL92" i="25" s="1"/>
  <c r="BE65" i="25"/>
  <c r="BI65" i="25" s="1"/>
  <c r="BK60" i="25"/>
  <c r="BL60" i="25" s="1"/>
  <c r="BE45" i="25"/>
  <c r="BI45" i="25" s="1"/>
  <c r="BH115" i="25"/>
  <c r="BJ115" i="25" s="1"/>
  <c r="BH103" i="25"/>
  <c r="BJ103" i="25" s="1"/>
  <c r="BK103" i="25" s="1"/>
  <c r="BL103" i="25" s="1"/>
  <c r="BK96" i="25"/>
  <c r="BL96" i="25" s="1"/>
  <c r="BH71" i="25"/>
  <c r="BJ71" i="25" s="1"/>
  <c r="BK71" i="25" s="1"/>
  <c r="BL71" i="25" s="1"/>
  <c r="BK64" i="25"/>
  <c r="BL64" i="25" s="1"/>
  <c r="BH39" i="25"/>
  <c r="BJ39" i="25" s="1"/>
  <c r="BK39" i="25" s="1"/>
  <c r="BL39" i="25" s="1"/>
  <c r="BK32" i="25"/>
  <c r="BL32" i="25" s="1"/>
  <c r="BE117" i="25"/>
  <c r="BI117" i="25" s="1"/>
  <c r="BE73" i="25"/>
  <c r="BI73" i="25" s="1"/>
  <c r="BK68" i="25"/>
  <c r="BL68" i="25" s="1"/>
  <c r="BE41" i="25"/>
  <c r="BI41" i="25" s="1"/>
  <c r="BK48" i="25"/>
  <c r="BL48" i="25" s="1"/>
  <c r="BK31" i="25"/>
  <c r="BL31" i="25" s="1"/>
  <c r="BK116" i="25"/>
  <c r="BL116" i="25" s="1"/>
  <c r="BK72" i="25"/>
  <c r="BL72" i="25" s="1"/>
  <c r="BE113" i="25"/>
  <c r="BI113" i="25" s="1"/>
  <c r="BH88" i="25"/>
  <c r="BJ88" i="25" s="1"/>
  <c r="BK88" i="25" s="1"/>
  <c r="BL88" i="25" s="1"/>
  <c r="BE81" i="25"/>
  <c r="BI81" i="25" s="1"/>
  <c r="BK79" i="25"/>
  <c r="BL79" i="25" s="1"/>
  <c r="BE49" i="25"/>
  <c r="BI49" i="25" s="1"/>
  <c r="BK17" i="25"/>
  <c r="BL17" i="25" s="1"/>
  <c r="BE18" i="25"/>
  <c r="BI18" i="25" s="1"/>
  <c r="BG90" i="25"/>
  <c r="BH90" i="25" s="1"/>
  <c r="BJ90" i="25" s="1"/>
  <c r="BG58" i="25"/>
  <c r="BH58" i="25" s="1"/>
  <c r="BJ58" i="25" s="1"/>
  <c r="BG102" i="25"/>
  <c r="BH102" i="25" s="1"/>
  <c r="BJ102" i="25" s="1"/>
  <c r="BE85" i="25"/>
  <c r="BI85" i="25" s="1"/>
  <c r="BG70" i="25"/>
  <c r="BH70" i="25" s="1"/>
  <c r="BJ70" i="25" s="1"/>
  <c r="BE53" i="25"/>
  <c r="BI53" i="25" s="1"/>
  <c r="BG38" i="25"/>
  <c r="BH38" i="25" s="1"/>
  <c r="BJ38" i="25" s="1"/>
  <c r="BG114" i="25"/>
  <c r="BH114" i="25" s="1"/>
  <c r="BJ114" i="25" s="1"/>
  <c r="BG82" i="25"/>
  <c r="BH82" i="25" s="1"/>
  <c r="BJ82" i="25" s="1"/>
  <c r="BG50" i="25"/>
  <c r="BH50" i="25" s="1"/>
  <c r="BJ50" i="25" s="1"/>
  <c r="BE33" i="25"/>
  <c r="BI33" i="25" s="1"/>
  <c r="BG19" i="25"/>
  <c r="BH19" i="25" s="1"/>
  <c r="BJ19" i="25" s="1"/>
  <c r="BD114" i="25"/>
  <c r="BE114" i="25" s="1"/>
  <c r="BI114" i="25" s="1"/>
  <c r="BE109" i="25"/>
  <c r="BI109" i="25" s="1"/>
  <c r="BG94" i="25"/>
  <c r="BH94" i="25" s="1"/>
  <c r="BJ94" i="25" s="1"/>
  <c r="BE77" i="25"/>
  <c r="BI77" i="25" s="1"/>
  <c r="BG62" i="25"/>
  <c r="BH62" i="25" s="1"/>
  <c r="BJ62" i="25" s="1"/>
  <c r="BE14" i="25"/>
  <c r="BG118" i="25"/>
  <c r="BH118" i="25" s="1"/>
  <c r="BJ118" i="25" s="1"/>
  <c r="BG106" i="25"/>
  <c r="BH106" i="25" s="1"/>
  <c r="BJ106" i="25" s="1"/>
  <c r="BG74" i="25"/>
  <c r="BH74" i="25" s="1"/>
  <c r="BJ74" i="25" s="1"/>
  <c r="BG42" i="25"/>
  <c r="BH42" i="25" s="1"/>
  <c r="BJ42" i="25" s="1"/>
  <c r="BD118" i="25"/>
  <c r="BE118" i="25" s="1"/>
  <c r="BI118" i="25" s="1"/>
  <c r="BE101" i="25"/>
  <c r="BI101" i="25" s="1"/>
  <c r="BG86" i="25"/>
  <c r="BH86" i="25" s="1"/>
  <c r="BJ86" i="25" s="1"/>
  <c r="BE69" i="25"/>
  <c r="BI69" i="25" s="1"/>
  <c r="BG54" i="25"/>
  <c r="BH54" i="25" s="1"/>
  <c r="BJ54" i="25" s="1"/>
  <c r="BE37" i="25"/>
  <c r="BI37" i="25" s="1"/>
  <c r="BG98" i="25"/>
  <c r="BH98" i="25" s="1"/>
  <c r="BJ98" i="25" s="1"/>
  <c r="BG66" i="25"/>
  <c r="BH66" i="25" s="1"/>
  <c r="BJ66" i="25" s="1"/>
  <c r="BG34" i="25"/>
  <c r="BH34" i="25" s="1"/>
  <c r="BG110" i="25"/>
  <c r="BH110" i="25" s="1"/>
  <c r="BJ110" i="25" s="1"/>
  <c r="BE93" i="25"/>
  <c r="BI93" i="25" s="1"/>
  <c r="BG78" i="25"/>
  <c r="BH78" i="25" s="1"/>
  <c r="BJ78" i="25" s="1"/>
  <c r="BE61" i="25"/>
  <c r="BI61" i="25" s="1"/>
  <c r="BG46" i="25"/>
  <c r="BH46" i="25" s="1"/>
  <c r="BJ46" i="25" s="1"/>
  <c r="BE110" i="25"/>
  <c r="BI110" i="25" s="1"/>
  <c r="BE106" i="25"/>
  <c r="BI106" i="25" s="1"/>
  <c r="BE102" i="25"/>
  <c r="BI102" i="25" s="1"/>
  <c r="BE98" i="25"/>
  <c r="BI98" i="25" s="1"/>
  <c r="BE94" i="25"/>
  <c r="BI94" i="25" s="1"/>
  <c r="BE90" i="25"/>
  <c r="BI90" i="25" s="1"/>
  <c r="BE86" i="25"/>
  <c r="BI86" i="25" s="1"/>
  <c r="BE82" i="25"/>
  <c r="BI82" i="25" s="1"/>
  <c r="BE78" i="25"/>
  <c r="BI78" i="25" s="1"/>
  <c r="BE74" i="25"/>
  <c r="BI74" i="25" s="1"/>
  <c r="BE70" i="25"/>
  <c r="BI70" i="25" s="1"/>
  <c r="BE66" i="25"/>
  <c r="BI66" i="25" s="1"/>
  <c r="BE62" i="25"/>
  <c r="BI62" i="25" s="1"/>
  <c r="BE58" i="25"/>
  <c r="BI58" i="25" s="1"/>
  <c r="BE54" i="25"/>
  <c r="BI54" i="25" s="1"/>
  <c r="BE50" i="25"/>
  <c r="BI50" i="25" s="1"/>
  <c r="BE46" i="25"/>
  <c r="BI46" i="25" s="1"/>
  <c r="BE42" i="25"/>
  <c r="BI42" i="25" s="1"/>
  <c r="BE38" i="25"/>
  <c r="BI38" i="25" s="1"/>
  <c r="BE34" i="25"/>
  <c r="BE19" i="25"/>
  <c r="BI19" i="25" s="1"/>
  <c r="BE15" i="25"/>
  <c r="BH117" i="25"/>
  <c r="BJ117" i="25" s="1"/>
  <c r="BH113" i="25"/>
  <c r="BJ113" i="25" s="1"/>
  <c r="BH109" i="25"/>
  <c r="BJ109" i="25" s="1"/>
  <c r="BH105" i="25"/>
  <c r="BJ105" i="25" s="1"/>
  <c r="BH101" i="25"/>
  <c r="BJ101" i="25" s="1"/>
  <c r="BH97" i="25"/>
  <c r="BJ97" i="25" s="1"/>
  <c r="BH93" i="25"/>
  <c r="BJ93" i="25" s="1"/>
  <c r="BH89" i="25"/>
  <c r="BJ89" i="25" s="1"/>
  <c r="BH85" i="25"/>
  <c r="BJ85" i="25" s="1"/>
  <c r="BH81" i="25"/>
  <c r="BJ81" i="25" s="1"/>
  <c r="BH77" i="25"/>
  <c r="BJ77" i="25" s="1"/>
  <c r="BH73" i="25"/>
  <c r="BJ73" i="25" s="1"/>
  <c r="BH69" i="25"/>
  <c r="BJ69" i="25" s="1"/>
  <c r="BH65" i="25"/>
  <c r="BJ65" i="25" s="1"/>
  <c r="BH61" i="25"/>
  <c r="BJ61" i="25" s="1"/>
  <c r="BH57" i="25"/>
  <c r="BJ57" i="25" s="1"/>
  <c r="BH53" i="25"/>
  <c r="BJ53" i="25" s="1"/>
  <c r="BH49" i="25"/>
  <c r="BJ49" i="25" s="1"/>
  <c r="BH45" i="25"/>
  <c r="BJ45" i="25" s="1"/>
  <c r="BH41" i="25"/>
  <c r="BJ41" i="25" s="1"/>
  <c r="BH37" i="25"/>
  <c r="BJ37" i="25" s="1"/>
  <c r="BH33" i="25"/>
  <c r="BJ33" i="25" s="1"/>
  <c r="BH18" i="25"/>
  <c r="BJ18" i="25" s="1"/>
  <c r="BH14" i="25"/>
  <c r="BK78" i="25" l="1"/>
  <c r="BL78" i="25" s="1"/>
  <c r="BK86" i="25"/>
  <c r="BL86" i="25" s="1"/>
  <c r="BK119" i="25"/>
  <c r="BL119" i="25" s="1"/>
  <c r="BK38" i="25"/>
  <c r="BL38" i="25" s="1"/>
  <c r="BK46" i="25"/>
  <c r="BL46" i="25" s="1"/>
  <c r="BK70" i="25"/>
  <c r="BL70" i="25" s="1"/>
  <c r="BK105" i="25"/>
  <c r="BL105" i="25" s="1"/>
  <c r="BK117" i="25"/>
  <c r="BL117" i="25" s="1"/>
  <c r="BK45" i="25"/>
  <c r="BL45" i="25" s="1"/>
  <c r="BK50" i="25"/>
  <c r="BL50" i="25" s="1"/>
  <c r="BK82" i="25"/>
  <c r="BL82" i="25" s="1"/>
  <c r="BK58" i="25"/>
  <c r="BL58" i="25" s="1"/>
  <c r="BK102" i="25"/>
  <c r="BL102" i="25" s="1"/>
  <c r="BK69" i="25"/>
  <c r="BL69" i="25" s="1"/>
  <c r="BK42" i="25"/>
  <c r="BL42" i="25" s="1"/>
  <c r="BK106" i="25"/>
  <c r="BL106" i="25" s="1"/>
  <c r="BK65" i="25"/>
  <c r="BL65" i="25" s="1"/>
  <c r="BK89" i="25"/>
  <c r="BL89" i="25" s="1"/>
  <c r="BK115" i="25"/>
  <c r="BL115" i="25" s="1"/>
  <c r="BK37" i="25"/>
  <c r="BL37" i="25" s="1"/>
  <c r="BK114" i="25"/>
  <c r="BL114" i="25" s="1"/>
  <c r="BK49" i="25"/>
  <c r="BL49" i="25" s="1"/>
  <c r="BK74" i="25"/>
  <c r="BL74" i="25" s="1"/>
  <c r="BK110" i="25"/>
  <c r="BL110" i="25" s="1"/>
  <c r="BK54" i="25"/>
  <c r="BL54" i="25" s="1"/>
  <c r="BK61" i="25"/>
  <c r="BL61" i="25" s="1"/>
  <c r="BK77" i="25"/>
  <c r="BL77" i="25" s="1"/>
  <c r="BK33" i="25"/>
  <c r="BL33" i="25" s="1"/>
  <c r="BK41" i="25"/>
  <c r="BL41" i="25" s="1"/>
  <c r="BK97" i="25"/>
  <c r="BL97" i="25" s="1"/>
  <c r="BK81" i="25"/>
  <c r="BL81" i="25" s="1"/>
  <c r="BK90" i="25"/>
  <c r="BL90" i="25" s="1"/>
  <c r="BK101" i="25"/>
  <c r="BL101" i="25" s="1"/>
  <c r="BK53" i="25"/>
  <c r="BL53" i="25" s="1"/>
  <c r="BK113" i="25"/>
  <c r="BL113" i="25" s="1"/>
  <c r="BK57" i="25"/>
  <c r="BL57" i="25" s="1"/>
  <c r="BK62" i="25"/>
  <c r="BL62" i="25" s="1"/>
  <c r="BK93" i="25"/>
  <c r="BL93" i="25" s="1"/>
  <c r="BK118" i="25"/>
  <c r="BL118" i="25" s="1"/>
  <c r="BK73" i="25"/>
  <c r="BL73" i="25" s="1"/>
  <c r="BK94" i="25"/>
  <c r="BL94" i="25" s="1"/>
  <c r="BK66" i="25"/>
  <c r="BL66" i="25" s="1"/>
  <c r="BK98" i="25"/>
  <c r="BL98" i="25" s="1"/>
  <c r="BK109" i="25"/>
  <c r="BL109" i="25" s="1"/>
  <c r="BK85" i="25"/>
  <c r="BL85" i="25" s="1"/>
  <c r="BK19" i="25"/>
  <c r="BL19" i="25" s="1"/>
  <c r="BK18" i="25"/>
  <c r="BL18" i="25" s="1"/>
  <c r="A87" i="25"/>
  <c r="BZ87" i="25"/>
  <c r="CB87" i="25"/>
  <c r="CC87" i="25"/>
  <c r="CD87" i="25"/>
  <c r="A88" i="25"/>
  <c r="BZ88" i="25"/>
  <c r="CB88" i="25"/>
  <c r="CC88" i="25"/>
  <c r="CD88" i="25"/>
  <c r="A89" i="25"/>
  <c r="BZ89" i="25"/>
  <c r="CB89" i="25"/>
  <c r="CC89" i="25"/>
  <c r="CD89" i="25"/>
  <c r="A90" i="25"/>
  <c r="BZ90" i="25"/>
  <c r="CB90" i="25"/>
  <c r="CC90" i="25"/>
  <c r="CD90"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A38" i="25"/>
  <c r="A39" i="25"/>
  <c r="A40" i="25"/>
  <c r="A41" i="25"/>
  <c r="A42" i="25"/>
  <c r="A43" i="25"/>
  <c r="A44" i="25"/>
  <c r="A45" i="25"/>
  <c r="A46" i="25"/>
  <c r="A47" i="25"/>
  <c r="A48" i="25"/>
  <c r="A49" i="25"/>
  <c r="A50" i="25"/>
  <c r="A51" i="25"/>
  <c r="A52" i="25"/>
  <c r="A53" i="25"/>
  <c r="A54" i="25"/>
  <c r="A55" i="25"/>
  <c r="A56" i="25"/>
  <c r="A57" i="25"/>
  <c r="A58" i="25"/>
  <c r="A59" i="25"/>
  <c r="A60" i="25"/>
  <c r="A61" i="25"/>
  <c r="A62" i="25"/>
  <c r="A63" i="25"/>
  <c r="A64" i="25"/>
  <c r="A65" i="25"/>
  <c r="A66" i="25"/>
  <c r="A67" i="25"/>
  <c r="A68" i="25"/>
  <c r="A69" i="25"/>
  <c r="A70" i="25"/>
  <c r="A71" i="25"/>
  <c r="A72" i="25"/>
  <c r="A73" i="25"/>
  <c r="A74" i="25"/>
  <c r="A75" i="25"/>
  <c r="A76" i="25"/>
  <c r="A77" i="25"/>
  <c r="A78" i="25"/>
  <c r="A79" i="25"/>
  <c r="A80" i="25"/>
  <c r="A81" i="25"/>
  <c r="A82" i="25"/>
  <c r="A83" i="25"/>
  <c r="A84" i="25"/>
  <c r="A85" i="25"/>
  <c r="A86" i="25"/>
  <c r="A91" i="25"/>
  <c r="A92" i="25"/>
  <c r="A93" i="25"/>
  <c r="A94" i="25"/>
  <c r="A95" i="25"/>
  <c r="A96" i="25"/>
  <c r="A97" i="25"/>
  <c r="A98" i="25"/>
  <c r="A99" i="25"/>
  <c r="A100" i="25"/>
  <c r="A101" i="25"/>
  <c r="A102" i="25"/>
  <c r="A103" i="25"/>
  <c r="A104" i="25"/>
  <c r="A105" i="25"/>
  <c r="A106" i="25"/>
  <c r="A107" i="25"/>
  <c r="A108" i="25"/>
  <c r="A109" i="25"/>
  <c r="A110" i="25"/>
  <c r="A111" i="25"/>
  <c r="A112" i="25"/>
  <c r="A113" i="25"/>
  <c r="A114" i="25"/>
  <c r="A115" i="25"/>
  <c r="A116" i="25"/>
  <c r="A117" i="25"/>
  <c r="A118" i="25"/>
  <c r="A119" i="25"/>
  <c r="A120" i="25"/>
  <c r="A121" i="25"/>
  <c r="A122" i="25"/>
  <c r="A123" i="25"/>
  <c r="A124" i="25"/>
  <c r="A125" i="25"/>
  <c r="A126" i="25"/>
  <c r="A127" i="25"/>
  <c r="A128" i="25"/>
  <c r="A129" i="25"/>
  <c r="A130" i="25"/>
  <c r="A131" i="25"/>
  <c r="A132" i="25"/>
  <c r="A133" i="25"/>
  <c r="A134" i="25"/>
  <c r="A135" i="25"/>
  <c r="A136" i="25"/>
  <c r="A137" i="25"/>
  <c r="A138" i="25"/>
  <c r="A139" i="25"/>
  <c r="A140" i="25"/>
  <c r="A141" i="25"/>
  <c r="A142" i="25"/>
  <c r="A143" i="25"/>
  <c r="A144" i="25"/>
  <c r="A145" i="25"/>
  <c r="A146" i="25"/>
  <c r="A147" i="25"/>
  <c r="A148" i="25"/>
  <c r="A149" i="25"/>
  <c r="A150" i="25"/>
  <c r="A151" i="25"/>
  <c r="A152" i="25"/>
  <c r="A153" i="25"/>
  <c r="A154" i="25"/>
  <c r="A155" i="25"/>
  <c r="A156" i="25"/>
  <c r="A157" i="25"/>
  <c r="A158" i="25"/>
  <c r="A159" i="25"/>
  <c r="A160" i="25"/>
  <c r="A161" i="25"/>
  <c r="A162" i="25"/>
  <c r="A163" i="25"/>
  <c r="A164" i="25"/>
  <c r="A165" i="25"/>
  <c r="A166" i="25"/>
  <c r="A167" i="25"/>
  <c r="A168" i="25"/>
  <c r="A169" i="25"/>
  <c r="A170" i="25"/>
  <c r="A171" i="25"/>
  <c r="A172" i="25"/>
  <c r="A173" i="25"/>
  <c r="A174" i="25"/>
  <c r="A175" i="25"/>
  <c r="A176" i="25"/>
  <c r="A177" i="25"/>
  <c r="A178" i="25"/>
  <c r="A179" i="25"/>
  <c r="A180" i="25"/>
  <c r="A181" i="25"/>
  <c r="A182" i="25"/>
  <c r="A183" i="25"/>
  <c r="A184" i="25"/>
  <c r="A185" i="25"/>
  <c r="A186" i="25"/>
  <c r="A187" i="25"/>
  <c r="A188" i="25"/>
  <c r="A189" i="25"/>
  <c r="A190" i="25"/>
  <c r="A191" i="25"/>
  <c r="A192" i="25"/>
  <c r="A193" i="25"/>
  <c r="A194" i="25"/>
  <c r="A195" i="25"/>
  <c r="A196" i="25"/>
  <c r="A197" i="25"/>
  <c r="A198" i="25"/>
  <c r="A199" i="25"/>
  <c r="A200" i="25"/>
  <c r="A201" i="25"/>
  <c r="A202" i="25"/>
  <c r="A203" i="25"/>
  <c r="A204" i="25"/>
  <c r="A205" i="25"/>
  <c r="A206" i="25"/>
  <c r="A207" i="25"/>
  <c r="A208" i="25"/>
  <c r="A209" i="25"/>
  <c r="A210" i="25"/>
  <c r="A211" i="25"/>
  <c r="A212" i="25"/>
  <c r="A213" i="25"/>
  <c r="A214" i="25"/>
  <c r="A215" i="25"/>
  <c r="A216" i="25"/>
  <c r="A217" i="25"/>
  <c r="A218" i="25"/>
  <c r="A219" i="25"/>
  <c r="A220" i="25"/>
  <c r="A221" i="25"/>
  <c r="A222" i="25"/>
  <c r="A223" i="25"/>
  <c r="A224" i="25"/>
  <c r="A225" i="25"/>
  <c r="A226" i="25"/>
  <c r="A227" i="25"/>
  <c r="A228" i="25"/>
  <c r="A229" i="25"/>
  <c r="A230" i="25"/>
  <c r="A231" i="25"/>
  <c r="A232" i="25"/>
  <c r="A233" i="25"/>
  <c r="A234" i="25"/>
  <c r="A235" i="25"/>
  <c r="A236" i="25"/>
  <c r="A237" i="25"/>
  <c r="A238" i="25"/>
  <c r="A239" i="25"/>
  <c r="A240" i="25"/>
  <c r="A241" i="25"/>
  <c r="A242" i="25"/>
  <c r="A243" i="25"/>
  <c r="A244" i="25"/>
  <c r="A245" i="25"/>
  <c r="A246" i="25"/>
  <c r="A247" i="25"/>
  <c r="A248" i="25"/>
  <c r="A249" i="25"/>
  <c r="A250" i="25"/>
  <c r="A251" i="25"/>
  <c r="A252" i="25"/>
  <c r="A253" i="25"/>
  <c r="A254" i="25"/>
  <c r="A255" i="25"/>
  <c r="A256" i="25"/>
  <c r="A257" i="25"/>
  <c r="A258" i="25"/>
  <c r="A259" i="25"/>
  <c r="A260" i="25"/>
  <c r="A261" i="25"/>
  <c r="A262" i="25"/>
  <c r="A263" i="25"/>
  <c r="A264" i="25"/>
  <c r="A265" i="25"/>
  <c r="A266" i="25"/>
  <c r="A267" i="25"/>
  <c r="A268" i="25"/>
  <c r="A269" i="25"/>
  <c r="A270" i="25"/>
  <c r="A271" i="25"/>
  <c r="A272" i="25"/>
  <c r="A273" i="25"/>
  <c r="A274" i="25"/>
  <c r="A275" i="25"/>
  <c r="A276" i="25"/>
  <c r="A277" i="25"/>
  <c r="A278" i="25"/>
  <c r="A279" i="25"/>
  <c r="A280" i="25"/>
  <c r="A281" i="25"/>
  <c r="A282" i="25"/>
  <c r="A283" i="25"/>
  <c r="A284" i="25"/>
  <c r="A285" i="25"/>
  <c r="A286" i="25"/>
  <c r="A287" i="25"/>
  <c r="A288" i="25"/>
  <c r="A289" i="25"/>
  <c r="A290" i="25"/>
  <c r="A291" i="25"/>
  <c r="A292" i="25"/>
  <c r="A293" i="25"/>
  <c r="A294" i="25"/>
  <c r="A295" i="25"/>
  <c r="A296" i="25"/>
  <c r="A297" i="25"/>
  <c r="A298" i="25"/>
  <c r="A299" i="25"/>
  <c r="A300" i="25"/>
  <c r="A301" i="25"/>
  <c r="A302" i="25"/>
  <c r="A303" i="25"/>
  <c r="A304" i="25"/>
  <c r="A305" i="25"/>
  <c r="A306" i="25"/>
  <c r="A307" i="25"/>
  <c r="A308" i="25"/>
  <c r="A309" i="25"/>
  <c r="A310" i="25"/>
  <c r="A311" i="25"/>
  <c r="A312" i="25"/>
  <c r="A313" i="25"/>
  <c r="A12" i="25"/>
  <c r="CB306" i="25" l="1"/>
  <c r="CB298" i="25"/>
  <c r="CB290" i="25"/>
  <c r="CB282" i="25"/>
  <c r="CB274" i="25"/>
  <c r="CB266" i="25"/>
  <c r="CB258" i="25"/>
  <c r="CB250" i="25"/>
  <c r="CB242" i="25"/>
  <c r="CB234" i="25"/>
  <c r="CB226" i="25"/>
  <c r="CB218" i="25"/>
  <c r="CB210" i="25"/>
  <c r="CB202" i="25"/>
  <c r="CB194" i="25"/>
  <c r="CB186" i="25"/>
  <c r="CB178" i="25"/>
  <c r="CB170" i="25"/>
  <c r="CB162" i="25"/>
  <c r="CB154" i="25"/>
  <c r="CB146" i="25"/>
  <c r="CB138" i="25"/>
  <c r="CB130" i="25"/>
  <c r="CB122" i="25"/>
  <c r="CB118" i="25"/>
  <c r="CB110" i="25"/>
  <c r="CB102" i="25"/>
  <c r="CB94" i="25"/>
  <c r="CB86" i="25"/>
  <c r="CB78" i="25"/>
  <c r="CB70" i="25"/>
  <c r="CB62" i="25"/>
  <c r="CB54" i="25"/>
  <c r="CB46" i="25"/>
  <c r="CB38" i="25"/>
  <c r="CB30" i="25"/>
  <c r="CB23" i="25"/>
  <c r="CB15" i="25"/>
  <c r="CC13" i="25"/>
  <c r="CD13" i="25"/>
  <c r="CC14" i="25"/>
  <c r="CD14" i="25"/>
  <c r="CC15" i="25"/>
  <c r="CD15" i="25"/>
  <c r="CC16" i="25"/>
  <c r="CD16" i="25"/>
  <c r="CC17" i="25"/>
  <c r="CD17" i="25"/>
  <c r="CC18" i="25"/>
  <c r="CD18" i="25"/>
  <c r="CC19" i="25"/>
  <c r="CD19" i="25"/>
  <c r="CC20" i="25"/>
  <c r="CD20" i="25"/>
  <c r="CC21" i="25"/>
  <c r="CD21" i="25"/>
  <c r="CC22" i="25"/>
  <c r="CD22" i="25"/>
  <c r="CC23" i="25"/>
  <c r="CD23" i="25"/>
  <c r="CC24" i="25"/>
  <c r="CD24" i="25"/>
  <c r="CC25" i="25"/>
  <c r="CD25" i="25"/>
  <c r="CC26" i="25"/>
  <c r="CD26" i="25"/>
  <c r="CC27" i="25"/>
  <c r="CD27" i="25"/>
  <c r="CC28" i="25"/>
  <c r="CD28" i="25"/>
  <c r="CC29" i="25"/>
  <c r="CD29" i="25"/>
  <c r="CC30" i="25"/>
  <c r="CD30" i="25"/>
  <c r="CC31" i="25"/>
  <c r="CD31" i="25"/>
  <c r="CC32" i="25"/>
  <c r="CD32" i="25"/>
  <c r="CC33" i="25"/>
  <c r="CD33" i="25"/>
  <c r="CC34" i="25"/>
  <c r="CD34" i="25"/>
  <c r="CC35" i="25"/>
  <c r="CD35" i="25"/>
  <c r="CC36" i="25"/>
  <c r="CD36" i="25"/>
  <c r="CC37" i="25"/>
  <c r="CD37" i="25"/>
  <c r="CC38" i="25"/>
  <c r="CD38" i="25"/>
  <c r="CC39" i="25"/>
  <c r="CD39" i="25"/>
  <c r="CC40" i="25"/>
  <c r="CD40" i="25"/>
  <c r="CC41" i="25"/>
  <c r="CD41" i="25"/>
  <c r="CC42" i="25"/>
  <c r="CD42" i="25"/>
  <c r="CC43" i="25"/>
  <c r="CD43" i="25"/>
  <c r="CC44" i="25"/>
  <c r="CD44" i="25"/>
  <c r="CC45" i="25"/>
  <c r="CD45" i="25"/>
  <c r="CC46" i="25"/>
  <c r="CD46" i="25"/>
  <c r="CC47" i="25"/>
  <c r="CD47" i="25"/>
  <c r="CC48" i="25"/>
  <c r="CD48" i="25"/>
  <c r="CC49" i="25"/>
  <c r="CD49" i="25"/>
  <c r="CC50" i="25"/>
  <c r="CD50" i="25"/>
  <c r="CC51" i="25"/>
  <c r="CD51" i="25"/>
  <c r="CC52" i="25"/>
  <c r="CD52" i="25"/>
  <c r="CC53" i="25"/>
  <c r="CD53" i="25"/>
  <c r="CC54" i="25"/>
  <c r="CD54" i="25"/>
  <c r="CC55" i="25"/>
  <c r="CD55" i="25"/>
  <c r="CC56" i="25"/>
  <c r="CD56" i="25"/>
  <c r="CC57" i="25"/>
  <c r="CD57" i="25"/>
  <c r="CC58" i="25"/>
  <c r="CD58" i="25"/>
  <c r="CC59" i="25"/>
  <c r="CD59" i="25"/>
  <c r="CC60" i="25"/>
  <c r="CD60" i="25"/>
  <c r="CC61" i="25"/>
  <c r="CD61" i="25"/>
  <c r="CC62" i="25"/>
  <c r="CD62" i="25"/>
  <c r="CC63" i="25"/>
  <c r="CD63" i="25"/>
  <c r="CC64" i="25"/>
  <c r="CD64" i="25"/>
  <c r="CC65" i="25"/>
  <c r="CD65" i="25"/>
  <c r="CC66" i="25"/>
  <c r="CD66" i="25"/>
  <c r="CC67" i="25"/>
  <c r="CD67" i="25"/>
  <c r="CC68" i="25"/>
  <c r="CD68" i="25"/>
  <c r="CC69" i="25"/>
  <c r="CD69" i="25"/>
  <c r="CC70" i="25"/>
  <c r="CD70" i="25"/>
  <c r="CC71" i="25"/>
  <c r="CD71" i="25"/>
  <c r="CC72" i="25"/>
  <c r="CD72" i="25"/>
  <c r="CC73" i="25"/>
  <c r="CD73" i="25"/>
  <c r="CC74" i="25"/>
  <c r="CD74" i="25"/>
  <c r="CC75" i="25"/>
  <c r="CD75" i="25"/>
  <c r="CC76" i="25"/>
  <c r="CD76" i="25"/>
  <c r="CC77" i="25"/>
  <c r="CD77" i="25"/>
  <c r="CC78" i="25"/>
  <c r="CD78" i="25"/>
  <c r="CC79" i="25"/>
  <c r="CD79" i="25"/>
  <c r="CC80" i="25"/>
  <c r="CD80" i="25"/>
  <c r="CC81" i="25"/>
  <c r="CD81" i="25"/>
  <c r="CC82" i="25"/>
  <c r="CD82" i="25"/>
  <c r="CC83" i="25"/>
  <c r="CD83" i="25"/>
  <c r="CC84" i="25"/>
  <c r="CD84" i="25"/>
  <c r="CC85" i="25"/>
  <c r="CD85" i="25"/>
  <c r="CC86" i="25"/>
  <c r="CD86" i="25"/>
  <c r="CC91" i="25"/>
  <c r="CD91" i="25"/>
  <c r="CC92" i="25"/>
  <c r="CD92" i="25"/>
  <c r="CC93" i="25"/>
  <c r="CD93" i="25"/>
  <c r="CC94" i="25"/>
  <c r="CD94" i="25"/>
  <c r="CC95" i="25"/>
  <c r="CD95" i="25"/>
  <c r="CC96" i="25"/>
  <c r="CD96" i="25"/>
  <c r="CC97" i="25"/>
  <c r="CD97" i="25"/>
  <c r="CC98" i="25"/>
  <c r="CD98" i="25"/>
  <c r="CC99" i="25"/>
  <c r="CD99" i="25"/>
  <c r="CC100" i="25"/>
  <c r="CD100" i="25"/>
  <c r="CC101" i="25"/>
  <c r="CD101" i="25"/>
  <c r="CC102" i="25"/>
  <c r="CD102" i="25"/>
  <c r="CC103" i="25"/>
  <c r="CD103" i="25"/>
  <c r="CC104" i="25"/>
  <c r="CD104" i="25"/>
  <c r="CC105" i="25"/>
  <c r="CD105" i="25"/>
  <c r="CC106" i="25"/>
  <c r="CD106" i="25"/>
  <c r="CC107" i="25"/>
  <c r="CD107" i="25"/>
  <c r="CC108" i="25"/>
  <c r="CD108" i="25"/>
  <c r="CC109" i="25"/>
  <c r="CD109" i="25"/>
  <c r="CC110" i="25"/>
  <c r="CD110" i="25"/>
  <c r="CC111" i="25"/>
  <c r="CD111" i="25"/>
  <c r="CC112" i="25"/>
  <c r="CD112" i="25"/>
  <c r="CC113" i="25"/>
  <c r="CD113" i="25"/>
  <c r="CC114" i="25"/>
  <c r="CD114" i="25"/>
  <c r="CC115" i="25"/>
  <c r="CD115" i="25"/>
  <c r="CC116" i="25"/>
  <c r="CD116" i="25"/>
  <c r="CC117" i="25"/>
  <c r="CD117" i="25"/>
  <c r="CC118" i="25"/>
  <c r="CD118" i="25"/>
  <c r="CC119" i="25"/>
  <c r="CD119" i="25"/>
  <c r="CC120" i="25"/>
  <c r="CD120" i="25"/>
  <c r="CC121" i="25"/>
  <c r="CD121" i="25"/>
  <c r="CC122" i="25"/>
  <c r="CD122" i="25"/>
  <c r="CC123" i="25"/>
  <c r="CD123" i="25"/>
  <c r="CC124" i="25"/>
  <c r="CD124" i="25"/>
  <c r="CC125" i="25"/>
  <c r="CD125" i="25"/>
  <c r="CC126" i="25"/>
  <c r="CD126" i="25"/>
  <c r="CC127" i="25"/>
  <c r="CD127" i="25"/>
  <c r="CC128" i="25"/>
  <c r="CD128" i="25"/>
  <c r="CC129" i="25"/>
  <c r="CD129" i="25"/>
  <c r="CC130" i="25"/>
  <c r="CD130" i="25"/>
  <c r="CC131" i="25"/>
  <c r="CD131" i="25"/>
  <c r="CC132" i="25"/>
  <c r="CD132" i="25"/>
  <c r="CC133" i="25"/>
  <c r="CD133" i="25"/>
  <c r="CC134" i="25"/>
  <c r="CD134" i="25"/>
  <c r="CC135" i="25"/>
  <c r="CD135" i="25"/>
  <c r="CC136" i="25"/>
  <c r="CD136" i="25"/>
  <c r="CC137" i="25"/>
  <c r="CD137" i="25"/>
  <c r="CC138" i="25"/>
  <c r="CD138" i="25"/>
  <c r="CC139" i="25"/>
  <c r="CD139" i="25"/>
  <c r="CC140" i="25"/>
  <c r="CD140" i="25"/>
  <c r="CC141" i="25"/>
  <c r="CD141" i="25"/>
  <c r="CC142" i="25"/>
  <c r="CD142" i="25"/>
  <c r="CC143" i="25"/>
  <c r="CD143" i="25"/>
  <c r="CC144" i="25"/>
  <c r="CD144" i="25"/>
  <c r="CC145" i="25"/>
  <c r="CD145" i="25"/>
  <c r="CC146" i="25"/>
  <c r="CD146" i="25"/>
  <c r="CC147" i="25"/>
  <c r="CD147" i="25"/>
  <c r="CC148" i="25"/>
  <c r="CD148" i="25"/>
  <c r="CC149" i="25"/>
  <c r="CD149" i="25"/>
  <c r="CC150" i="25"/>
  <c r="CD150" i="25"/>
  <c r="CC151" i="25"/>
  <c r="CD151" i="25"/>
  <c r="CC152" i="25"/>
  <c r="CD152" i="25"/>
  <c r="CC153" i="25"/>
  <c r="CD153" i="25"/>
  <c r="CC154" i="25"/>
  <c r="CD154" i="25"/>
  <c r="CC155" i="25"/>
  <c r="CD155" i="25"/>
  <c r="CC156" i="25"/>
  <c r="CD156" i="25"/>
  <c r="CC157" i="25"/>
  <c r="CD157" i="25"/>
  <c r="CC158" i="25"/>
  <c r="CD158" i="25"/>
  <c r="CC159" i="25"/>
  <c r="CD159" i="25"/>
  <c r="CC160" i="25"/>
  <c r="CD160" i="25"/>
  <c r="CC161" i="25"/>
  <c r="CD161" i="25"/>
  <c r="CC162" i="25"/>
  <c r="CD162" i="25"/>
  <c r="CC163" i="25"/>
  <c r="CD163" i="25"/>
  <c r="CC164" i="25"/>
  <c r="CD164" i="25"/>
  <c r="CC165" i="25"/>
  <c r="CD165" i="25"/>
  <c r="CC166" i="25"/>
  <c r="CD166" i="25"/>
  <c r="CC167" i="25"/>
  <c r="CD167" i="25"/>
  <c r="CC168" i="25"/>
  <c r="CD168" i="25"/>
  <c r="CC169" i="25"/>
  <c r="CD169" i="25"/>
  <c r="CC170" i="25"/>
  <c r="CD170" i="25"/>
  <c r="CC171" i="25"/>
  <c r="CD171" i="25"/>
  <c r="CC172" i="25"/>
  <c r="CD172" i="25"/>
  <c r="CC173" i="25"/>
  <c r="CD173" i="25"/>
  <c r="CC174" i="25"/>
  <c r="CD174" i="25"/>
  <c r="CC175" i="25"/>
  <c r="CD175" i="25"/>
  <c r="CC176" i="25"/>
  <c r="CD176" i="25"/>
  <c r="CC177" i="25"/>
  <c r="CD177" i="25"/>
  <c r="CC178" i="25"/>
  <c r="CD178" i="25"/>
  <c r="CC179" i="25"/>
  <c r="CD179" i="25"/>
  <c r="CC180" i="25"/>
  <c r="CD180" i="25"/>
  <c r="CC181" i="25"/>
  <c r="CD181" i="25"/>
  <c r="CC182" i="25"/>
  <c r="CD182" i="25"/>
  <c r="CC183" i="25"/>
  <c r="CD183" i="25"/>
  <c r="CC184" i="25"/>
  <c r="CD184" i="25"/>
  <c r="CC185" i="25"/>
  <c r="CD185" i="25"/>
  <c r="CC186" i="25"/>
  <c r="CD186" i="25"/>
  <c r="CC187" i="25"/>
  <c r="CD187" i="25"/>
  <c r="CC188" i="25"/>
  <c r="CD188" i="25"/>
  <c r="CC189" i="25"/>
  <c r="CD189" i="25"/>
  <c r="CC190" i="25"/>
  <c r="CD190" i="25"/>
  <c r="CC191" i="25"/>
  <c r="CD191" i="25"/>
  <c r="CC192" i="25"/>
  <c r="CD192" i="25"/>
  <c r="CC193" i="25"/>
  <c r="CD193" i="25"/>
  <c r="CC194" i="25"/>
  <c r="CD194" i="25"/>
  <c r="CC195" i="25"/>
  <c r="CD195" i="25"/>
  <c r="CC196" i="25"/>
  <c r="CD196" i="25"/>
  <c r="CC197" i="25"/>
  <c r="CD197" i="25"/>
  <c r="CC198" i="25"/>
  <c r="CD198" i="25"/>
  <c r="CC199" i="25"/>
  <c r="CD199" i="25"/>
  <c r="CC200" i="25"/>
  <c r="CD200" i="25"/>
  <c r="CC201" i="25"/>
  <c r="CD201" i="25"/>
  <c r="CC202" i="25"/>
  <c r="CD202" i="25"/>
  <c r="CC203" i="25"/>
  <c r="CD203" i="25"/>
  <c r="CC204" i="25"/>
  <c r="CD204" i="25"/>
  <c r="CC205" i="25"/>
  <c r="CD205" i="25"/>
  <c r="CC206" i="25"/>
  <c r="CD206" i="25"/>
  <c r="CC207" i="25"/>
  <c r="CD207" i="25"/>
  <c r="CC208" i="25"/>
  <c r="CD208" i="25"/>
  <c r="CC209" i="25"/>
  <c r="CD209" i="25"/>
  <c r="CC210" i="25"/>
  <c r="CD210" i="25"/>
  <c r="CC211" i="25"/>
  <c r="CD211" i="25"/>
  <c r="CC212" i="25"/>
  <c r="CD212" i="25"/>
  <c r="CC213" i="25"/>
  <c r="CD213" i="25"/>
  <c r="CC214" i="25"/>
  <c r="CD214" i="25"/>
  <c r="CC215" i="25"/>
  <c r="CD215" i="25"/>
  <c r="CC216" i="25"/>
  <c r="CD216" i="25"/>
  <c r="CC217" i="25"/>
  <c r="CD217" i="25"/>
  <c r="CC218" i="25"/>
  <c r="CD218" i="25"/>
  <c r="CC219" i="25"/>
  <c r="CD219" i="25"/>
  <c r="CC220" i="25"/>
  <c r="CD220" i="25"/>
  <c r="CC221" i="25"/>
  <c r="CD221" i="25"/>
  <c r="CC222" i="25"/>
  <c r="CD222" i="25"/>
  <c r="CC223" i="25"/>
  <c r="CD223" i="25"/>
  <c r="CC224" i="25"/>
  <c r="CD224" i="25"/>
  <c r="CC225" i="25"/>
  <c r="CD225" i="25"/>
  <c r="CC226" i="25"/>
  <c r="CD226" i="25"/>
  <c r="CC227" i="25"/>
  <c r="CD227" i="25"/>
  <c r="CC228" i="25"/>
  <c r="CD228" i="25"/>
  <c r="CC229" i="25"/>
  <c r="CD229" i="25"/>
  <c r="CC230" i="25"/>
  <c r="CD230" i="25"/>
  <c r="CC231" i="25"/>
  <c r="CD231" i="25"/>
  <c r="CC232" i="25"/>
  <c r="CD232" i="25"/>
  <c r="CC233" i="25"/>
  <c r="CD233" i="25"/>
  <c r="CC234" i="25"/>
  <c r="CD234" i="25"/>
  <c r="CC235" i="25"/>
  <c r="CD235" i="25"/>
  <c r="CC236" i="25"/>
  <c r="CD236" i="25"/>
  <c r="CC237" i="25"/>
  <c r="CD237" i="25"/>
  <c r="CC238" i="25"/>
  <c r="CD238" i="25"/>
  <c r="CC239" i="25"/>
  <c r="CD239" i="25"/>
  <c r="CC240" i="25"/>
  <c r="CD240" i="25"/>
  <c r="CC241" i="25"/>
  <c r="CD241" i="25"/>
  <c r="CC242" i="25"/>
  <c r="CD242" i="25"/>
  <c r="CC243" i="25"/>
  <c r="CD243" i="25"/>
  <c r="CC244" i="25"/>
  <c r="CD244" i="25"/>
  <c r="CC245" i="25"/>
  <c r="CD245" i="25"/>
  <c r="CC246" i="25"/>
  <c r="CD246" i="25"/>
  <c r="CC247" i="25"/>
  <c r="CD247" i="25"/>
  <c r="CC248" i="25"/>
  <c r="CD248" i="25"/>
  <c r="CC249" i="25"/>
  <c r="CD249" i="25"/>
  <c r="CC250" i="25"/>
  <c r="CD250" i="25"/>
  <c r="CC251" i="25"/>
  <c r="CD251" i="25"/>
  <c r="CC252" i="25"/>
  <c r="CD252" i="25"/>
  <c r="CC253" i="25"/>
  <c r="CD253" i="25"/>
  <c r="CC254" i="25"/>
  <c r="CD254" i="25"/>
  <c r="CC255" i="25"/>
  <c r="CD255" i="25"/>
  <c r="CC256" i="25"/>
  <c r="CD256" i="25"/>
  <c r="CC257" i="25"/>
  <c r="CD257" i="25"/>
  <c r="CC258" i="25"/>
  <c r="CD258" i="25"/>
  <c r="CC259" i="25"/>
  <c r="CD259" i="25"/>
  <c r="CC260" i="25"/>
  <c r="CD260" i="25"/>
  <c r="CC261" i="25"/>
  <c r="CD261" i="25"/>
  <c r="CC262" i="25"/>
  <c r="CD262" i="25"/>
  <c r="CC263" i="25"/>
  <c r="CD263" i="25"/>
  <c r="CC264" i="25"/>
  <c r="CD264" i="25"/>
  <c r="CC265" i="25"/>
  <c r="CD265" i="25"/>
  <c r="CC266" i="25"/>
  <c r="CD266" i="25"/>
  <c r="CC267" i="25"/>
  <c r="CD267" i="25"/>
  <c r="CC268" i="25"/>
  <c r="CD268" i="25"/>
  <c r="CC269" i="25"/>
  <c r="CD269" i="25"/>
  <c r="CC270" i="25"/>
  <c r="CD270" i="25"/>
  <c r="CC271" i="25"/>
  <c r="CD271" i="25"/>
  <c r="CC272" i="25"/>
  <c r="CD272" i="25"/>
  <c r="CC273" i="25"/>
  <c r="CD273" i="25"/>
  <c r="CC274" i="25"/>
  <c r="CD274" i="25"/>
  <c r="CC275" i="25"/>
  <c r="CD275" i="25"/>
  <c r="CC276" i="25"/>
  <c r="CD276" i="25"/>
  <c r="CC277" i="25"/>
  <c r="CD277" i="25"/>
  <c r="CC278" i="25"/>
  <c r="CD278" i="25"/>
  <c r="CC279" i="25"/>
  <c r="CD279" i="25"/>
  <c r="CC280" i="25"/>
  <c r="CD280" i="25"/>
  <c r="CC281" i="25"/>
  <c r="CD281" i="25"/>
  <c r="CC282" i="25"/>
  <c r="CD282" i="25"/>
  <c r="CC283" i="25"/>
  <c r="CD283" i="25"/>
  <c r="CC284" i="25"/>
  <c r="CD284" i="25"/>
  <c r="CC285" i="25"/>
  <c r="CD285" i="25"/>
  <c r="CC286" i="25"/>
  <c r="CD286" i="25"/>
  <c r="CC287" i="25"/>
  <c r="CD287" i="25"/>
  <c r="CC288" i="25"/>
  <c r="CD288" i="25"/>
  <c r="CC289" i="25"/>
  <c r="CD289" i="25"/>
  <c r="CC290" i="25"/>
  <c r="CD290" i="25"/>
  <c r="CC291" i="25"/>
  <c r="CD291" i="25"/>
  <c r="CC292" i="25"/>
  <c r="CD292" i="25"/>
  <c r="CC293" i="25"/>
  <c r="CD293" i="25"/>
  <c r="CC294" i="25"/>
  <c r="CD294" i="25"/>
  <c r="CC295" i="25"/>
  <c r="CD295" i="25"/>
  <c r="CC296" i="25"/>
  <c r="CD296" i="25"/>
  <c r="CC297" i="25"/>
  <c r="CD297" i="25"/>
  <c r="CC298" i="25"/>
  <c r="CD298" i="25"/>
  <c r="CC299" i="25"/>
  <c r="CD299" i="25"/>
  <c r="CC300" i="25"/>
  <c r="CD300" i="25"/>
  <c r="CC301" i="25"/>
  <c r="CD301" i="25"/>
  <c r="CC302" i="25"/>
  <c r="CD302" i="25"/>
  <c r="CC303" i="25"/>
  <c r="CD303" i="25"/>
  <c r="CC304" i="25"/>
  <c r="CD304" i="25"/>
  <c r="CC305" i="25"/>
  <c r="CD305" i="25"/>
  <c r="CC306" i="25"/>
  <c r="CD306" i="25"/>
  <c r="CC307" i="25"/>
  <c r="CD307" i="25"/>
  <c r="CC308" i="25"/>
  <c r="CD308" i="25"/>
  <c r="CC309" i="25"/>
  <c r="CD309" i="25"/>
  <c r="CC310" i="25"/>
  <c r="CD310" i="25"/>
  <c r="CC311" i="25"/>
  <c r="CD311" i="25"/>
  <c r="CC312" i="25"/>
  <c r="CD312" i="25"/>
  <c r="CC313" i="25"/>
  <c r="CD313" i="25"/>
  <c r="CD12" i="25"/>
  <c r="CC12" i="25"/>
  <c r="CB13" i="25"/>
  <c r="CB14" i="25"/>
  <c r="CB16" i="25"/>
  <c r="CB17" i="25"/>
  <c r="CB18" i="25"/>
  <c r="CB19" i="25"/>
  <c r="CB20" i="25"/>
  <c r="CB21" i="25"/>
  <c r="CB22" i="25"/>
  <c r="CB24" i="25"/>
  <c r="CB25" i="25"/>
  <c r="CB26" i="25"/>
  <c r="CB27" i="25"/>
  <c r="CB28" i="25"/>
  <c r="CB29" i="25"/>
  <c r="CB31" i="25"/>
  <c r="CB32" i="25"/>
  <c r="CB33" i="25"/>
  <c r="CB34" i="25"/>
  <c r="CB35" i="25"/>
  <c r="CB36" i="25"/>
  <c r="CB37" i="25"/>
  <c r="CB39" i="25"/>
  <c r="CB40" i="25"/>
  <c r="CB41" i="25"/>
  <c r="CB42" i="25"/>
  <c r="CB43" i="25"/>
  <c r="CB44" i="25"/>
  <c r="CB45" i="25"/>
  <c r="CB47" i="25"/>
  <c r="CB48" i="25"/>
  <c r="CB49" i="25"/>
  <c r="CB50" i="25"/>
  <c r="CB51" i="25"/>
  <c r="CB52" i="25"/>
  <c r="CB53" i="25"/>
  <c r="CB55" i="25"/>
  <c r="CB56" i="25"/>
  <c r="CB57" i="25"/>
  <c r="CB58" i="25"/>
  <c r="CB59" i="25"/>
  <c r="CB60" i="25"/>
  <c r="CB61" i="25"/>
  <c r="CB63" i="25"/>
  <c r="CB64" i="25"/>
  <c r="CB65" i="25"/>
  <c r="CB66" i="25"/>
  <c r="CB67" i="25"/>
  <c r="CB68" i="25"/>
  <c r="CB69" i="25"/>
  <c r="CB71" i="25"/>
  <c r="CB72" i="25"/>
  <c r="CB73" i="25"/>
  <c r="CB74" i="25"/>
  <c r="CB75" i="25"/>
  <c r="CB76" i="25"/>
  <c r="CB77" i="25"/>
  <c r="CB79" i="25"/>
  <c r="CB80" i="25"/>
  <c r="CB81" i="25"/>
  <c r="CB82" i="25"/>
  <c r="CB83" i="25"/>
  <c r="CB84" i="25"/>
  <c r="CB85" i="25"/>
  <c r="CB91" i="25"/>
  <c r="CB92" i="25"/>
  <c r="CB93" i="25"/>
  <c r="CB95" i="25"/>
  <c r="CB96" i="25"/>
  <c r="CB97" i="25"/>
  <c r="CB98" i="25"/>
  <c r="CB99" i="25"/>
  <c r="CB100" i="25"/>
  <c r="CB101" i="25"/>
  <c r="CB103" i="25"/>
  <c r="CB104" i="25"/>
  <c r="CB105" i="25"/>
  <c r="CB106" i="25"/>
  <c r="CB107" i="25"/>
  <c r="CB108" i="25"/>
  <c r="CB109" i="25"/>
  <c r="CB111" i="25"/>
  <c r="CB112" i="25"/>
  <c r="CB113" i="25"/>
  <c r="CB114" i="25"/>
  <c r="CB115" i="25"/>
  <c r="CB116" i="25"/>
  <c r="CB117" i="25"/>
  <c r="CB119" i="25"/>
  <c r="CB120" i="25"/>
  <c r="CB121" i="25"/>
  <c r="CB123" i="25"/>
  <c r="CB124" i="25"/>
  <c r="CB125" i="25"/>
  <c r="CB126" i="25"/>
  <c r="CB127" i="25"/>
  <c r="CB128" i="25"/>
  <c r="CB129" i="25"/>
  <c r="CB131" i="25"/>
  <c r="CB132" i="25"/>
  <c r="CB133" i="25"/>
  <c r="CB134" i="25"/>
  <c r="CB135" i="25"/>
  <c r="CB136" i="25"/>
  <c r="CB137" i="25"/>
  <c r="CB139" i="25"/>
  <c r="CB140" i="25"/>
  <c r="CB141" i="25"/>
  <c r="CB142" i="25"/>
  <c r="CB143" i="25"/>
  <c r="CB144" i="25"/>
  <c r="CB145" i="25"/>
  <c r="CB147" i="25"/>
  <c r="CB148" i="25"/>
  <c r="CB149" i="25"/>
  <c r="CB150" i="25"/>
  <c r="CB151" i="25"/>
  <c r="CB152" i="25"/>
  <c r="CB153" i="25"/>
  <c r="CB155" i="25"/>
  <c r="CB156" i="25"/>
  <c r="CB157" i="25"/>
  <c r="CB158" i="25"/>
  <c r="CB159" i="25"/>
  <c r="CB160" i="25"/>
  <c r="CB161" i="25"/>
  <c r="CB163" i="25"/>
  <c r="CB164" i="25"/>
  <c r="CB165" i="25"/>
  <c r="CB166" i="25"/>
  <c r="CB167" i="25"/>
  <c r="CB168" i="25"/>
  <c r="CB169" i="25"/>
  <c r="CB171" i="25"/>
  <c r="CB172" i="25"/>
  <c r="CB173" i="25"/>
  <c r="CB174" i="25"/>
  <c r="CB175" i="25"/>
  <c r="CB176" i="25"/>
  <c r="CB177" i="25"/>
  <c r="CB179" i="25"/>
  <c r="CB180" i="25"/>
  <c r="CB181" i="25"/>
  <c r="CB182" i="25"/>
  <c r="CB183" i="25"/>
  <c r="CB184" i="25"/>
  <c r="CB185" i="25"/>
  <c r="CB187" i="25"/>
  <c r="CB188" i="25"/>
  <c r="CB189" i="25"/>
  <c r="CB190" i="25"/>
  <c r="CB191" i="25"/>
  <c r="CB192" i="25"/>
  <c r="CB193" i="25"/>
  <c r="CB195" i="25"/>
  <c r="CB196" i="25"/>
  <c r="CB197" i="25"/>
  <c r="CB198" i="25"/>
  <c r="CB199" i="25"/>
  <c r="CB200" i="25"/>
  <c r="CB201" i="25"/>
  <c r="CB203" i="25"/>
  <c r="CB204" i="25"/>
  <c r="CB205" i="25"/>
  <c r="CB206" i="25"/>
  <c r="CB207" i="25"/>
  <c r="CB208" i="25"/>
  <c r="CB209" i="25"/>
  <c r="CB211" i="25"/>
  <c r="CB212" i="25"/>
  <c r="CB213" i="25"/>
  <c r="CB214" i="25"/>
  <c r="CB215" i="25"/>
  <c r="CB216" i="25"/>
  <c r="CB217" i="25"/>
  <c r="CB219" i="25"/>
  <c r="CB220" i="25"/>
  <c r="CB221" i="25"/>
  <c r="CB222" i="25"/>
  <c r="CB223" i="25"/>
  <c r="CB224" i="25"/>
  <c r="CB225" i="25"/>
  <c r="CB227" i="25"/>
  <c r="CB228" i="25"/>
  <c r="CB229" i="25"/>
  <c r="CB230" i="25"/>
  <c r="CB231" i="25"/>
  <c r="CB232" i="25"/>
  <c r="CB233" i="25"/>
  <c r="CB235" i="25"/>
  <c r="CB236" i="25"/>
  <c r="CB237" i="25"/>
  <c r="CB238" i="25"/>
  <c r="CB239" i="25"/>
  <c r="CB240" i="25"/>
  <c r="CB241" i="25"/>
  <c r="CB243" i="25"/>
  <c r="CB244" i="25"/>
  <c r="CB245" i="25"/>
  <c r="CB246" i="25"/>
  <c r="CB247" i="25"/>
  <c r="CB248" i="25"/>
  <c r="CB249" i="25"/>
  <c r="CB251" i="25"/>
  <c r="CB252" i="25"/>
  <c r="CB253" i="25"/>
  <c r="CB254" i="25"/>
  <c r="CB255" i="25"/>
  <c r="CB256" i="25"/>
  <c r="CB257" i="25"/>
  <c r="CB259" i="25"/>
  <c r="CB260" i="25"/>
  <c r="CB261" i="25"/>
  <c r="CB262" i="25"/>
  <c r="CB263" i="25"/>
  <c r="CB264" i="25"/>
  <c r="CB265" i="25"/>
  <c r="CB267" i="25"/>
  <c r="CB268" i="25"/>
  <c r="CB269" i="25"/>
  <c r="CB270" i="25"/>
  <c r="CB271" i="25"/>
  <c r="CB272" i="25"/>
  <c r="CB273" i="25"/>
  <c r="CB275" i="25"/>
  <c r="CB276" i="25"/>
  <c r="CB277" i="25"/>
  <c r="CB278" i="25"/>
  <c r="CB279" i="25"/>
  <c r="CB280" i="25"/>
  <c r="CB281" i="25"/>
  <c r="CB283" i="25"/>
  <c r="CB284" i="25"/>
  <c r="CB285" i="25"/>
  <c r="CB286" i="25"/>
  <c r="CB287" i="25"/>
  <c r="CB288" i="25"/>
  <c r="CB289" i="25"/>
  <c r="CB291" i="25"/>
  <c r="CB292" i="25"/>
  <c r="CB293" i="25"/>
  <c r="CB294" i="25"/>
  <c r="CB295" i="25"/>
  <c r="CB296" i="25"/>
  <c r="CB297" i="25"/>
  <c r="CB299" i="25"/>
  <c r="CB300" i="25"/>
  <c r="CB301" i="25"/>
  <c r="CB302" i="25"/>
  <c r="CB303" i="25"/>
  <c r="CB304" i="25"/>
  <c r="CB305" i="25"/>
  <c r="CB307" i="25"/>
  <c r="CB308" i="25"/>
  <c r="CB309" i="25"/>
  <c r="CB310" i="25"/>
  <c r="CB311" i="25"/>
  <c r="CB312" i="25"/>
  <c r="CB313" i="25"/>
  <c r="CB12" i="25"/>
  <c r="E11" i="28"/>
  <c r="L307" i="35"/>
  <c r="K307" i="35"/>
  <c r="I307" i="35"/>
  <c r="H307" i="35"/>
  <c r="L306" i="35"/>
  <c r="K306" i="35"/>
  <c r="I306" i="35"/>
  <c r="H306" i="35"/>
  <c r="L305" i="35"/>
  <c r="K305" i="35"/>
  <c r="I305" i="35"/>
  <c r="H305" i="35"/>
  <c r="L304" i="35"/>
  <c r="K304" i="35"/>
  <c r="I304" i="35"/>
  <c r="H304" i="35"/>
  <c r="L303" i="35"/>
  <c r="K303" i="35"/>
  <c r="I303" i="35"/>
  <c r="H303" i="35"/>
  <c r="L302" i="35"/>
  <c r="K302" i="35"/>
  <c r="I302" i="35"/>
  <c r="H302" i="35"/>
  <c r="L301" i="35"/>
  <c r="K301" i="35"/>
  <c r="I301" i="35"/>
  <c r="H301" i="35"/>
  <c r="L300" i="35"/>
  <c r="K300" i="35"/>
  <c r="I300" i="35"/>
  <c r="H300" i="35"/>
  <c r="L299" i="35"/>
  <c r="K299" i="35"/>
  <c r="I299" i="35"/>
  <c r="H299" i="35"/>
  <c r="L298" i="35"/>
  <c r="K298" i="35"/>
  <c r="I298" i="35"/>
  <c r="H298" i="35"/>
  <c r="L297" i="35"/>
  <c r="K297" i="35"/>
  <c r="I297" i="35"/>
  <c r="H297" i="35"/>
  <c r="L296" i="35"/>
  <c r="K296" i="35"/>
  <c r="I296" i="35"/>
  <c r="H296" i="35"/>
  <c r="L295" i="35"/>
  <c r="K295" i="35"/>
  <c r="I295" i="35"/>
  <c r="H295" i="35"/>
  <c r="L294" i="35"/>
  <c r="K294" i="35"/>
  <c r="I294" i="35"/>
  <c r="H294" i="35"/>
  <c r="L293" i="35"/>
  <c r="K293" i="35"/>
  <c r="I293" i="35"/>
  <c r="H293" i="35"/>
  <c r="L292" i="35"/>
  <c r="K292" i="35"/>
  <c r="I292" i="35"/>
  <c r="H292" i="35"/>
  <c r="L291" i="35"/>
  <c r="K291" i="35"/>
  <c r="I291" i="35"/>
  <c r="H291" i="35"/>
  <c r="L290" i="35"/>
  <c r="K290" i="35"/>
  <c r="I290" i="35"/>
  <c r="H290" i="35"/>
  <c r="L289" i="35"/>
  <c r="K289" i="35"/>
  <c r="I289" i="35"/>
  <c r="H289" i="35"/>
  <c r="L288" i="35"/>
  <c r="K288" i="35"/>
  <c r="I288" i="35"/>
  <c r="H288" i="35"/>
  <c r="L287" i="35"/>
  <c r="K287" i="35"/>
  <c r="I287" i="35"/>
  <c r="H287" i="35"/>
  <c r="L286" i="35"/>
  <c r="K286" i="35"/>
  <c r="I286" i="35"/>
  <c r="H286" i="35"/>
  <c r="L285" i="35"/>
  <c r="K285" i="35"/>
  <c r="I285" i="35"/>
  <c r="H285" i="35"/>
  <c r="L284" i="35"/>
  <c r="K284" i="35"/>
  <c r="I284" i="35"/>
  <c r="H284" i="35"/>
  <c r="L283" i="35"/>
  <c r="K283" i="35"/>
  <c r="I283" i="35"/>
  <c r="H283" i="35"/>
  <c r="L282" i="35"/>
  <c r="K282" i="35"/>
  <c r="I282" i="35"/>
  <c r="H282" i="35"/>
  <c r="L281" i="35"/>
  <c r="K281" i="35"/>
  <c r="I281" i="35"/>
  <c r="H281" i="35"/>
  <c r="L280" i="35"/>
  <c r="K280" i="35"/>
  <c r="I280" i="35"/>
  <c r="H280" i="35"/>
  <c r="L279" i="35"/>
  <c r="K279" i="35"/>
  <c r="I279" i="35"/>
  <c r="H279" i="35"/>
  <c r="L278" i="35"/>
  <c r="K278" i="35"/>
  <c r="I278" i="35"/>
  <c r="H278" i="35"/>
  <c r="L277" i="35"/>
  <c r="K277" i="35"/>
  <c r="I277" i="35"/>
  <c r="H277" i="35"/>
  <c r="L276" i="35"/>
  <c r="K276" i="35"/>
  <c r="I276" i="35"/>
  <c r="H276" i="35"/>
  <c r="L275" i="35"/>
  <c r="K275" i="35"/>
  <c r="I275" i="35"/>
  <c r="H275" i="35"/>
  <c r="L274" i="35"/>
  <c r="K274" i="35"/>
  <c r="I274" i="35"/>
  <c r="H274" i="35"/>
  <c r="L273" i="35"/>
  <c r="K273" i="35"/>
  <c r="I273" i="35"/>
  <c r="H273" i="35"/>
  <c r="L272" i="35"/>
  <c r="K272" i="35"/>
  <c r="I272" i="35"/>
  <c r="H272" i="35"/>
  <c r="L271" i="35"/>
  <c r="K271" i="35"/>
  <c r="I271" i="35"/>
  <c r="H271" i="35"/>
  <c r="L270" i="35"/>
  <c r="K270" i="35"/>
  <c r="I270" i="35"/>
  <c r="H270" i="35"/>
  <c r="L269" i="35"/>
  <c r="K269" i="35"/>
  <c r="I269" i="35"/>
  <c r="H269" i="35"/>
  <c r="L268" i="35"/>
  <c r="K268" i="35"/>
  <c r="I268" i="35"/>
  <c r="H268" i="35"/>
  <c r="L267" i="35"/>
  <c r="K267" i="35"/>
  <c r="I267" i="35"/>
  <c r="H267" i="35"/>
  <c r="L266" i="35"/>
  <c r="K266" i="35"/>
  <c r="I266" i="35"/>
  <c r="H266" i="35"/>
  <c r="L265" i="35"/>
  <c r="K265" i="35"/>
  <c r="I265" i="35"/>
  <c r="H265" i="35"/>
  <c r="L264" i="35"/>
  <c r="K264" i="35"/>
  <c r="I264" i="35"/>
  <c r="H264" i="35"/>
  <c r="L263" i="35"/>
  <c r="K263" i="35"/>
  <c r="I263" i="35"/>
  <c r="H263" i="35"/>
  <c r="L262" i="35"/>
  <c r="K262" i="35"/>
  <c r="I262" i="35"/>
  <c r="H262" i="35"/>
  <c r="L261" i="35"/>
  <c r="K261" i="35"/>
  <c r="I261" i="35"/>
  <c r="H261" i="35"/>
  <c r="L260" i="35"/>
  <c r="K260" i="35"/>
  <c r="I260" i="35"/>
  <c r="H260" i="35"/>
  <c r="L259" i="35"/>
  <c r="K259" i="35"/>
  <c r="I259" i="35"/>
  <c r="H259" i="35"/>
  <c r="L258" i="35"/>
  <c r="K258" i="35"/>
  <c r="I258" i="35"/>
  <c r="H258" i="35"/>
  <c r="L257" i="35"/>
  <c r="K257" i="35"/>
  <c r="I257" i="35"/>
  <c r="H257" i="35"/>
  <c r="L256" i="35"/>
  <c r="K256" i="35"/>
  <c r="I256" i="35"/>
  <c r="H256" i="35"/>
  <c r="L255" i="35"/>
  <c r="K255" i="35"/>
  <c r="I255" i="35"/>
  <c r="H255" i="35"/>
  <c r="L254" i="35"/>
  <c r="K254" i="35"/>
  <c r="I254" i="35"/>
  <c r="H254" i="35"/>
  <c r="L253" i="35"/>
  <c r="K253" i="35"/>
  <c r="I253" i="35"/>
  <c r="H253" i="35"/>
  <c r="L252" i="35"/>
  <c r="K252" i="35"/>
  <c r="I252" i="35"/>
  <c r="H252" i="35"/>
  <c r="L251" i="35"/>
  <c r="K251" i="35"/>
  <c r="I251" i="35"/>
  <c r="H251" i="35"/>
  <c r="L250" i="35"/>
  <c r="K250" i="35"/>
  <c r="I250" i="35"/>
  <c r="H250" i="35"/>
  <c r="L249" i="35"/>
  <c r="K249" i="35"/>
  <c r="I249" i="35"/>
  <c r="H249" i="35"/>
  <c r="L248" i="35"/>
  <c r="K248" i="35"/>
  <c r="I248" i="35"/>
  <c r="H248" i="35"/>
  <c r="L247" i="35"/>
  <c r="K247" i="35"/>
  <c r="I247" i="35"/>
  <c r="H247" i="35"/>
  <c r="L246" i="35"/>
  <c r="K246" i="35"/>
  <c r="I246" i="35"/>
  <c r="H246" i="35"/>
  <c r="L245" i="35"/>
  <c r="K245" i="35"/>
  <c r="I245" i="35"/>
  <c r="H245" i="35"/>
  <c r="L244" i="35"/>
  <c r="K244" i="35"/>
  <c r="I244" i="35"/>
  <c r="H244" i="35"/>
  <c r="L243" i="35"/>
  <c r="K243" i="35"/>
  <c r="I243" i="35"/>
  <c r="H243" i="35"/>
  <c r="L242" i="35"/>
  <c r="K242" i="35"/>
  <c r="I242" i="35"/>
  <c r="H242" i="35"/>
  <c r="L241" i="35"/>
  <c r="K241" i="35"/>
  <c r="I241" i="35"/>
  <c r="H241" i="35"/>
  <c r="L240" i="35"/>
  <c r="K240" i="35"/>
  <c r="I240" i="35"/>
  <c r="H240" i="35"/>
  <c r="L239" i="35"/>
  <c r="K239" i="35"/>
  <c r="I239" i="35"/>
  <c r="H239" i="35"/>
  <c r="L238" i="35"/>
  <c r="K238" i="35"/>
  <c r="I238" i="35"/>
  <c r="H238" i="35"/>
  <c r="L237" i="35"/>
  <c r="K237" i="35"/>
  <c r="I237" i="35"/>
  <c r="H237" i="35"/>
  <c r="L236" i="35"/>
  <c r="K236" i="35"/>
  <c r="I236" i="35"/>
  <c r="H236" i="35"/>
  <c r="L235" i="35"/>
  <c r="K235" i="35"/>
  <c r="I235" i="35"/>
  <c r="H235" i="35"/>
  <c r="L234" i="35"/>
  <c r="K234" i="35"/>
  <c r="I234" i="35"/>
  <c r="H234" i="35"/>
  <c r="L233" i="35"/>
  <c r="K233" i="35"/>
  <c r="I233" i="35"/>
  <c r="H233" i="35"/>
  <c r="L232" i="35"/>
  <c r="K232" i="35"/>
  <c r="I232" i="35"/>
  <c r="H232" i="35"/>
  <c r="L231" i="35"/>
  <c r="K231" i="35"/>
  <c r="I231" i="35"/>
  <c r="H231" i="35"/>
  <c r="L230" i="35"/>
  <c r="K230" i="35"/>
  <c r="I230" i="35"/>
  <c r="H230" i="35"/>
  <c r="L229" i="35"/>
  <c r="K229" i="35"/>
  <c r="I229" i="35"/>
  <c r="H229" i="35"/>
  <c r="L228" i="35"/>
  <c r="K228" i="35"/>
  <c r="I228" i="35"/>
  <c r="H228" i="35"/>
  <c r="L227" i="35"/>
  <c r="K227" i="35"/>
  <c r="I227" i="35"/>
  <c r="H227" i="35"/>
  <c r="L226" i="35"/>
  <c r="K226" i="35"/>
  <c r="I226" i="35"/>
  <c r="H226" i="35"/>
  <c r="L225" i="35"/>
  <c r="K225" i="35"/>
  <c r="I225" i="35"/>
  <c r="H225" i="35"/>
  <c r="L224" i="35"/>
  <c r="K224" i="35"/>
  <c r="I224" i="35"/>
  <c r="H224" i="35"/>
  <c r="L223" i="35"/>
  <c r="K223" i="35"/>
  <c r="I223" i="35"/>
  <c r="H223" i="35"/>
  <c r="L222" i="35"/>
  <c r="K222" i="35"/>
  <c r="I222" i="35"/>
  <c r="H222" i="35"/>
  <c r="L221" i="35"/>
  <c r="K221" i="35"/>
  <c r="I221" i="35"/>
  <c r="H221" i="35"/>
  <c r="L220" i="35"/>
  <c r="K220" i="35"/>
  <c r="I220" i="35"/>
  <c r="H220" i="35"/>
  <c r="L219" i="35"/>
  <c r="K219" i="35"/>
  <c r="I219" i="35"/>
  <c r="H219" i="35"/>
  <c r="L218" i="35"/>
  <c r="K218" i="35"/>
  <c r="I218" i="35"/>
  <c r="H218" i="35"/>
  <c r="L217" i="35"/>
  <c r="K217" i="35"/>
  <c r="I217" i="35"/>
  <c r="H217" i="35"/>
  <c r="L216" i="35"/>
  <c r="K216" i="35"/>
  <c r="I216" i="35"/>
  <c r="H216" i="35"/>
  <c r="L215" i="35"/>
  <c r="K215" i="35"/>
  <c r="I215" i="35"/>
  <c r="H215" i="35"/>
  <c r="L214" i="35"/>
  <c r="K214" i="35"/>
  <c r="I214" i="35"/>
  <c r="H214" i="35"/>
  <c r="L213" i="35"/>
  <c r="K213" i="35"/>
  <c r="I213" i="35"/>
  <c r="H213" i="35"/>
  <c r="L212" i="35"/>
  <c r="K212" i="35"/>
  <c r="I212" i="35"/>
  <c r="H212" i="35"/>
  <c r="L211" i="35"/>
  <c r="K211" i="35"/>
  <c r="I211" i="35"/>
  <c r="H211" i="35"/>
  <c r="L210" i="35"/>
  <c r="K210" i="35"/>
  <c r="I210" i="35"/>
  <c r="H210" i="35"/>
  <c r="L209" i="35"/>
  <c r="K209" i="35"/>
  <c r="I209" i="35"/>
  <c r="H209" i="35"/>
  <c r="L208" i="35"/>
  <c r="K208" i="35"/>
  <c r="I208" i="35"/>
  <c r="H208" i="35"/>
  <c r="L207" i="35"/>
  <c r="K207" i="35"/>
  <c r="I207" i="35"/>
  <c r="H207" i="35"/>
  <c r="L206" i="35"/>
  <c r="K206" i="35"/>
  <c r="I206" i="35"/>
  <c r="H206" i="35"/>
  <c r="L205" i="35"/>
  <c r="K205" i="35"/>
  <c r="I205" i="35"/>
  <c r="H205" i="35"/>
  <c r="L204" i="35"/>
  <c r="K204" i="35"/>
  <c r="I204" i="35"/>
  <c r="H204" i="35"/>
  <c r="L203" i="35"/>
  <c r="K203" i="35"/>
  <c r="I203" i="35"/>
  <c r="H203" i="35"/>
  <c r="L202" i="35"/>
  <c r="K202" i="35"/>
  <c r="I202" i="35"/>
  <c r="H202" i="35"/>
  <c r="L201" i="35"/>
  <c r="K201" i="35"/>
  <c r="I201" i="35"/>
  <c r="H201" i="35"/>
  <c r="L200" i="35"/>
  <c r="K200" i="35"/>
  <c r="I200" i="35"/>
  <c r="H200" i="35"/>
  <c r="L199" i="35"/>
  <c r="K199" i="35"/>
  <c r="I199" i="35"/>
  <c r="H199" i="35"/>
  <c r="L198" i="35"/>
  <c r="K198" i="35"/>
  <c r="I198" i="35"/>
  <c r="H198" i="35"/>
  <c r="L197" i="35"/>
  <c r="K197" i="35"/>
  <c r="I197" i="35"/>
  <c r="H197" i="35"/>
  <c r="L196" i="35"/>
  <c r="K196" i="35"/>
  <c r="I196" i="35"/>
  <c r="H196" i="35"/>
  <c r="L195" i="35"/>
  <c r="K195" i="35"/>
  <c r="I195" i="35"/>
  <c r="H195" i="35"/>
  <c r="L194" i="35"/>
  <c r="K194" i="35"/>
  <c r="I194" i="35"/>
  <c r="H194" i="35"/>
  <c r="L193" i="35"/>
  <c r="K193" i="35"/>
  <c r="I193" i="35"/>
  <c r="H193" i="35"/>
  <c r="L192" i="35"/>
  <c r="K192" i="35"/>
  <c r="I192" i="35"/>
  <c r="H192" i="35"/>
  <c r="L191" i="35"/>
  <c r="K191" i="35"/>
  <c r="I191" i="35"/>
  <c r="H191" i="35"/>
  <c r="L190" i="35"/>
  <c r="K190" i="35"/>
  <c r="I190" i="35"/>
  <c r="H190" i="35"/>
  <c r="L189" i="35"/>
  <c r="K189" i="35"/>
  <c r="I189" i="35"/>
  <c r="H189" i="35"/>
  <c r="L188" i="35"/>
  <c r="K188" i="35"/>
  <c r="I188" i="35"/>
  <c r="H188" i="35"/>
  <c r="L187" i="35"/>
  <c r="K187" i="35"/>
  <c r="I187" i="35"/>
  <c r="H187" i="35"/>
  <c r="L186" i="35"/>
  <c r="K186" i="35"/>
  <c r="I186" i="35"/>
  <c r="H186" i="35"/>
  <c r="L185" i="35"/>
  <c r="K185" i="35"/>
  <c r="I185" i="35"/>
  <c r="H185" i="35"/>
  <c r="L184" i="35"/>
  <c r="K184" i="35"/>
  <c r="I184" i="35"/>
  <c r="H184" i="35"/>
  <c r="L183" i="35"/>
  <c r="K183" i="35"/>
  <c r="I183" i="35"/>
  <c r="H183" i="35"/>
  <c r="L182" i="35"/>
  <c r="K182" i="35"/>
  <c r="I182" i="35"/>
  <c r="H182" i="35"/>
  <c r="L181" i="35"/>
  <c r="K181" i="35"/>
  <c r="I181" i="35"/>
  <c r="H181" i="35"/>
  <c r="L180" i="35"/>
  <c r="K180" i="35"/>
  <c r="I180" i="35"/>
  <c r="H180" i="35"/>
  <c r="L179" i="35"/>
  <c r="K179" i="35"/>
  <c r="I179" i="35"/>
  <c r="H179" i="35"/>
  <c r="L178" i="35"/>
  <c r="K178" i="35"/>
  <c r="I178" i="35"/>
  <c r="H178" i="35"/>
  <c r="L177" i="35"/>
  <c r="K177" i="35"/>
  <c r="I177" i="35"/>
  <c r="H177" i="35"/>
  <c r="L176" i="35"/>
  <c r="K176" i="35"/>
  <c r="I176" i="35"/>
  <c r="H176" i="35"/>
  <c r="L175" i="35"/>
  <c r="K175" i="35"/>
  <c r="I175" i="35"/>
  <c r="H175" i="35"/>
  <c r="L174" i="35"/>
  <c r="K174" i="35"/>
  <c r="I174" i="35"/>
  <c r="H174" i="35"/>
  <c r="L173" i="35"/>
  <c r="K173" i="35"/>
  <c r="I173" i="35"/>
  <c r="H173" i="35"/>
  <c r="L172" i="35"/>
  <c r="K172" i="35"/>
  <c r="I172" i="35"/>
  <c r="H172" i="35"/>
  <c r="L171" i="35"/>
  <c r="K171" i="35"/>
  <c r="I171" i="35"/>
  <c r="H171" i="35"/>
  <c r="L170" i="35"/>
  <c r="K170" i="35"/>
  <c r="I170" i="35"/>
  <c r="H170" i="35"/>
  <c r="L169" i="35"/>
  <c r="K169" i="35"/>
  <c r="I169" i="35"/>
  <c r="H169" i="35"/>
  <c r="L168" i="35"/>
  <c r="K168" i="35"/>
  <c r="I168" i="35"/>
  <c r="H168" i="35"/>
  <c r="L167" i="35"/>
  <c r="K167" i="35"/>
  <c r="I167" i="35"/>
  <c r="H167" i="35"/>
  <c r="L166" i="35"/>
  <c r="K166" i="35"/>
  <c r="I166" i="35"/>
  <c r="H166" i="35"/>
  <c r="L165" i="35"/>
  <c r="K165" i="35"/>
  <c r="I165" i="35"/>
  <c r="H165" i="35"/>
  <c r="L164" i="35"/>
  <c r="K164" i="35"/>
  <c r="I164" i="35"/>
  <c r="H164" i="35"/>
  <c r="L163" i="35"/>
  <c r="K163" i="35"/>
  <c r="I163" i="35"/>
  <c r="H163" i="35"/>
  <c r="L162" i="35"/>
  <c r="K162" i="35"/>
  <c r="I162" i="35"/>
  <c r="H162" i="35"/>
  <c r="L161" i="35"/>
  <c r="K161" i="35"/>
  <c r="I161" i="35"/>
  <c r="H161" i="35"/>
  <c r="L160" i="35"/>
  <c r="K160" i="35"/>
  <c r="I160" i="35"/>
  <c r="H160" i="35"/>
  <c r="L159" i="35"/>
  <c r="K159" i="35"/>
  <c r="I159" i="35"/>
  <c r="H159" i="35"/>
  <c r="L158" i="35"/>
  <c r="K158" i="35"/>
  <c r="I158" i="35"/>
  <c r="H158" i="35"/>
  <c r="L157" i="35"/>
  <c r="K157" i="35"/>
  <c r="I157" i="35"/>
  <c r="H157" i="35"/>
  <c r="L156" i="35"/>
  <c r="K156" i="35"/>
  <c r="I156" i="35"/>
  <c r="H156" i="35"/>
  <c r="L155" i="35"/>
  <c r="K155" i="35"/>
  <c r="I155" i="35"/>
  <c r="H155" i="35"/>
  <c r="L154" i="35"/>
  <c r="K154" i="35"/>
  <c r="I154" i="35"/>
  <c r="H154" i="35"/>
  <c r="L153" i="35"/>
  <c r="K153" i="35"/>
  <c r="I153" i="35"/>
  <c r="H153" i="35"/>
  <c r="L152" i="35"/>
  <c r="K152" i="35"/>
  <c r="I152" i="35"/>
  <c r="H152" i="35"/>
  <c r="L151" i="35"/>
  <c r="K151" i="35"/>
  <c r="I151" i="35"/>
  <c r="H151" i="35"/>
  <c r="L150" i="35"/>
  <c r="K150" i="35"/>
  <c r="I150" i="35"/>
  <c r="H150" i="35"/>
  <c r="L149" i="35"/>
  <c r="K149" i="35"/>
  <c r="I149" i="35"/>
  <c r="H149" i="35"/>
  <c r="L148" i="35"/>
  <c r="K148" i="35"/>
  <c r="I148" i="35"/>
  <c r="H148" i="35"/>
  <c r="L147" i="35"/>
  <c r="K147" i="35"/>
  <c r="I147" i="35"/>
  <c r="H147" i="35"/>
  <c r="L146" i="35"/>
  <c r="K146" i="35"/>
  <c r="I146" i="35"/>
  <c r="H146" i="35"/>
  <c r="L145" i="35"/>
  <c r="K145" i="35"/>
  <c r="I145" i="35"/>
  <c r="H145" i="35"/>
  <c r="L144" i="35"/>
  <c r="K144" i="35"/>
  <c r="I144" i="35"/>
  <c r="H144" i="35"/>
  <c r="L143" i="35"/>
  <c r="K143" i="35"/>
  <c r="I143" i="35"/>
  <c r="H143" i="35"/>
  <c r="L142" i="35"/>
  <c r="K142" i="35"/>
  <c r="I142" i="35"/>
  <c r="H142" i="35"/>
  <c r="L141" i="35"/>
  <c r="K141" i="35"/>
  <c r="I141" i="35"/>
  <c r="H141" i="35"/>
  <c r="L140" i="35"/>
  <c r="K140" i="35"/>
  <c r="I140" i="35"/>
  <c r="H140" i="35"/>
  <c r="L139" i="35"/>
  <c r="K139" i="35"/>
  <c r="I139" i="35"/>
  <c r="H139" i="35"/>
  <c r="L138" i="35"/>
  <c r="K138" i="35"/>
  <c r="I138" i="35"/>
  <c r="H138" i="35"/>
  <c r="L137" i="35"/>
  <c r="K137" i="35"/>
  <c r="I137" i="35"/>
  <c r="H137" i="35"/>
  <c r="L136" i="35"/>
  <c r="K136" i="35"/>
  <c r="I136" i="35"/>
  <c r="H136" i="35"/>
  <c r="L135" i="35"/>
  <c r="K135" i="35"/>
  <c r="I135" i="35"/>
  <c r="H135" i="35"/>
  <c r="L134" i="35"/>
  <c r="K134" i="35"/>
  <c r="I134" i="35"/>
  <c r="H134" i="35"/>
  <c r="L133" i="35"/>
  <c r="K133" i="35"/>
  <c r="I133" i="35"/>
  <c r="H133" i="35"/>
  <c r="L132" i="35"/>
  <c r="K132" i="35"/>
  <c r="I132" i="35"/>
  <c r="H132" i="35"/>
  <c r="L131" i="35"/>
  <c r="K131" i="35"/>
  <c r="I131" i="35"/>
  <c r="H131" i="35"/>
  <c r="L130" i="35"/>
  <c r="K130" i="35"/>
  <c r="I130" i="35"/>
  <c r="H130" i="35"/>
  <c r="L129" i="35"/>
  <c r="K129" i="35"/>
  <c r="I129" i="35"/>
  <c r="H129" i="35"/>
  <c r="L128" i="35"/>
  <c r="K128" i="35"/>
  <c r="I128" i="35"/>
  <c r="H128" i="35"/>
  <c r="L127" i="35"/>
  <c r="K127" i="35"/>
  <c r="I127" i="35"/>
  <c r="H127" i="35"/>
  <c r="L126" i="35"/>
  <c r="K126" i="35"/>
  <c r="I126" i="35"/>
  <c r="H126" i="35"/>
  <c r="L125" i="35"/>
  <c r="K125" i="35"/>
  <c r="I125" i="35"/>
  <c r="H125" i="35"/>
  <c r="L124" i="35"/>
  <c r="K124" i="35"/>
  <c r="I124" i="35"/>
  <c r="H124" i="35"/>
  <c r="L123" i="35"/>
  <c r="K123" i="35"/>
  <c r="I123" i="35"/>
  <c r="H123" i="35"/>
  <c r="L122" i="35"/>
  <c r="K122" i="35"/>
  <c r="I122" i="35"/>
  <c r="H122" i="35"/>
  <c r="L121" i="35"/>
  <c r="K121" i="35"/>
  <c r="I121" i="35"/>
  <c r="H121" i="35"/>
  <c r="L120" i="35"/>
  <c r="K120" i="35"/>
  <c r="I120" i="35"/>
  <c r="H120" i="35"/>
  <c r="L308" i="35"/>
  <c r="K308" i="35"/>
  <c r="I308" i="35"/>
  <c r="H308" i="35"/>
  <c r="BZ313" i="25"/>
  <c r="BZ312" i="25"/>
  <c r="BZ311" i="25"/>
  <c r="BZ310" i="25"/>
  <c r="BZ309" i="25"/>
  <c r="BZ308" i="25"/>
  <c r="BZ307" i="25"/>
  <c r="BZ306" i="25"/>
  <c r="BZ305" i="25"/>
  <c r="BZ304" i="25"/>
  <c r="BZ303" i="25"/>
  <c r="BZ302" i="25"/>
  <c r="BZ301" i="25"/>
  <c r="BZ300" i="25"/>
  <c r="BZ299" i="25"/>
  <c r="BZ298" i="25"/>
  <c r="BZ297" i="25"/>
  <c r="BZ296" i="25"/>
  <c r="BZ295" i="25"/>
  <c r="BZ294" i="25"/>
  <c r="BZ293" i="25"/>
  <c r="BZ292" i="25"/>
  <c r="BZ291" i="25"/>
  <c r="BZ290" i="25"/>
  <c r="BZ289" i="25"/>
  <c r="BZ288" i="25"/>
  <c r="BZ287" i="25"/>
  <c r="BZ286" i="25"/>
  <c r="BZ285" i="25"/>
  <c r="BZ284" i="25"/>
  <c r="BZ283" i="25"/>
  <c r="BZ282" i="25"/>
  <c r="BZ281" i="25"/>
  <c r="BZ280" i="25"/>
  <c r="BZ279" i="25"/>
  <c r="BZ278" i="25"/>
  <c r="BZ277" i="25"/>
  <c r="BZ276" i="25"/>
  <c r="BZ275" i="25"/>
  <c r="BZ274" i="25"/>
  <c r="BZ273" i="25"/>
  <c r="BZ272" i="25"/>
  <c r="BZ271" i="25"/>
  <c r="BZ270" i="25"/>
  <c r="BZ269" i="25"/>
  <c r="BZ268" i="25"/>
  <c r="BZ267" i="25"/>
  <c r="BZ266" i="25"/>
  <c r="BZ265" i="25"/>
  <c r="BZ264" i="25"/>
  <c r="BZ263" i="25"/>
  <c r="BZ262" i="25"/>
  <c r="BZ261" i="25"/>
  <c r="BZ260" i="25"/>
  <c r="BZ259" i="25"/>
  <c r="BZ258" i="25"/>
  <c r="BZ257" i="25"/>
  <c r="BZ256" i="25"/>
  <c r="BZ255" i="25"/>
  <c r="BZ254" i="25"/>
  <c r="BZ253" i="25"/>
  <c r="BZ252" i="25"/>
  <c r="BZ251" i="25"/>
  <c r="BZ250" i="25"/>
  <c r="BZ249" i="25"/>
  <c r="BZ248" i="25"/>
  <c r="BZ247" i="25"/>
  <c r="BZ246" i="25"/>
  <c r="BZ245" i="25"/>
  <c r="BZ244" i="25"/>
  <c r="BZ243" i="25"/>
  <c r="BZ242" i="25"/>
  <c r="BZ241" i="25"/>
  <c r="BZ240" i="25"/>
  <c r="BZ239" i="25"/>
  <c r="BZ238" i="25"/>
  <c r="BZ237" i="25"/>
  <c r="BZ236" i="25"/>
  <c r="BZ235" i="25"/>
  <c r="BZ234" i="25"/>
  <c r="BZ233" i="25"/>
  <c r="BZ232" i="25"/>
  <c r="BZ231" i="25"/>
  <c r="BZ230" i="25"/>
  <c r="BZ229" i="25"/>
  <c r="BZ228" i="25"/>
  <c r="BZ227" i="25"/>
  <c r="BZ226" i="25"/>
  <c r="BZ225" i="25"/>
  <c r="BZ224" i="25"/>
  <c r="BZ223" i="25"/>
  <c r="BZ222" i="25"/>
  <c r="BZ221" i="25"/>
  <c r="BZ220" i="25"/>
  <c r="BZ219" i="25"/>
  <c r="BZ218" i="25"/>
  <c r="BZ217" i="25"/>
  <c r="BZ216" i="25"/>
  <c r="BZ215" i="25"/>
  <c r="BZ214" i="25"/>
  <c r="BZ213" i="25"/>
  <c r="BZ212" i="25"/>
  <c r="BZ211" i="25"/>
  <c r="BZ210" i="25"/>
  <c r="BZ209" i="25"/>
  <c r="BZ208" i="25"/>
  <c r="BZ207" i="25"/>
  <c r="BZ206" i="25"/>
  <c r="BZ205" i="25"/>
  <c r="BZ204" i="25"/>
  <c r="BZ203" i="25"/>
  <c r="BZ202" i="25"/>
  <c r="BZ201" i="25"/>
  <c r="BZ200" i="25"/>
  <c r="BZ199" i="25"/>
  <c r="BZ198" i="25"/>
  <c r="BZ197" i="25"/>
  <c r="BZ196" i="25"/>
  <c r="BZ195" i="25"/>
  <c r="BZ194" i="25"/>
  <c r="BZ193" i="25"/>
  <c r="BZ192" i="25"/>
  <c r="BZ191" i="25"/>
  <c r="BZ190" i="25"/>
  <c r="BZ189" i="25"/>
  <c r="BZ188" i="25"/>
  <c r="BZ187" i="25"/>
  <c r="BZ186" i="25"/>
  <c r="BZ185" i="25"/>
  <c r="BZ184" i="25"/>
  <c r="BZ183" i="25"/>
  <c r="BZ182" i="25"/>
  <c r="BZ181" i="25"/>
  <c r="BZ180" i="25"/>
  <c r="BZ179" i="25"/>
  <c r="BZ178" i="25"/>
  <c r="BZ177" i="25"/>
  <c r="BZ176" i="25"/>
  <c r="BZ175" i="25"/>
  <c r="BZ174" i="25"/>
  <c r="BZ173" i="25"/>
  <c r="BZ172" i="25"/>
  <c r="BZ171" i="25"/>
  <c r="BZ170" i="25"/>
  <c r="BZ169" i="25"/>
  <c r="BZ168" i="25"/>
  <c r="BZ167" i="25"/>
  <c r="BZ166" i="25"/>
  <c r="BZ165" i="25"/>
  <c r="BZ164" i="25"/>
  <c r="BZ163" i="25"/>
  <c r="BZ162" i="25"/>
  <c r="BZ161" i="25"/>
  <c r="BZ160" i="25"/>
  <c r="BZ159" i="25"/>
  <c r="BZ158" i="25"/>
  <c r="BZ157" i="25"/>
  <c r="BZ156" i="25"/>
  <c r="BZ155" i="25"/>
  <c r="BZ154" i="25"/>
  <c r="BZ153" i="25"/>
  <c r="BZ152" i="25"/>
  <c r="BZ151" i="25"/>
  <c r="BZ150" i="25"/>
  <c r="BZ149" i="25"/>
  <c r="BZ148" i="25"/>
  <c r="BZ147" i="25"/>
  <c r="BZ146" i="25"/>
  <c r="BZ145" i="25"/>
  <c r="BZ144" i="25"/>
  <c r="BZ143" i="25"/>
  <c r="BZ142" i="25"/>
  <c r="BZ141" i="25"/>
  <c r="BZ140" i="25"/>
  <c r="BZ139" i="25"/>
  <c r="BZ138" i="25"/>
  <c r="BZ137" i="25"/>
  <c r="BZ136" i="25"/>
  <c r="BZ135" i="25"/>
  <c r="BZ134" i="25"/>
  <c r="BZ133" i="25"/>
  <c r="BZ132" i="25"/>
  <c r="BZ131" i="25"/>
  <c r="BZ130" i="25"/>
  <c r="BZ129" i="25"/>
  <c r="BZ128" i="25"/>
  <c r="BZ127" i="25"/>
  <c r="BZ126" i="25"/>
  <c r="BZ125" i="25"/>
  <c r="BZ124" i="25"/>
  <c r="BZ123" i="25"/>
  <c r="BZ122" i="25"/>
  <c r="BZ121" i="25"/>
  <c r="BZ120" i="25"/>
  <c r="BZ119" i="25"/>
  <c r="BZ118" i="25"/>
  <c r="BZ117" i="25"/>
  <c r="BZ116" i="25"/>
  <c r="BZ115" i="25"/>
  <c r="BZ114" i="25"/>
  <c r="BZ113" i="25"/>
  <c r="BZ112" i="25"/>
  <c r="BZ111" i="25"/>
  <c r="BZ110" i="25"/>
  <c r="BZ109" i="25"/>
  <c r="BZ108" i="25"/>
  <c r="BZ107" i="25"/>
  <c r="BZ106" i="25"/>
  <c r="BZ105" i="25"/>
  <c r="BZ104" i="25"/>
  <c r="BZ103" i="25"/>
  <c r="BZ102" i="25"/>
  <c r="BZ101" i="25"/>
  <c r="BZ100" i="25"/>
  <c r="BZ99" i="25"/>
  <c r="BZ98" i="25"/>
  <c r="BZ97" i="25"/>
  <c r="BZ96" i="25"/>
  <c r="BZ95" i="25"/>
  <c r="BZ94" i="25"/>
  <c r="BZ93" i="25"/>
  <c r="BZ92" i="25"/>
  <c r="BZ91" i="25"/>
  <c r="BZ86" i="25"/>
  <c r="BZ85" i="25"/>
  <c r="BZ84" i="25"/>
  <c r="BZ83" i="25"/>
  <c r="BZ82" i="25"/>
  <c r="BZ81" i="25"/>
  <c r="BZ80" i="25"/>
  <c r="BZ79" i="25"/>
  <c r="BZ78" i="25"/>
  <c r="BZ77" i="25"/>
  <c r="BZ76" i="25"/>
  <c r="BZ75" i="25"/>
  <c r="BZ74" i="25"/>
  <c r="BZ73" i="25"/>
  <c r="BZ72" i="25"/>
  <c r="BZ71" i="25"/>
  <c r="BZ70" i="25"/>
  <c r="BZ69" i="25"/>
  <c r="BZ68" i="25"/>
  <c r="BZ67" i="25"/>
  <c r="BZ66" i="25"/>
  <c r="BZ65" i="25"/>
  <c r="BZ64" i="25"/>
  <c r="BZ63" i="25"/>
  <c r="BZ62" i="25"/>
  <c r="BZ61" i="25"/>
  <c r="BZ60" i="25"/>
  <c r="BZ59" i="25"/>
  <c r="BZ58" i="25"/>
  <c r="BZ57" i="25"/>
  <c r="BZ56" i="25"/>
  <c r="BZ55" i="25"/>
  <c r="BZ54" i="25"/>
  <c r="BZ53" i="25"/>
  <c r="BZ52" i="25"/>
  <c r="BZ51" i="25"/>
  <c r="BZ50" i="25"/>
  <c r="BZ49" i="25"/>
  <c r="BZ48" i="25"/>
  <c r="BZ47" i="25"/>
  <c r="BZ46" i="25"/>
  <c r="BZ45" i="25"/>
  <c r="BZ44" i="25"/>
  <c r="BZ43" i="25"/>
  <c r="BZ42" i="25"/>
  <c r="BZ41" i="25"/>
  <c r="BZ40" i="25"/>
  <c r="BZ39" i="25"/>
  <c r="BZ38" i="25"/>
  <c r="BZ37" i="25"/>
  <c r="BZ36" i="25"/>
  <c r="BZ35" i="25"/>
  <c r="BZ34" i="25"/>
  <c r="BZ33" i="25"/>
  <c r="BZ32" i="25"/>
  <c r="BZ31" i="25"/>
  <c r="BZ30" i="25"/>
  <c r="BZ29" i="25"/>
  <c r="BZ28" i="25"/>
  <c r="BZ27" i="25"/>
  <c r="BZ26" i="25"/>
  <c r="BZ25" i="25"/>
  <c r="BZ24" i="25"/>
  <c r="BZ23" i="25"/>
  <c r="BZ22" i="25"/>
  <c r="BZ21" i="25"/>
  <c r="BZ20" i="25"/>
  <c r="BZ19" i="25"/>
  <c r="BZ18" i="25"/>
  <c r="BZ17" i="25"/>
  <c r="BZ16" i="25"/>
  <c r="BZ15" i="25"/>
  <c r="BZ14" i="25"/>
  <c r="BZ13" i="25"/>
  <c r="BZ12" i="25"/>
  <c r="CA87" i="25" l="1"/>
  <c r="CA88" i="25"/>
  <c r="CA89" i="25"/>
  <c r="CA12" i="25"/>
  <c r="CA90" i="25"/>
  <c r="CA14" i="25"/>
  <c r="CA15" i="25"/>
  <c r="CA17" i="25"/>
  <c r="CA13" i="25"/>
  <c r="CA16" i="25"/>
  <c r="CA18" i="25"/>
  <c r="CA33" i="25"/>
  <c r="CA26" i="25"/>
  <c r="CA303" i="25"/>
  <c r="CA311" i="25"/>
  <c r="CA49" i="25"/>
  <c r="CA105" i="25"/>
  <c r="CA157" i="25"/>
  <c r="CA229" i="25"/>
  <c r="CA293" i="25"/>
  <c r="CA19" i="25"/>
  <c r="CA27" i="25"/>
  <c r="CA34" i="25"/>
  <c r="CA42" i="25"/>
  <c r="CA50" i="25"/>
  <c r="CA58" i="25"/>
  <c r="CA66" i="25"/>
  <c r="CA74" i="25"/>
  <c r="CA82" i="25"/>
  <c r="CA98" i="25"/>
  <c r="CA106" i="25"/>
  <c r="CA114" i="25"/>
  <c r="CA126" i="25"/>
  <c r="CA134" i="25"/>
  <c r="CA142" i="25"/>
  <c r="CA150" i="25"/>
  <c r="CA158" i="25"/>
  <c r="CA166" i="25"/>
  <c r="CA174" i="25"/>
  <c r="CA182" i="25"/>
  <c r="CA190" i="25"/>
  <c r="CA198" i="25"/>
  <c r="CA206" i="25"/>
  <c r="CA214" i="25"/>
  <c r="CA222" i="25"/>
  <c r="CA230" i="25"/>
  <c r="CA238" i="25"/>
  <c r="CA246" i="25"/>
  <c r="CA254" i="25"/>
  <c r="CA262" i="25"/>
  <c r="CA270" i="25"/>
  <c r="CA278" i="25"/>
  <c r="CA286" i="25"/>
  <c r="CA294" i="25"/>
  <c r="CA302" i="25"/>
  <c r="CA308" i="25"/>
  <c r="CA41" i="25"/>
  <c r="CA97" i="25"/>
  <c r="CA141" i="25"/>
  <c r="CA197" i="25"/>
  <c r="CA261" i="25"/>
  <c r="CA20" i="25"/>
  <c r="CA28" i="25"/>
  <c r="CA35" i="25"/>
  <c r="CA43" i="25"/>
  <c r="CA51" i="25"/>
  <c r="CA59" i="25"/>
  <c r="CA67" i="25"/>
  <c r="CA75" i="25"/>
  <c r="CA83" i="25"/>
  <c r="CA91" i="25"/>
  <c r="CA99" i="25"/>
  <c r="CA107" i="25"/>
  <c r="CA115" i="25"/>
  <c r="CA127" i="25"/>
  <c r="CA135" i="25"/>
  <c r="CA143" i="25"/>
  <c r="CA151" i="25"/>
  <c r="CA159" i="25"/>
  <c r="CA167" i="25"/>
  <c r="CA175" i="25"/>
  <c r="CA183" i="25"/>
  <c r="CA191" i="25"/>
  <c r="CA199" i="25"/>
  <c r="CA207" i="25"/>
  <c r="CA215" i="25"/>
  <c r="CA223" i="25"/>
  <c r="CA231" i="25"/>
  <c r="CA239" i="25"/>
  <c r="CA247" i="25"/>
  <c r="CA255" i="25"/>
  <c r="CA263" i="25"/>
  <c r="CA271" i="25"/>
  <c r="CA279" i="25"/>
  <c r="CA287" i="25"/>
  <c r="CA295" i="25"/>
  <c r="CA309" i="25"/>
  <c r="CA73" i="25"/>
  <c r="CA149" i="25"/>
  <c r="CA205" i="25"/>
  <c r="CA253" i="25"/>
  <c r="CA29" i="25"/>
  <c r="CA36" i="25"/>
  <c r="CA44" i="25"/>
  <c r="CA52" i="25"/>
  <c r="CA60" i="25"/>
  <c r="CA68" i="25"/>
  <c r="CA76" i="25"/>
  <c r="CA84" i="25"/>
  <c r="CA92" i="25"/>
  <c r="CA100" i="25"/>
  <c r="CA108" i="25"/>
  <c r="CA116" i="25"/>
  <c r="CA120" i="25"/>
  <c r="CA128" i="25"/>
  <c r="CA136" i="25"/>
  <c r="CA144" i="25"/>
  <c r="CA152" i="25"/>
  <c r="CA160" i="25"/>
  <c r="CA168" i="25"/>
  <c r="CA176" i="25"/>
  <c r="CA184" i="25"/>
  <c r="CA192" i="25"/>
  <c r="CA200" i="25"/>
  <c r="CA208" i="25"/>
  <c r="CA216" i="25"/>
  <c r="CA224" i="25"/>
  <c r="CA232" i="25"/>
  <c r="CA240" i="25"/>
  <c r="CA248" i="25"/>
  <c r="CA256" i="25"/>
  <c r="CA264" i="25"/>
  <c r="CA272" i="25"/>
  <c r="CA280" i="25"/>
  <c r="CA288" i="25"/>
  <c r="CA296" i="25"/>
  <c r="CA310" i="25"/>
  <c r="CA65" i="25"/>
  <c r="CA165" i="25"/>
  <c r="CA213" i="25"/>
  <c r="CA269" i="25"/>
  <c r="CA21" i="25"/>
  <c r="CA22" i="25"/>
  <c r="CA37" i="25"/>
  <c r="CA45" i="25"/>
  <c r="CA53" i="25"/>
  <c r="CA61" i="25"/>
  <c r="CA69" i="25"/>
  <c r="CA77" i="25"/>
  <c r="CA85" i="25"/>
  <c r="CA93" i="25"/>
  <c r="CA101" i="25"/>
  <c r="CA109" i="25"/>
  <c r="CA117" i="25"/>
  <c r="CA121" i="25"/>
  <c r="CA129" i="25"/>
  <c r="CA137" i="25"/>
  <c r="CA145" i="25"/>
  <c r="CA153" i="25"/>
  <c r="CA161" i="25"/>
  <c r="CA169" i="25"/>
  <c r="CA177" i="25"/>
  <c r="CA185" i="25"/>
  <c r="CA193" i="25"/>
  <c r="CA201" i="25"/>
  <c r="CA209" i="25"/>
  <c r="CA217" i="25"/>
  <c r="CA225" i="25"/>
  <c r="CA233" i="25"/>
  <c r="CA241" i="25"/>
  <c r="CA249" i="25"/>
  <c r="CA257" i="25"/>
  <c r="CA265" i="25"/>
  <c r="CA273" i="25"/>
  <c r="CA281" i="25"/>
  <c r="CA289" i="25"/>
  <c r="CA297" i="25"/>
  <c r="CA304" i="25"/>
  <c r="CA57" i="25"/>
  <c r="CA113" i="25"/>
  <c r="CA173" i="25"/>
  <c r="CA221" i="25"/>
  <c r="CA285" i="25"/>
  <c r="CA23" i="25"/>
  <c r="CA30" i="25"/>
  <c r="CA38" i="25"/>
  <c r="CA46" i="25"/>
  <c r="CA54" i="25"/>
  <c r="CA62" i="25"/>
  <c r="CA70" i="25"/>
  <c r="CA78" i="25"/>
  <c r="CA86" i="25"/>
  <c r="CA94" i="25"/>
  <c r="CA102" i="25"/>
  <c r="CA110" i="25"/>
  <c r="CA118" i="25"/>
  <c r="CA122" i="25"/>
  <c r="CA130" i="25"/>
  <c r="CA138" i="25"/>
  <c r="CA146" i="25"/>
  <c r="CA154" i="25"/>
  <c r="CA162" i="25"/>
  <c r="CA170" i="25"/>
  <c r="CA178" i="25"/>
  <c r="CA186" i="25"/>
  <c r="CA194" i="25"/>
  <c r="CA202" i="25"/>
  <c r="CA210" i="25"/>
  <c r="CA218" i="25"/>
  <c r="CA226" i="25"/>
  <c r="CA234" i="25"/>
  <c r="CA242" i="25"/>
  <c r="CA250" i="25"/>
  <c r="CA258" i="25"/>
  <c r="CA266" i="25"/>
  <c r="CA274" i="25"/>
  <c r="CA282" i="25"/>
  <c r="CA290" i="25"/>
  <c r="CA298" i="25"/>
  <c r="CA305" i="25"/>
  <c r="CA81" i="25"/>
  <c r="CA133" i="25"/>
  <c r="CA189" i="25"/>
  <c r="CA245" i="25"/>
  <c r="CA301" i="25"/>
  <c r="CA24" i="25"/>
  <c r="CA31" i="25"/>
  <c r="CA39" i="25"/>
  <c r="CA47" i="25"/>
  <c r="CA55" i="25"/>
  <c r="CA63" i="25"/>
  <c r="CA71" i="25"/>
  <c r="CA79" i="25"/>
  <c r="CA95" i="25"/>
  <c r="CA103" i="25"/>
  <c r="CA111" i="25"/>
  <c r="CA119" i="25"/>
  <c r="CA123" i="25"/>
  <c r="CA131" i="25"/>
  <c r="CA139" i="25"/>
  <c r="CA147" i="25"/>
  <c r="CA155" i="25"/>
  <c r="CA163" i="25"/>
  <c r="CA171" i="25"/>
  <c r="CA179" i="25"/>
  <c r="CA187" i="25"/>
  <c r="CA195" i="25"/>
  <c r="CA203" i="25"/>
  <c r="CA211" i="25"/>
  <c r="CA219" i="25"/>
  <c r="CA227" i="25"/>
  <c r="CA235" i="25"/>
  <c r="CA243" i="25"/>
  <c r="CA251" i="25"/>
  <c r="CA259" i="25"/>
  <c r="CA267" i="25"/>
  <c r="CA275" i="25"/>
  <c r="CA283" i="25"/>
  <c r="CA291" i="25"/>
  <c r="CA299" i="25"/>
  <c r="CA306" i="25"/>
  <c r="CA312" i="25"/>
  <c r="CA125" i="25"/>
  <c r="CA181" i="25"/>
  <c r="CA237" i="25"/>
  <c r="CA277" i="25"/>
  <c r="CA307" i="25"/>
  <c r="CA25" i="25"/>
  <c r="CA32" i="25"/>
  <c r="CA40" i="25"/>
  <c r="CA48" i="25"/>
  <c r="CA56" i="25"/>
  <c r="CA64" i="25"/>
  <c r="CA72" i="25"/>
  <c r="CA80" i="25"/>
  <c r="CA96" i="25"/>
  <c r="CA104" i="25"/>
  <c r="CA112" i="25"/>
  <c r="CA124" i="25"/>
  <c r="CA132" i="25"/>
  <c r="CA140" i="25"/>
  <c r="CA148" i="25"/>
  <c r="CA156" i="25"/>
  <c r="CA164" i="25"/>
  <c r="CA172" i="25"/>
  <c r="CA180" i="25"/>
  <c r="CA188" i="25"/>
  <c r="CA196" i="25"/>
  <c r="CA204" i="25"/>
  <c r="CA212" i="25"/>
  <c r="CA220" i="25"/>
  <c r="CA228" i="25"/>
  <c r="CA236" i="25"/>
  <c r="CA244" i="25"/>
  <c r="CA252" i="25"/>
  <c r="CA260" i="25"/>
  <c r="CA268" i="25"/>
  <c r="CA276" i="25"/>
  <c r="CA284" i="25"/>
  <c r="CA292" i="25"/>
  <c r="CA300" i="25"/>
  <c r="CA313" i="25"/>
  <c r="D29" i="31" l="1"/>
  <c r="D30" i="31" s="1"/>
  <c r="D34" i="31"/>
  <c r="D35" i="31" s="1"/>
  <c r="D36" i="31" s="1"/>
  <c r="D37" i="31" l="1"/>
  <c r="D31" i="31"/>
  <c r="D32" i="31" s="1"/>
  <c r="B13" i="25"/>
  <c r="H49" i="26" l="1"/>
  <c r="H48" i="26"/>
  <c r="H47" i="26"/>
  <c r="H46" i="26"/>
  <c r="H45" i="26"/>
  <c r="H15" i="26"/>
  <c r="H14" i="26"/>
  <c r="H13" i="26"/>
  <c r="H12" i="26"/>
  <c r="H11" i="26"/>
  <c r="J300" i="35" l="1"/>
  <c r="J291" i="35"/>
  <c r="J278" i="35"/>
  <c r="J277" i="35"/>
  <c r="J276" i="35"/>
  <c r="J271" i="35"/>
  <c r="J270" i="35"/>
  <c r="J269" i="35"/>
  <c r="J260" i="35"/>
  <c r="J259" i="35"/>
  <c r="J253" i="35"/>
  <c r="J223" i="35"/>
  <c r="J222" i="35"/>
  <c r="J221" i="35"/>
  <c r="J220" i="35"/>
  <c r="J208" i="35"/>
  <c r="J290" i="35"/>
  <c r="J289" i="35"/>
  <c r="J288" i="35"/>
  <c r="J275" i="35"/>
  <c r="J252" i="35"/>
  <c r="J251" i="35"/>
  <c r="J250" i="35"/>
  <c r="J249" i="35"/>
  <c r="J248" i="35"/>
  <c r="J247" i="35"/>
  <c r="J246" i="35"/>
  <c r="J245" i="35"/>
  <c r="J244" i="35"/>
  <c r="J243" i="35"/>
  <c r="J242" i="35"/>
  <c r="J241" i="35"/>
  <c r="J240" i="35"/>
  <c r="J239" i="35"/>
  <c r="J238" i="35"/>
  <c r="J237" i="35"/>
  <c r="J219" i="35"/>
  <c r="J299" i="35"/>
  <c r="J274" i="35"/>
  <c r="J258" i="35"/>
  <c r="J236" i="35"/>
  <c r="J235" i="35"/>
  <c r="J218" i="35"/>
  <c r="J207" i="35"/>
  <c r="J183" i="35"/>
  <c r="J307" i="35"/>
  <c r="J298" i="35"/>
  <c r="J297" i="35"/>
  <c r="J287" i="35"/>
  <c r="J286" i="35"/>
  <c r="J285" i="35"/>
  <c r="J284" i="35"/>
  <c r="J273" i="35"/>
  <c r="J268" i="35"/>
  <c r="J257" i="35"/>
  <c r="J256" i="35"/>
  <c r="J234" i="35"/>
  <c r="J233" i="35"/>
  <c r="J217" i="35"/>
  <c r="J216" i="35"/>
  <c r="J215" i="35"/>
  <c r="J214" i="35"/>
  <c r="J206" i="35"/>
  <c r="J205" i="35"/>
  <c r="J306" i="35"/>
  <c r="J305" i="35"/>
  <c r="J296" i="35"/>
  <c r="J283" i="35"/>
  <c r="J304" i="35"/>
  <c r="J295" i="35"/>
  <c r="J282" i="35"/>
  <c r="J303" i="35"/>
  <c r="J294" i="35"/>
  <c r="J293" i="35"/>
  <c r="J281" i="35"/>
  <c r="J280" i="35"/>
  <c r="J272" i="35"/>
  <c r="J264" i="35"/>
  <c r="J263" i="35"/>
  <c r="J228" i="35"/>
  <c r="J210" i="35"/>
  <c r="J302" i="35"/>
  <c r="J301" i="35"/>
  <c r="J292" i="35"/>
  <c r="J279" i="35"/>
  <c r="J267" i="35"/>
  <c r="J232" i="35"/>
  <c r="J173" i="35"/>
  <c r="J172" i="35"/>
  <c r="J171" i="35"/>
  <c r="J170" i="35"/>
  <c r="J169" i="35"/>
  <c r="J168" i="35"/>
  <c r="J167" i="35"/>
  <c r="J166" i="35"/>
  <c r="J165" i="35"/>
  <c r="J164" i="35"/>
  <c r="J163" i="35"/>
  <c r="J162" i="35"/>
  <c r="J150" i="35"/>
  <c r="J149" i="35"/>
  <c r="J148" i="35"/>
  <c r="J130" i="35"/>
  <c r="J229" i="35"/>
  <c r="J226" i="35"/>
  <c r="J202" i="35"/>
  <c r="J195" i="35"/>
  <c r="J194" i="35"/>
  <c r="J193" i="35"/>
  <c r="J192" i="35"/>
  <c r="J191" i="35"/>
  <c r="J161" i="35"/>
  <c r="J160" i="35"/>
  <c r="J147" i="35"/>
  <c r="J137" i="35"/>
  <c r="J129" i="35"/>
  <c r="J265" i="35"/>
  <c r="J254" i="35"/>
  <c r="J196" i="35"/>
  <c r="J190" i="35"/>
  <c r="J189" i="35"/>
  <c r="J188" i="35"/>
  <c r="J159" i="35"/>
  <c r="J158" i="35"/>
  <c r="J146" i="35"/>
  <c r="J136" i="35"/>
  <c r="J128" i="35"/>
  <c r="J227" i="35"/>
  <c r="J211" i="35"/>
  <c r="J203" i="35"/>
  <c r="J197" i="35"/>
  <c r="J187" i="35"/>
  <c r="J186" i="35"/>
  <c r="J185" i="35"/>
  <c r="J184" i="35"/>
  <c r="J157" i="35"/>
  <c r="J156" i="35"/>
  <c r="J145" i="35"/>
  <c r="J144" i="35"/>
  <c r="J261" i="35"/>
  <c r="J230" i="35"/>
  <c r="J212" i="35"/>
  <c r="J198" i="35"/>
  <c r="J155" i="35"/>
  <c r="J154" i="35"/>
  <c r="J143" i="35"/>
  <c r="J142" i="35"/>
  <c r="J266" i="35"/>
  <c r="J255" i="35"/>
  <c r="J224" i="35"/>
  <c r="J213" i="35"/>
  <c r="J204" i="35"/>
  <c r="J199" i="35"/>
  <c r="J182" i="35"/>
  <c r="J153" i="35"/>
  <c r="J152" i="35"/>
  <c r="J141" i="35"/>
  <c r="J133" i="35"/>
  <c r="J231" i="35"/>
  <c r="J200" i="35"/>
  <c r="J181" i="35"/>
  <c r="J180" i="35"/>
  <c r="J179" i="35"/>
  <c r="J178" i="35"/>
  <c r="J177" i="35"/>
  <c r="J176" i="35"/>
  <c r="J140" i="35"/>
  <c r="J139" i="35"/>
  <c r="J132" i="35"/>
  <c r="J262" i="35"/>
  <c r="J225" i="35"/>
  <c r="J209" i="35"/>
  <c r="J201" i="35"/>
  <c r="J175" i="35"/>
  <c r="J174" i="35"/>
  <c r="J151" i="35"/>
  <c r="J138" i="35"/>
  <c r="J131" i="35"/>
  <c r="J126" i="35"/>
  <c r="J123" i="35"/>
  <c r="J135" i="35"/>
  <c r="J124" i="35"/>
  <c r="J120" i="35"/>
  <c r="J127" i="35"/>
  <c r="J121" i="35"/>
  <c r="J125" i="35"/>
  <c r="J122" i="35"/>
  <c r="J308" i="35"/>
  <c r="J134" i="35"/>
  <c r="M307" i="35"/>
  <c r="M298" i="35"/>
  <c r="M297" i="35"/>
  <c r="M287" i="35"/>
  <c r="M286" i="35"/>
  <c r="M285" i="35"/>
  <c r="M284" i="35"/>
  <c r="M273" i="35"/>
  <c r="M268" i="35"/>
  <c r="M257" i="35"/>
  <c r="M256" i="35"/>
  <c r="M234" i="35"/>
  <c r="M233" i="35"/>
  <c r="M217" i="35"/>
  <c r="M216" i="35"/>
  <c r="M215" i="35"/>
  <c r="M214" i="35"/>
  <c r="M206" i="35"/>
  <c r="M205" i="35"/>
  <c r="M204" i="35"/>
  <c r="M203" i="35"/>
  <c r="M202" i="35"/>
  <c r="M201" i="35"/>
  <c r="M306" i="35"/>
  <c r="M305" i="35"/>
  <c r="M296" i="35"/>
  <c r="M283" i="35"/>
  <c r="M232" i="35"/>
  <c r="M231" i="35"/>
  <c r="M213" i="35"/>
  <c r="M304" i="35"/>
  <c r="M295" i="35"/>
  <c r="M282" i="35"/>
  <c r="M267" i="35"/>
  <c r="M266" i="35"/>
  <c r="M265" i="35"/>
  <c r="M255" i="35"/>
  <c r="M230" i="35"/>
  <c r="M229" i="35"/>
  <c r="M211" i="35"/>
  <c r="M303" i="35"/>
  <c r="M294" i="35"/>
  <c r="M293" i="35"/>
  <c r="M281" i="35"/>
  <c r="M280" i="35"/>
  <c r="M272" i="35"/>
  <c r="M264" i="35"/>
  <c r="M263" i="35"/>
  <c r="M228" i="35"/>
  <c r="M210" i="35"/>
  <c r="M302" i="35"/>
  <c r="M301" i="35"/>
  <c r="M292" i="35"/>
  <c r="M279" i="35"/>
  <c r="M262" i="35"/>
  <c r="M261" i="35"/>
  <c r="M254" i="35"/>
  <c r="M300" i="35"/>
  <c r="M291" i="35"/>
  <c r="M290" i="35"/>
  <c r="M289" i="35"/>
  <c r="M288" i="35"/>
  <c r="M275" i="35"/>
  <c r="M252" i="35"/>
  <c r="M251" i="35"/>
  <c r="M250" i="35"/>
  <c r="M249" i="35"/>
  <c r="M248" i="35"/>
  <c r="M247" i="35"/>
  <c r="M246" i="35"/>
  <c r="M245" i="35"/>
  <c r="M244" i="35"/>
  <c r="M243" i="35"/>
  <c r="M242" i="35"/>
  <c r="M241" i="35"/>
  <c r="M240" i="35"/>
  <c r="M239" i="35"/>
  <c r="M238" i="35"/>
  <c r="M237" i="35"/>
  <c r="M219" i="35"/>
  <c r="M299" i="35"/>
  <c r="M274" i="35"/>
  <c r="M271" i="35"/>
  <c r="M227" i="35"/>
  <c r="M218" i="35"/>
  <c r="M197" i="35"/>
  <c r="M187" i="35"/>
  <c r="M186" i="35"/>
  <c r="M185" i="35"/>
  <c r="M184" i="35"/>
  <c r="M157" i="35"/>
  <c r="M156" i="35"/>
  <c r="M145" i="35"/>
  <c r="M144" i="35"/>
  <c r="M135" i="35"/>
  <c r="M127" i="35"/>
  <c r="M277" i="35"/>
  <c r="M223" i="35"/>
  <c r="M212" i="35"/>
  <c r="M198" i="35"/>
  <c r="M155" i="35"/>
  <c r="M154" i="35"/>
  <c r="M143" i="35"/>
  <c r="M142" i="35"/>
  <c r="M134" i="35"/>
  <c r="M126" i="35"/>
  <c r="M125" i="35"/>
  <c r="M124" i="35"/>
  <c r="M269" i="35"/>
  <c r="M258" i="35"/>
  <c r="M224" i="35"/>
  <c r="M207" i="35"/>
  <c r="M199" i="35"/>
  <c r="M183" i="35"/>
  <c r="M182" i="35"/>
  <c r="M153" i="35"/>
  <c r="M152" i="35"/>
  <c r="M141" i="35"/>
  <c r="M133" i="35"/>
  <c r="M123" i="35"/>
  <c r="M122" i="35"/>
  <c r="M121" i="35"/>
  <c r="M120" i="35"/>
  <c r="M220" i="35"/>
  <c r="M208" i="35"/>
  <c r="M200" i="35"/>
  <c r="M181" i="35"/>
  <c r="M180" i="35"/>
  <c r="M179" i="35"/>
  <c r="M178" i="35"/>
  <c r="M177" i="35"/>
  <c r="M176" i="35"/>
  <c r="M140" i="35"/>
  <c r="M139" i="35"/>
  <c r="M278" i="35"/>
  <c r="M259" i="35"/>
  <c r="M225" i="35"/>
  <c r="M209" i="35"/>
  <c r="M175" i="35"/>
  <c r="M174" i="35"/>
  <c r="M151" i="35"/>
  <c r="M138" i="35"/>
  <c r="M270" i="35"/>
  <c r="M253" i="35"/>
  <c r="M235" i="35"/>
  <c r="M221" i="35"/>
  <c r="M173" i="35"/>
  <c r="M172" i="35"/>
  <c r="M171" i="35"/>
  <c r="M170" i="35"/>
  <c r="M169" i="35"/>
  <c r="M168" i="35"/>
  <c r="M167" i="35"/>
  <c r="M166" i="35"/>
  <c r="M165" i="35"/>
  <c r="M164" i="35"/>
  <c r="M163" i="35"/>
  <c r="M162" i="35"/>
  <c r="M150" i="35"/>
  <c r="M149" i="35"/>
  <c r="M148" i="35"/>
  <c r="M130" i="35"/>
  <c r="M276" i="35"/>
  <c r="M226" i="35"/>
  <c r="M195" i="35"/>
  <c r="M194" i="35"/>
  <c r="M193" i="35"/>
  <c r="M192" i="35"/>
  <c r="M191" i="35"/>
  <c r="M161" i="35"/>
  <c r="M160" i="35"/>
  <c r="M147" i="35"/>
  <c r="M137" i="35"/>
  <c r="M129" i="35"/>
  <c r="M260" i="35"/>
  <c r="M236" i="35"/>
  <c r="M222" i="35"/>
  <c r="M196" i="35"/>
  <c r="M190" i="35"/>
  <c r="M189" i="35"/>
  <c r="M188" i="35"/>
  <c r="M159" i="35"/>
  <c r="M158" i="35"/>
  <c r="M146" i="35"/>
  <c r="M136" i="35"/>
  <c r="M128" i="35"/>
  <c r="M131" i="35"/>
  <c r="M132" i="35"/>
  <c r="M308" i="35"/>
  <c r="O41" i="29"/>
  <c r="O66" i="29" s="1"/>
  <c r="O91" i="29" s="1"/>
  <c r="O116" i="29" s="1"/>
  <c r="M41" i="29"/>
  <c r="M66" i="29" s="1"/>
  <c r="M91" i="29" s="1"/>
  <c r="M116" i="29" s="1"/>
  <c r="D41" i="29"/>
  <c r="D66" i="29" s="1"/>
  <c r="D91" i="29" s="1"/>
  <c r="D116" i="29" s="1"/>
  <c r="C41" i="29"/>
  <c r="C66" i="29" s="1"/>
  <c r="C91" i="29" s="1"/>
  <c r="C116" i="29" s="1"/>
  <c r="O40" i="29"/>
  <c r="O65" i="29" s="1"/>
  <c r="O90" i="29" s="1"/>
  <c r="O115" i="29" s="1"/>
  <c r="M40" i="29"/>
  <c r="M65" i="29" s="1"/>
  <c r="M90" i="29" s="1"/>
  <c r="M115" i="29" s="1"/>
  <c r="D40" i="29"/>
  <c r="D65" i="29" s="1"/>
  <c r="D90" i="29" s="1"/>
  <c r="D115" i="29" s="1"/>
  <c r="C40" i="29"/>
  <c r="C65" i="29" s="1"/>
  <c r="C90" i="29" s="1"/>
  <c r="C115" i="29" s="1"/>
  <c r="O39" i="29"/>
  <c r="O64" i="29" s="1"/>
  <c r="O89" i="29" s="1"/>
  <c r="O114" i="29" s="1"/>
  <c r="M39" i="29"/>
  <c r="M64" i="29" s="1"/>
  <c r="M89" i="29" s="1"/>
  <c r="M114" i="29" s="1"/>
  <c r="D39" i="29"/>
  <c r="D64" i="29" s="1"/>
  <c r="D89" i="29" s="1"/>
  <c r="D114" i="29" s="1"/>
  <c r="C39" i="29"/>
  <c r="C64" i="29" s="1"/>
  <c r="C89" i="29" s="1"/>
  <c r="C114" i="29" s="1"/>
  <c r="O38" i="29"/>
  <c r="O63" i="29" s="1"/>
  <c r="O88" i="29" s="1"/>
  <c r="O113" i="29" s="1"/>
  <c r="M38" i="29"/>
  <c r="M63" i="29" s="1"/>
  <c r="M88" i="29" s="1"/>
  <c r="M113" i="29" s="1"/>
  <c r="D38" i="29"/>
  <c r="D63" i="29" s="1"/>
  <c r="D88" i="29" s="1"/>
  <c r="D113" i="29" s="1"/>
  <c r="C38" i="29"/>
  <c r="C63" i="29" s="1"/>
  <c r="C88" i="29" s="1"/>
  <c r="C113" i="29" s="1"/>
  <c r="O37" i="29"/>
  <c r="O62" i="29" s="1"/>
  <c r="O87" i="29" s="1"/>
  <c r="O112" i="29" s="1"/>
  <c r="N37" i="29"/>
  <c r="N62" i="29" s="1"/>
  <c r="M37" i="29"/>
  <c r="M62" i="29" s="1"/>
  <c r="M87" i="29" s="1"/>
  <c r="M112" i="29" s="1"/>
  <c r="D37" i="29"/>
  <c r="D62" i="29" s="1"/>
  <c r="D87" i="29" s="1"/>
  <c r="D112" i="29" s="1"/>
  <c r="C37" i="29"/>
  <c r="C62" i="29" s="1"/>
  <c r="C87" i="29" s="1"/>
  <c r="C112" i="29" s="1"/>
  <c r="B37" i="29"/>
  <c r="B62" i="29" s="1"/>
  <c r="O21" i="29"/>
  <c r="O26" i="29" s="1"/>
  <c r="D21" i="29"/>
  <c r="D46" i="29" s="1"/>
  <c r="D71" i="29" s="1"/>
  <c r="D96" i="29" s="1"/>
  <c r="D121" i="29" s="1"/>
  <c r="O20" i="29"/>
  <c r="O45" i="29" s="1"/>
  <c r="O70" i="29" s="1"/>
  <c r="O95" i="29" s="1"/>
  <c r="O120" i="29" s="1"/>
  <c r="D20" i="29"/>
  <c r="D45" i="29" s="1"/>
  <c r="D70" i="29" s="1"/>
  <c r="D95" i="29" s="1"/>
  <c r="D120" i="29" s="1"/>
  <c r="O19" i="29"/>
  <c r="O24" i="29" s="1"/>
  <c r="D19" i="29"/>
  <c r="D44" i="29" s="1"/>
  <c r="D69" i="29" s="1"/>
  <c r="D94" i="29" s="1"/>
  <c r="D119" i="29" s="1"/>
  <c r="O18" i="29"/>
  <c r="O43" i="29" s="1"/>
  <c r="O68" i="29" s="1"/>
  <c r="O93" i="29" s="1"/>
  <c r="O118" i="29" s="1"/>
  <c r="D18" i="29"/>
  <c r="D43" i="29" s="1"/>
  <c r="D68" i="29" s="1"/>
  <c r="D93" i="29" s="1"/>
  <c r="D118" i="29" s="1"/>
  <c r="O17" i="29"/>
  <c r="O42" i="29" s="1"/>
  <c r="O67" i="29" s="1"/>
  <c r="O92" i="29" s="1"/>
  <c r="O117" i="29" s="1"/>
  <c r="M17" i="29"/>
  <c r="M42" i="29" s="1"/>
  <c r="M67" i="29" s="1"/>
  <c r="M92" i="29" s="1"/>
  <c r="M117" i="29" s="1"/>
  <c r="D17" i="29"/>
  <c r="D42" i="29" s="1"/>
  <c r="D67" i="29" s="1"/>
  <c r="D92" i="29" s="1"/>
  <c r="D117" i="29" s="1"/>
  <c r="C17" i="29"/>
  <c r="C42" i="29" s="1"/>
  <c r="C67" i="29" s="1"/>
  <c r="C92" i="29" s="1"/>
  <c r="C117" i="29" s="1"/>
  <c r="N13" i="29"/>
  <c r="N14" i="29" s="1"/>
  <c r="B13" i="29"/>
  <c r="E13" i="29" s="1"/>
  <c r="Q12" i="29"/>
  <c r="P12" i="29"/>
  <c r="F12" i="29"/>
  <c r="E12" i="29"/>
  <c r="BF15" i="25" l="1"/>
  <c r="BG15" i="25" s="1"/>
  <c r="BH15" i="25" s="1"/>
  <c r="BJ15" i="25" s="1"/>
  <c r="BK15" i="25" s="1"/>
  <c r="BL15" i="25" s="1"/>
  <c r="N38" i="29"/>
  <c r="N63" i="29" s="1"/>
  <c r="N88" i="29" s="1"/>
  <c r="P13" i="29"/>
  <c r="O44" i="29"/>
  <c r="O69" i="29" s="1"/>
  <c r="O94" i="29" s="1"/>
  <c r="O119" i="29" s="1"/>
  <c r="O46" i="29"/>
  <c r="O71" i="29" s="1"/>
  <c r="O96" i="29" s="1"/>
  <c r="O121" i="29" s="1"/>
  <c r="N15" i="29"/>
  <c r="Q14" i="29"/>
  <c r="N39" i="29"/>
  <c r="P14" i="29"/>
  <c r="O49" i="29"/>
  <c r="O74" i="29" s="1"/>
  <c r="O99" i="29" s="1"/>
  <c r="O124" i="29" s="1"/>
  <c r="O29" i="29"/>
  <c r="O51" i="29"/>
  <c r="O76" i="29" s="1"/>
  <c r="O101" i="29" s="1"/>
  <c r="O126" i="29" s="1"/>
  <c r="O31" i="29"/>
  <c r="F13" i="29"/>
  <c r="B14" i="29"/>
  <c r="D22" i="29"/>
  <c r="D23" i="29"/>
  <c r="D24" i="29"/>
  <c r="D25" i="29"/>
  <c r="D26" i="29"/>
  <c r="B87" i="29"/>
  <c r="F62" i="29"/>
  <c r="F37" i="29"/>
  <c r="N87" i="29"/>
  <c r="P62" i="29"/>
  <c r="P37" i="29"/>
  <c r="B38" i="29"/>
  <c r="E62" i="29"/>
  <c r="Q13" i="29"/>
  <c r="C18" i="29"/>
  <c r="M18" i="29"/>
  <c r="C22" i="29"/>
  <c r="M22" i="29"/>
  <c r="O22" i="29"/>
  <c r="O23" i="29"/>
  <c r="O25" i="29"/>
  <c r="E37" i="29"/>
  <c r="Q37" i="29"/>
  <c r="Q62" i="29"/>
  <c r="Q63" i="29" l="1"/>
  <c r="P38" i="29"/>
  <c r="P63" i="29"/>
  <c r="Q38" i="29"/>
  <c r="O28" i="29"/>
  <c r="O48" i="29"/>
  <c r="O73" i="29" s="1"/>
  <c r="O98" i="29" s="1"/>
  <c r="O123" i="29" s="1"/>
  <c r="M27" i="29"/>
  <c r="M23" i="29"/>
  <c r="M47" i="29"/>
  <c r="M72" i="29" s="1"/>
  <c r="M97" i="29" s="1"/>
  <c r="M122" i="29" s="1"/>
  <c r="M19" i="29"/>
  <c r="M43" i="29"/>
  <c r="M68" i="29" s="1"/>
  <c r="M93" i="29" s="1"/>
  <c r="M118" i="29" s="1"/>
  <c r="B63" i="29"/>
  <c r="E38" i="29"/>
  <c r="F38" i="29"/>
  <c r="B112" i="29"/>
  <c r="F87" i="29"/>
  <c r="E87" i="29"/>
  <c r="D50" i="29"/>
  <c r="D75" i="29" s="1"/>
  <c r="D100" i="29" s="1"/>
  <c r="D125" i="29" s="1"/>
  <c r="D30" i="29"/>
  <c r="D48" i="29"/>
  <c r="D73" i="29" s="1"/>
  <c r="D98" i="29" s="1"/>
  <c r="D123" i="29" s="1"/>
  <c r="D28" i="29"/>
  <c r="E14" i="29"/>
  <c r="B39" i="29"/>
  <c r="B15" i="29"/>
  <c r="F14" i="29"/>
  <c r="O36" i="29"/>
  <c r="O61" i="29" s="1"/>
  <c r="O86" i="29" s="1"/>
  <c r="O111" i="29" s="1"/>
  <c r="O136" i="29" s="1"/>
  <c r="O56" i="29"/>
  <c r="O81" i="29" s="1"/>
  <c r="O106" i="29" s="1"/>
  <c r="O131" i="29" s="1"/>
  <c r="O34" i="29"/>
  <c r="O59" i="29" s="1"/>
  <c r="O84" i="29" s="1"/>
  <c r="O109" i="29" s="1"/>
  <c r="O134" i="29" s="1"/>
  <c r="O54" i="29"/>
  <c r="O79" i="29" s="1"/>
  <c r="O104" i="29" s="1"/>
  <c r="O129" i="29" s="1"/>
  <c r="O30" i="29"/>
  <c r="O50" i="29"/>
  <c r="O75" i="29" s="1"/>
  <c r="O100" i="29" s="1"/>
  <c r="O125" i="29" s="1"/>
  <c r="O47" i="29"/>
  <c r="O72" i="29" s="1"/>
  <c r="O97" i="29" s="1"/>
  <c r="O122" i="29" s="1"/>
  <c r="O27" i="29"/>
  <c r="C27" i="29"/>
  <c r="C23" i="29"/>
  <c r="C47" i="29"/>
  <c r="C72" i="29" s="1"/>
  <c r="C97" i="29" s="1"/>
  <c r="C122" i="29" s="1"/>
  <c r="C43" i="29"/>
  <c r="C68" i="29" s="1"/>
  <c r="C93" i="29" s="1"/>
  <c r="C118" i="29" s="1"/>
  <c r="C19" i="29"/>
  <c r="N113" i="29"/>
  <c r="P88" i="29"/>
  <c r="Q88" i="29"/>
  <c r="N112" i="29"/>
  <c r="P87" i="29"/>
  <c r="Q87" i="29"/>
  <c r="D51" i="29"/>
  <c r="D76" i="29" s="1"/>
  <c r="D101" i="29" s="1"/>
  <c r="D126" i="29" s="1"/>
  <c r="D31" i="29"/>
  <c r="D49" i="29"/>
  <c r="D74" i="29" s="1"/>
  <c r="D99" i="29" s="1"/>
  <c r="D124" i="29" s="1"/>
  <c r="D29" i="29"/>
  <c r="D47" i="29"/>
  <c r="D72" i="29" s="1"/>
  <c r="D97" i="29" s="1"/>
  <c r="D122" i="29" s="1"/>
  <c r="D27" i="29"/>
  <c r="N64" i="29"/>
  <c r="Q39" i="29"/>
  <c r="P39" i="29"/>
  <c r="N16" i="29"/>
  <c r="Q15" i="29"/>
  <c r="N40" i="29"/>
  <c r="P15" i="29"/>
  <c r="D97" i="34" l="1"/>
  <c r="D13" i="34"/>
  <c r="D21" i="34"/>
  <c r="D11" i="34"/>
  <c r="D24" i="34"/>
  <c r="D34" i="34"/>
  <c r="D78" i="34"/>
  <c r="D58" i="34"/>
  <c r="D26" i="34"/>
  <c r="D60" i="34"/>
  <c r="D75" i="34"/>
  <c r="D67" i="34"/>
  <c r="D39" i="34"/>
  <c r="N65" i="29"/>
  <c r="Q40" i="29"/>
  <c r="P40" i="29"/>
  <c r="Q16" i="29"/>
  <c r="N41" i="29"/>
  <c r="N17" i="29"/>
  <c r="P16" i="29"/>
  <c r="D52" i="29"/>
  <c r="D77" i="29" s="1"/>
  <c r="D102" i="29" s="1"/>
  <c r="D127" i="29" s="1"/>
  <c r="D32" i="29"/>
  <c r="D57" i="29" s="1"/>
  <c r="D82" i="29" s="1"/>
  <c r="D107" i="29" s="1"/>
  <c r="D132" i="29" s="1"/>
  <c r="D54" i="29"/>
  <c r="D79" i="29" s="1"/>
  <c r="D104" i="29" s="1"/>
  <c r="D129" i="29" s="1"/>
  <c r="D34" i="29"/>
  <c r="D59" i="29" s="1"/>
  <c r="D84" i="29" s="1"/>
  <c r="D109" i="29" s="1"/>
  <c r="D134" i="29" s="1"/>
  <c r="D56" i="29"/>
  <c r="D81" i="29" s="1"/>
  <c r="D106" i="29" s="1"/>
  <c r="D131" i="29" s="1"/>
  <c r="D36" i="29"/>
  <c r="D61" i="29" s="1"/>
  <c r="D86" i="29" s="1"/>
  <c r="D111" i="29" s="1"/>
  <c r="D136" i="29" s="1"/>
  <c r="P112" i="29"/>
  <c r="Q112" i="29"/>
  <c r="C44" i="29"/>
  <c r="C69" i="29" s="1"/>
  <c r="C94" i="29" s="1"/>
  <c r="C119" i="29" s="1"/>
  <c r="C20" i="29"/>
  <c r="C52" i="29"/>
  <c r="C77" i="29" s="1"/>
  <c r="C102" i="29" s="1"/>
  <c r="C127" i="29" s="1"/>
  <c r="C32" i="29"/>
  <c r="C28" i="29"/>
  <c r="O55" i="29"/>
  <c r="O80" i="29" s="1"/>
  <c r="O105" i="29" s="1"/>
  <c r="O130" i="29" s="1"/>
  <c r="O35" i="29"/>
  <c r="O60" i="29" s="1"/>
  <c r="O85" i="29" s="1"/>
  <c r="O110" i="29" s="1"/>
  <c r="O135" i="29" s="1"/>
  <c r="E15" i="29"/>
  <c r="B40" i="29"/>
  <c r="B16" i="29"/>
  <c r="F15" i="29"/>
  <c r="B88" i="29"/>
  <c r="F63" i="29"/>
  <c r="E63" i="29"/>
  <c r="M44" i="29"/>
  <c r="M69" i="29" s="1"/>
  <c r="M94" i="29" s="1"/>
  <c r="M119" i="29" s="1"/>
  <c r="M20" i="29"/>
  <c r="M48" i="29"/>
  <c r="M73" i="29" s="1"/>
  <c r="M98" i="29" s="1"/>
  <c r="M123" i="29" s="1"/>
  <c r="M24" i="29"/>
  <c r="N89" i="29"/>
  <c r="P64" i="29"/>
  <c r="Q64" i="29"/>
  <c r="P113" i="29"/>
  <c r="Q113" i="29"/>
  <c r="C48" i="29"/>
  <c r="C73" i="29" s="1"/>
  <c r="C98" i="29" s="1"/>
  <c r="C123" i="29" s="1"/>
  <c r="C24" i="29"/>
  <c r="O32" i="29"/>
  <c r="O57" i="29" s="1"/>
  <c r="O82" i="29" s="1"/>
  <c r="O107" i="29" s="1"/>
  <c r="O132" i="29" s="1"/>
  <c r="O52" i="29"/>
  <c r="O77" i="29" s="1"/>
  <c r="O102" i="29" s="1"/>
  <c r="O127" i="29" s="1"/>
  <c r="B64" i="29"/>
  <c r="E39" i="29"/>
  <c r="F39" i="29"/>
  <c r="D53" i="29"/>
  <c r="D78" i="29" s="1"/>
  <c r="D103" i="29" s="1"/>
  <c r="D128" i="29" s="1"/>
  <c r="D33" i="29"/>
  <c r="D58" i="29" s="1"/>
  <c r="D83" i="29" s="1"/>
  <c r="D108" i="29" s="1"/>
  <c r="D133" i="29" s="1"/>
  <c r="D55" i="29"/>
  <c r="D80" i="29" s="1"/>
  <c r="D105" i="29" s="1"/>
  <c r="D130" i="29" s="1"/>
  <c r="D35" i="29"/>
  <c r="D60" i="29" s="1"/>
  <c r="D85" i="29" s="1"/>
  <c r="D110" i="29" s="1"/>
  <c r="D135" i="29" s="1"/>
  <c r="F112" i="29"/>
  <c r="E112" i="29"/>
  <c r="M52" i="29"/>
  <c r="M77" i="29" s="1"/>
  <c r="M102" i="29" s="1"/>
  <c r="M127" i="29" s="1"/>
  <c r="M32" i="29"/>
  <c r="M28" i="29"/>
  <c r="O53" i="29"/>
  <c r="O78" i="29" s="1"/>
  <c r="O103" i="29" s="1"/>
  <c r="O128" i="29" s="1"/>
  <c r="O33" i="29"/>
  <c r="O58" i="29" s="1"/>
  <c r="O83" i="29" s="1"/>
  <c r="O108" i="29" s="1"/>
  <c r="O133" i="29" s="1"/>
  <c r="D98" i="34" l="1"/>
  <c r="B34" i="34"/>
  <c r="C34" i="34"/>
  <c r="B53" i="34"/>
  <c r="C53" i="34"/>
  <c r="B97" i="34"/>
  <c r="C97" i="34"/>
  <c r="B98" i="34"/>
  <c r="C98" i="34"/>
  <c r="B75" i="34"/>
  <c r="C75" i="34"/>
  <c r="B24" i="34"/>
  <c r="C24" i="34"/>
  <c r="B58" i="34"/>
  <c r="C58" i="34"/>
  <c r="B13" i="34"/>
  <c r="C13" i="34"/>
  <c r="B67" i="34"/>
  <c r="C67" i="34"/>
  <c r="B60" i="34"/>
  <c r="C60" i="34"/>
  <c r="B26" i="34"/>
  <c r="C26" i="34"/>
  <c r="B11" i="34"/>
  <c r="C11" i="34"/>
  <c r="B39" i="34"/>
  <c r="C39" i="34"/>
  <c r="B78" i="34"/>
  <c r="C78" i="34"/>
  <c r="B21" i="34"/>
  <c r="C21" i="34"/>
  <c r="D84" i="34"/>
  <c r="D14" i="34"/>
  <c r="D17" i="34"/>
  <c r="D46" i="34"/>
  <c r="D106" i="34"/>
  <c r="D63" i="34"/>
  <c r="D95" i="34"/>
  <c r="D9" i="34"/>
  <c r="D105" i="34"/>
  <c r="D20" i="34"/>
  <c r="D88" i="34"/>
  <c r="D57" i="34"/>
  <c r="D29" i="34"/>
  <c r="D85" i="34"/>
  <c r="D7" i="34"/>
  <c r="D38" i="34"/>
  <c r="D108" i="34"/>
  <c r="D102" i="34"/>
  <c r="D62" i="34"/>
  <c r="D27" i="34"/>
  <c r="D49" i="34"/>
  <c r="D89" i="34"/>
  <c r="D65" i="34"/>
  <c r="D100" i="34"/>
  <c r="D91" i="34"/>
  <c r="D101" i="34"/>
  <c r="D5" i="34"/>
  <c r="D54" i="34"/>
  <c r="D94" i="34"/>
  <c r="D37" i="34"/>
  <c r="D16" i="34"/>
  <c r="D15" i="34"/>
  <c r="D43" i="34"/>
  <c r="D81" i="34"/>
  <c r="D45" i="34"/>
  <c r="D71" i="34"/>
  <c r="D69" i="34"/>
  <c r="D72" i="34"/>
  <c r="D56" i="34"/>
  <c r="D80" i="34"/>
  <c r="D86" i="34"/>
  <c r="D25" i="34"/>
  <c r="D79" i="34"/>
  <c r="D19" i="34"/>
  <c r="D64" i="34"/>
  <c r="D93" i="34"/>
  <c r="D87" i="34"/>
  <c r="D10" i="34"/>
  <c r="D28" i="34"/>
  <c r="D107" i="34"/>
  <c r="D36" i="34"/>
  <c r="D18" i="34"/>
  <c r="D30" i="34"/>
  <c r="D77" i="34"/>
  <c r="D66" i="34"/>
  <c r="D74" i="34"/>
  <c r="D68" i="34"/>
  <c r="D61" i="34"/>
  <c r="D44" i="34"/>
  <c r="D99" i="34"/>
  <c r="D55" i="34"/>
  <c r="D82" i="34"/>
  <c r="D70" i="34"/>
  <c r="D51" i="34"/>
  <c r="D50" i="34"/>
  <c r="D35" i="34"/>
  <c r="D103" i="34"/>
  <c r="D92" i="34"/>
  <c r="D22" i="34"/>
  <c r="D104" i="34"/>
  <c r="D33" i="34"/>
  <c r="D47" i="34"/>
  <c r="D32" i="34"/>
  <c r="D6" i="34"/>
  <c r="D31" i="34"/>
  <c r="D83" i="34"/>
  <c r="D8" i="34"/>
  <c r="D42" i="34"/>
  <c r="D90" i="34"/>
  <c r="D52" i="34"/>
  <c r="D40" i="34"/>
  <c r="D59" i="34"/>
  <c r="D12" i="34"/>
  <c r="D96" i="34"/>
  <c r="D41" i="34"/>
  <c r="D48" i="34"/>
  <c r="D23" i="34"/>
  <c r="D73" i="34"/>
  <c r="D76" i="34"/>
  <c r="D4" i="34"/>
  <c r="M29" i="29"/>
  <c r="M53" i="29"/>
  <c r="M78" i="29" s="1"/>
  <c r="M103" i="29" s="1"/>
  <c r="M128" i="29" s="1"/>
  <c r="C25" i="29"/>
  <c r="C49" i="29"/>
  <c r="C74" i="29" s="1"/>
  <c r="C99" i="29" s="1"/>
  <c r="C124" i="29" s="1"/>
  <c r="C29" i="29"/>
  <c r="C53" i="29"/>
  <c r="C78" i="29" s="1"/>
  <c r="C103" i="29" s="1"/>
  <c r="C128" i="29" s="1"/>
  <c r="N114" i="29"/>
  <c r="P89" i="29"/>
  <c r="Q89" i="29"/>
  <c r="B65" i="29"/>
  <c r="E40" i="29"/>
  <c r="F40" i="29"/>
  <c r="Q17" i="29"/>
  <c r="N42" i="29"/>
  <c r="N18" i="29"/>
  <c r="P17" i="29"/>
  <c r="M33" i="29"/>
  <c r="M57" i="29"/>
  <c r="M82" i="29" s="1"/>
  <c r="M107" i="29" s="1"/>
  <c r="M132" i="29" s="1"/>
  <c r="B89" i="29"/>
  <c r="F64" i="29"/>
  <c r="E64" i="29"/>
  <c r="M25" i="29"/>
  <c r="M49" i="29"/>
  <c r="M74" i="29" s="1"/>
  <c r="M99" i="29" s="1"/>
  <c r="M124" i="29" s="1"/>
  <c r="M21" i="29"/>
  <c r="M46" i="29" s="1"/>
  <c r="M71" i="29" s="1"/>
  <c r="M96" i="29" s="1"/>
  <c r="M121" i="29" s="1"/>
  <c r="M45" i="29"/>
  <c r="M70" i="29" s="1"/>
  <c r="M95" i="29" s="1"/>
  <c r="M120" i="29" s="1"/>
  <c r="B113" i="29"/>
  <c r="F88" i="29"/>
  <c r="E88" i="29"/>
  <c r="E16" i="29"/>
  <c r="B41" i="29"/>
  <c r="B17" i="29"/>
  <c r="F16" i="29"/>
  <c r="C33" i="29"/>
  <c r="C57" i="29"/>
  <c r="C82" i="29" s="1"/>
  <c r="C107" i="29" s="1"/>
  <c r="C132" i="29" s="1"/>
  <c r="C21" i="29"/>
  <c r="C46" i="29" s="1"/>
  <c r="C71" i="29" s="1"/>
  <c r="C96" i="29" s="1"/>
  <c r="C121" i="29" s="1"/>
  <c r="C45" i="29"/>
  <c r="C70" i="29" s="1"/>
  <c r="C95" i="29" s="1"/>
  <c r="C120" i="29" s="1"/>
  <c r="N66" i="29"/>
  <c r="Q41" i="29"/>
  <c r="P41" i="29"/>
  <c r="N90" i="29"/>
  <c r="P65" i="29"/>
  <c r="Q65" i="29"/>
  <c r="D53" i="34" l="1"/>
  <c r="B86" i="34"/>
  <c r="C86" i="34"/>
  <c r="B45" i="34"/>
  <c r="C45" i="34"/>
  <c r="B49" i="34"/>
  <c r="C49" i="34"/>
  <c r="B108" i="34"/>
  <c r="C108" i="34"/>
  <c r="B85" i="34"/>
  <c r="C85" i="34"/>
  <c r="B84" i="34"/>
  <c r="C84" i="34"/>
  <c r="B48" i="34"/>
  <c r="C48" i="34"/>
  <c r="B8" i="34"/>
  <c r="C8" i="34"/>
  <c r="B83" i="34"/>
  <c r="C83" i="34"/>
  <c r="B22" i="34"/>
  <c r="C22" i="34"/>
  <c r="B74" i="34"/>
  <c r="C74" i="34"/>
  <c r="B64" i="34"/>
  <c r="C64" i="34"/>
  <c r="B5" i="34"/>
  <c r="C5" i="34"/>
  <c r="B41" i="34"/>
  <c r="C41" i="34"/>
  <c r="B59" i="34"/>
  <c r="C59" i="34"/>
  <c r="B44" i="34"/>
  <c r="C44" i="34"/>
  <c r="B19" i="34"/>
  <c r="C19" i="34"/>
  <c r="B80" i="34"/>
  <c r="C80" i="34"/>
  <c r="B94" i="34"/>
  <c r="C94" i="34"/>
  <c r="B91" i="34"/>
  <c r="C91" i="34"/>
  <c r="B38" i="34"/>
  <c r="C38" i="34"/>
  <c r="B37" i="34"/>
  <c r="C37" i="34"/>
  <c r="B89" i="34"/>
  <c r="C89" i="34"/>
  <c r="B106" i="34"/>
  <c r="C106" i="34"/>
  <c r="B30" i="34"/>
  <c r="C30" i="34"/>
  <c r="B93" i="34"/>
  <c r="C93" i="34"/>
  <c r="B51" i="34"/>
  <c r="C51" i="34"/>
  <c r="B82" i="34"/>
  <c r="C82" i="34"/>
  <c r="B99" i="34"/>
  <c r="C99" i="34"/>
  <c r="B36" i="34"/>
  <c r="C36" i="34"/>
  <c r="B79" i="34"/>
  <c r="C79" i="34"/>
  <c r="B81" i="34"/>
  <c r="C81" i="34"/>
  <c r="B27" i="34"/>
  <c r="C27" i="34"/>
  <c r="B105" i="34"/>
  <c r="C105" i="34"/>
  <c r="B46" i="34"/>
  <c r="C46" i="34"/>
  <c r="B76" i="34"/>
  <c r="C76" i="34"/>
  <c r="B40" i="34"/>
  <c r="C40" i="34"/>
  <c r="B104" i="34"/>
  <c r="C104" i="34"/>
  <c r="B77" i="34"/>
  <c r="C77" i="34"/>
  <c r="B54" i="34"/>
  <c r="C54" i="34"/>
  <c r="B73" i="34"/>
  <c r="C73" i="34"/>
  <c r="B31" i="34"/>
  <c r="C31" i="34"/>
  <c r="B70" i="34"/>
  <c r="C70" i="34"/>
  <c r="B55" i="34"/>
  <c r="C55" i="34"/>
  <c r="B18" i="34"/>
  <c r="C18" i="34"/>
  <c r="B107" i="34"/>
  <c r="C107" i="34"/>
  <c r="B69" i="34"/>
  <c r="C69" i="34"/>
  <c r="B7" i="34"/>
  <c r="C7" i="34"/>
  <c r="B57" i="34"/>
  <c r="C57" i="34"/>
  <c r="B20" i="34"/>
  <c r="C20" i="34"/>
  <c r="B9" i="34"/>
  <c r="C9" i="34"/>
  <c r="B35" i="34"/>
  <c r="C35" i="34"/>
  <c r="B28" i="34"/>
  <c r="C28" i="34"/>
  <c r="B56" i="34"/>
  <c r="C56" i="34"/>
  <c r="B63" i="34"/>
  <c r="C63" i="34"/>
  <c r="B68" i="34"/>
  <c r="C68" i="34"/>
  <c r="B17" i="34"/>
  <c r="C17" i="34"/>
  <c r="B92" i="34"/>
  <c r="C92" i="34"/>
  <c r="B66" i="34"/>
  <c r="C66" i="34"/>
  <c r="B43" i="34"/>
  <c r="C43" i="34"/>
  <c r="B62" i="34"/>
  <c r="C62" i="34"/>
  <c r="B96" i="34"/>
  <c r="C96" i="34"/>
  <c r="B52" i="34"/>
  <c r="C52" i="34"/>
  <c r="B6" i="34"/>
  <c r="C6" i="34"/>
  <c r="B61" i="34"/>
  <c r="C61" i="34"/>
  <c r="B90" i="34"/>
  <c r="C90" i="34"/>
  <c r="B47" i="34"/>
  <c r="C47" i="34"/>
  <c r="B10" i="34"/>
  <c r="C10" i="34"/>
  <c r="B87" i="34"/>
  <c r="C87" i="34"/>
  <c r="B15" i="34"/>
  <c r="C15" i="34"/>
  <c r="B101" i="34"/>
  <c r="C101" i="34"/>
  <c r="B65" i="34"/>
  <c r="C65" i="34"/>
  <c r="B102" i="34"/>
  <c r="C102" i="34"/>
  <c r="B88" i="34"/>
  <c r="C88" i="34"/>
  <c r="B95" i="34"/>
  <c r="C95" i="34"/>
  <c r="B14" i="34"/>
  <c r="C14" i="34"/>
  <c r="B42" i="34"/>
  <c r="C42" i="34"/>
  <c r="B32" i="34"/>
  <c r="C32" i="34"/>
  <c r="B103" i="34"/>
  <c r="C103" i="34"/>
  <c r="B4" i="34"/>
  <c r="C4" i="34"/>
  <c r="B23" i="34"/>
  <c r="C23" i="34"/>
  <c r="B12" i="34"/>
  <c r="C12" i="34"/>
  <c r="B33" i="34"/>
  <c r="C33" i="34"/>
  <c r="B50" i="34"/>
  <c r="C50" i="34"/>
  <c r="B25" i="34"/>
  <c r="C25" i="34"/>
  <c r="B72" i="34"/>
  <c r="C72" i="34"/>
  <c r="B71" i="34"/>
  <c r="C71" i="34"/>
  <c r="B16" i="34"/>
  <c r="C16" i="34"/>
  <c r="B100" i="34"/>
  <c r="C100" i="34"/>
  <c r="B29" i="34"/>
  <c r="C29" i="34"/>
  <c r="N115" i="29"/>
  <c r="P90" i="29"/>
  <c r="Q90" i="29"/>
  <c r="B66" i="29"/>
  <c r="E41" i="29"/>
  <c r="F41" i="29"/>
  <c r="F113" i="29"/>
  <c r="E113" i="29"/>
  <c r="M50" i="29"/>
  <c r="M75" i="29" s="1"/>
  <c r="M100" i="29" s="1"/>
  <c r="M125" i="29" s="1"/>
  <c r="M26" i="29"/>
  <c r="M51" i="29" s="1"/>
  <c r="M76" i="29" s="1"/>
  <c r="M101" i="29" s="1"/>
  <c r="M126" i="29" s="1"/>
  <c r="N67" i="29"/>
  <c r="Q42" i="29"/>
  <c r="P42" i="29"/>
  <c r="B90" i="29"/>
  <c r="F65" i="29"/>
  <c r="E65" i="29"/>
  <c r="N91" i="29"/>
  <c r="P66" i="29"/>
  <c r="Q66" i="29"/>
  <c r="C58" i="29"/>
  <c r="C83" i="29" s="1"/>
  <c r="C108" i="29" s="1"/>
  <c r="C133" i="29" s="1"/>
  <c r="C34" i="29"/>
  <c r="E17" i="29"/>
  <c r="B42" i="29"/>
  <c r="B18" i="29"/>
  <c r="F17" i="29"/>
  <c r="B114" i="29"/>
  <c r="F89" i="29"/>
  <c r="E89" i="29"/>
  <c r="M58" i="29"/>
  <c r="M83" i="29" s="1"/>
  <c r="M108" i="29" s="1"/>
  <c r="M133" i="29" s="1"/>
  <c r="M34" i="29"/>
  <c r="N43" i="29"/>
  <c r="Q18" i="29"/>
  <c r="N19" i="29"/>
  <c r="P18" i="29"/>
  <c r="P114" i="29"/>
  <c r="Q114" i="29"/>
  <c r="C54" i="29"/>
  <c r="C79" i="29" s="1"/>
  <c r="C104" i="29" s="1"/>
  <c r="C129" i="29" s="1"/>
  <c r="C30" i="29"/>
  <c r="C50" i="29"/>
  <c r="C75" i="29" s="1"/>
  <c r="C100" i="29" s="1"/>
  <c r="C125" i="29" s="1"/>
  <c r="C26" i="29"/>
  <c r="C51" i="29" s="1"/>
  <c r="C76" i="29" s="1"/>
  <c r="C101" i="29" s="1"/>
  <c r="C126" i="29" s="1"/>
  <c r="M54" i="29"/>
  <c r="M79" i="29" s="1"/>
  <c r="M104" i="29" s="1"/>
  <c r="M129" i="29" s="1"/>
  <c r="M30" i="29"/>
  <c r="M31" i="29" l="1"/>
  <c r="M56" i="29" s="1"/>
  <c r="M81" i="29" s="1"/>
  <c r="M106" i="29" s="1"/>
  <c r="M131" i="29" s="1"/>
  <c r="M55" i="29"/>
  <c r="M80" i="29" s="1"/>
  <c r="M105" i="29" s="1"/>
  <c r="M130" i="29" s="1"/>
  <c r="C31" i="29"/>
  <c r="C56" i="29" s="1"/>
  <c r="C81" i="29" s="1"/>
  <c r="C106" i="29" s="1"/>
  <c r="C131" i="29" s="1"/>
  <c r="C55" i="29"/>
  <c r="C80" i="29" s="1"/>
  <c r="C105" i="29" s="1"/>
  <c r="C130" i="29" s="1"/>
  <c r="M35" i="29"/>
  <c r="M59" i="29"/>
  <c r="M84" i="29" s="1"/>
  <c r="M109" i="29" s="1"/>
  <c r="M134" i="29" s="1"/>
  <c r="F114" i="29"/>
  <c r="E114" i="29"/>
  <c r="E18" i="29"/>
  <c r="B43" i="29"/>
  <c r="B19" i="29"/>
  <c r="F18" i="29"/>
  <c r="B115" i="29"/>
  <c r="F90" i="29"/>
  <c r="E90" i="29"/>
  <c r="B91" i="29"/>
  <c r="F66" i="29"/>
  <c r="E66" i="29"/>
  <c r="N44" i="29"/>
  <c r="Q19" i="29"/>
  <c r="N20" i="29"/>
  <c r="P19" i="29"/>
  <c r="N68" i="29"/>
  <c r="P43" i="29"/>
  <c r="Q43" i="29"/>
  <c r="B67" i="29"/>
  <c r="E42" i="29"/>
  <c r="F42" i="29"/>
  <c r="C35" i="29"/>
  <c r="C59" i="29"/>
  <c r="C84" i="29" s="1"/>
  <c r="C109" i="29" s="1"/>
  <c r="C134" i="29" s="1"/>
  <c r="N116" i="29"/>
  <c r="P91" i="29"/>
  <c r="Q91" i="29"/>
  <c r="N92" i="29"/>
  <c r="P67" i="29"/>
  <c r="Q67" i="29"/>
  <c r="P115" i="29"/>
  <c r="Q115" i="29"/>
  <c r="N117" i="29" l="1"/>
  <c r="P92" i="29"/>
  <c r="Q92" i="29"/>
  <c r="B92" i="29"/>
  <c r="F67" i="29"/>
  <c r="E67" i="29"/>
  <c r="B116" i="29"/>
  <c r="F91" i="29"/>
  <c r="E91" i="29"/>
  <c r="B68" i="29"/>
  <c r="F43" i="29"/>
  <c r="E43" i="29"/>
  <c r="P116" i="29"/>
  <c r="Q116" i="29"/>
  <c r="C60" i="29"/>
  <c r="C85" i="29" s="1"/>
  <c r="C110" i="29" s="1"/>
  <c r="C135" i="29" s="1"/>
  <c r="C36" i="29"/>
  <c r="C61" i="29" s="1"/>
  <c r="C86" i="29" s="1"/>
  <c r="C111" i="29" s="1"/>
  <c r="C136" i="29" s="1"/>
  <c r="N93" i="29"/>
  <c r="P68" i="29"/>
  <c r="Q68" i="29"/>
  <c r="N45" i="29"/>
  <c r="Q20" i="29"/>
  <c r="N21" i="29"/>
  <c r="P20" i="29"/>
  <c r="N69" i="29"/>
  <c r="P44" i="29"/>
  <c r="Q44" i="29"/>
  <c r="F115" i="29"/>
  <c r="E115" i="29"/>
  <c r="B44" i="29"/>
  <c r="E19" i="29"/>
  <c r="B20" i="29"/>
  <c r="F19" i="29"/>
  <c r="M60" i="29"/>
  <c r="M85" i="29" s="1"/>
  <c r="M110" i="29" s="1"/>
  <c r="M135" i="29" s="1"/>
  <c r="M36" i="29"/>
  <c r="M61" i="29" s="1"/>
  <c r="M86" i="29" s="1"/>
  <c r="M111" i="29" s="1"/>
  <c r="M136" i="29" s="1"/>
  <c r="N94" i="29" l="1"/>
  <c r="P69" i="29"/>
  <c r="Q69" i="29"/>
  <c r="N46" i="29"/>
  <c r="Q21" i="29"/>
  <c r="N22" i="29"/>
  <c r="P21" i="29"/>
  <c r="N70" i="29"/>
  <c r="P45" i="29"/>
  <c r="Q45" i="29"/>
  <c r="B93" i="29"/>
  <c r="F68" i="29"/>
  <c r="E68" i="29"/>
  <c r="B117" i="29"/>
  <c r="F92" i="29"/>
  <c r="E92" i="29"/>
  <c r="B45" i="29"/>
  <c r="E20" i="29"/>
  <c r="B21" i="29"/>
  <c r="F20" i="29"/>
  <c r="B69" i="29"/>
  <c r="F44" i="29"/>
  <c r="E44" i="29"/>
  <c r="N118" i="29"/>
  <c r="P93" i="29"/>
  <c r="Q93" i="29"/>
  <c r="F116" i="29"/>
  <c r="E116" i="29"/>
  <c r="P117" i="29"/>
  <c r="Q117" i="29"/>
  <c r="P118" i="29" l="1"/>
  <c r="Q118" i="29"/>
  <c r="F117" i="29"/>
  <c r="E117" i="29"/>
  <c r="N95" i="29"/>
  <c r="P70" i="29"/>
  <c r="Q70" i="29"/>
  <c r="N47" i="29"/>
  <c r="Q22" i="29"/>
  <c r="N23" i="29"/>
  <c r="P22" i="29"/>
  <c r="N71" i="29"/>
  <c r="P46" i="29"/>
  <c r="Q46" i="29"/>
  <c r="B94" i="29"/>
  <c r="F69" i="29"/>
  <c r="E69" i="29"/>
  <c r="B46" i="29"/>
  <c r="E21" i="29"/>
  <c r="B22" i="29"/>
  <c r="F21" i="29"/>
  <c r="B70" i="29"/>
  <c r="F45" i="29"/>
  <c r="E45" i="29"/>
  <c r="B118" i="29"/>
  <c r="F93" i="29"/>
  <c r="E93" i="29"/>
  <c r="N119" i="29"/>
  <c r="P94" i="29"/>
  <c r="Q94" i="29"/>
  <c r="P119" i="29" l="1"/>
  <c r="Q119" i="29"/>
  <c r="B95" i="29"/>
  <c r="F70" i="29"/>
  <c r="E70" i="29"/>
  <c r="B47" i="29"/>
  <c r="E22" i="29"/>
  <c r="B23" i="29"/>
  <c r="F22" i="29"/>
  <c r="B71" i="29"/>
  <c r="F46" i="29"/>
  <c r="E46" i="29"/>
  <c r="N96" i="29"/>
  <c r="P71" i="29"/>
  <c r="Q71" i="29"/>
  <c r="N48" i="29"/>
  <c r="Q23" i="29"/>
  <c r="N24" i="29"/>
  <c r="P23" i="29"/>
  <c r="N72" i="29"/>
  <c r="P47" i="29"/>
  <c r="Q47" i="29"/>
  <c r="F118" i="29"/>
  <c r="E118" i="29"/>
  <c r="B119" i="29"/>
  <c r="F94" i="29"/>
  <c r="E94" i="29"/>
  <c r="P95" i="29"/>
  <c r="N120" i="29"/>
  <c r="Q95" i="29"/>
  <c r="N97" i="29" l="1"/>
  <c r="P72" i="29"/>
  <c r="Q72" i="29"/>
  <c r="N49" i="29"/>
  <c r="Q24" i="29"/>
  <c r="N25" i="29"/>
  <c r="P24" i="29"/>
  <c r="N73" i="29"/>
  <c r="P48" i="29"/>
  <c r="Q48" i="29"/>
  <c r="B96" i="29"/>
  <c r="F71" i="29"/>
  <c r="E71" i="29"/>
  <c r="B48" i="29"/>
  <c r="E23" i="29"/>
  <c r="B24" i="29"/>
  <c r="F23" i="29"/>
  <c r="B72" i="29"/>
  <c r="F47" i="29"/>
  <c r="E47" i="29"/>
  <c r="Q120" i="29"/>
  <c r="P120" i="29"/>
  <c r="F119" i="29"/>
  <c r="E119" i="29"/>
  <c r="N121" i="29"/>
  <c r="P96" i="29"/>
  <c r="Q96" i="29"/>
  <c r="B120" i="29"/>
  <c r="F95" i="29"/>
  <c r="E95" i="29"/>
  <c r="E120" i="29" l="1"/>
  <c r="F120" i="29"/>
  <c r="B97" i="29"/>
  <c r="F72" i="29"/>
  <c r="E72" i="29"/>
  <c r="B49" i="29"/>
  <c r="E24" i="29"/>
  <c r="B25" i="29"/>
  <c r="F24" i="29"/>
  <c r="B73" i="29"/>
  <c r="F48" i="29"/>
  <c r="E48" i="29"/>
  <c r="N98" i="29"/>
  <c r="P73" i="29"/>
  <c r="Q73" i="29"/>
  <c r="N50" i="29"/>
  <c r="Q25" i="29"/>
  <c r="N26" i="29"/>
  <c r="P25" i="29"/>
  <c r="N74" i="29"/>
  <c r="P49" i="29"/>
  <c r="Q49" i="29"/>
  <c r="Q121" i="29"/>
  <c r="P121" i="29"/>
  <c r="F96" i="29"/>
  <c r="E96" i="29"/>
  <c r="B121" i="29"/>
  <c r="P97" i="29"/>
  <c r="Q97" i="29"/>
  <c r="N122" i="29"/>
  <c r="Q122" i="29" l="1"/>
  <c r="P122" i="29"/>
  <c r="N99" i="29"/>
  <c r="P74" i="29"/>
  <c r="Q74" i="29"/>
  <c r="N51" i="29"/>
  <c r="Q26" i="29"/>
  <c r="N27" i="29"/>
  <c r="P26" i="29"/>
  <c r="N75" i="29"/>
  <c r="P50" i="29"/>
  <c r="Q50" i="29"/>
  <c r="B98" i="29"/>
  <c r="F73" i="29"/>
  <c r="E73" i="29"/>
  <c r="B50" i="29"/>
  <c r="E25" i="29"/>
  <c r="B26" i="29"/>
  <c r="F25" i="29"/>
  <c r="B74" i="29"/>
  <c r="F49" i="29"/>
  <c r="E49" i="29"/>
  <c r="E121" i="29"/>
  <c r="F121" i="29"/>
  <c r="N123" i="29"/>
  <c r="P98" i="29"/>
  <c r="Q98" i="29"/>
  <c r="B122" i="29"/>
  <c r="F97" i="29"/>
  <c r="E97" i="29"/>
  <c r="E122" i="29" l="1"/>
  <c r="F122" i="29"/>
  <c r="B99" i="29"/>
  <c r="F74" i="29"/>
  <c r="E74" i="29"/>
  <c r="B51" i="29"/>
  <c r="E26" i="29"/>
  <c r="B27" i="29"/>
  <c r="F26" i="29"/>
  <c r="B75" i="29"/>
  <c r="F50" i="29"/>
  <c r="E50" i="29"/>
  <c r="N100" i="29"/>
  <c r="P75" i="29"/>
  <c r="Q75" i="29"/>
  <c r="N52" i="29"/>
  <c r="Q27" i="29"/>
  <c r="N28" i="29"/>
  <c r="P27" i="29"/>
  <c r="N76" i="29"/>
  <c r="P51" i="29"/>
  <c r="Q51" i="29"/>
  <c r="Q123" i="29"/>
  <c r="P123" i="29"/>
  <c r="F98" i="29"/>
  <c r="B123" i="29"/>
  <c r="E98" i="29"/>
  <c r="P99" i="29"/>
  <c r="N124" i="29"/>
  <c r="Q99" i="29"/>
  <c r="E123" i="29" l="1"/>
  <c r="F123" i="29"/>
  <c r="N101" i="29"/>
  <c r="P76" i="29"/>
  <c r="Q76" i="29"/>
  <c r="N53" i="29"/>
  <c r="Q28" i="29"/>
  <c r="N29" i="29"/>
  <c r="P28" i="29"/>
  <c r="N77" i="29"/>
  <c r="P52" i="29"/>
  <c r="Q52" i="29"/>
  <c r="B100" i="29"/>
  <c r="F75" i="29"/>
  <c r="E75" i="29"/>
  <c r="B52" i="29"/>
  <c r="E27" i="29"/>
  <c r="B28" i="29"/>
  <c r="F27" i="29"/>
  <c r="B76" i="29"/>
  <c r="F51" i="29"/>
  <c r="E51" i="29"/>
  <c r="Q124" i="29"/>
  <c r="P124" i="29"/>
  <c r="N125" i="29"/>
  <c r="P100" i="29"/>
  <c r="Q100" i="29"/>
  <c r="B124" i="29"/>
  <c r="F99" i="29"/>
  <c r="E99" i="29"/>
  <c r="E124" i="29" l="1"/>
  <c r="F124" i="29"/>
  <c r="B101" i="29"/>
  <c r="F76" i="29"/>
  <c r="E76" i="29"/>
  <c r="B53" i="29"/>
  <c r="E28" i="29"/>
  <c r="B29" i="29"/>
  <c r="F28" i="29"/>
  <c r="B77" i="29"/>
  <c r="F52" i="29"/>
  <c r="E52" i="29"/>
  <c r="N102" i="29"/>
  <c r="P77" i="29"/>
  <c r="Q77" i="29"/>
  <c r="N54" i="29"/>
  <c r="Q29" i="29"/>
  <c r="N30" i="29"/>
  <c r="P29" i="29"/>
  <c r="N78" i="29"/>
  <c r="P53" i="29"/>
  <c r="Q53" i="29"/>
  <c r="Q125" i="29"/>
  <c r="P125" i="29"/>
  <c r="F100" i="29"/>
  <c r="E100" i="29"/>
  <c r="B125" i="29"/>
  <c r="P101" i="29"/>
  <c r="Q101" i="29"/>
  <c r="N126" i="29"/>
  <c r="Q126" i="29" l="1"/>
  <c r="P126" i="29"/>
  <c r="N103" i="29"/>
  <c r="P78" i="29"/>
  <c r="Q78" i="29"/>
  <c r="N55" i="29"/>
  <c r="Q30" i="29"/>
  <c r="N31" i="29"/>
  <c r="P30" i="29"/>
  <c r="N79" i="29"/>
  <c r="P54" i="29"/>
  <c r="Q54" i="29"/>
  <c r="B102" i="29"/>
  <c r="F77" i="29"/>
  <c r="E77" i="29"/>
  <c r="B54" i="29"/>
  <c r="E29" i="29"/>
  <c r="B30" i="29"/>
  <c r="F29" i="29"/>
  <c r="B78" i="29"/>
  <c r="F53" i="29"/>
  <c r="E53" i="29"/>
  <c r="E125" i="29"/>
  <c r="F125" i="29"/>
  <c r="N127" i="29"/>
  <c r="P102" i="29"/>
  <c r="Q102" i="29"/>
  <c r="B126" i="29"/>
  <c r="F101" i="29"/>
  <c r="E101" i="29"/>
  <c r="E126" i="29" l="1"/>
  <c r="F126" i="29"/>
  <c r="B103" i="29"/>
  <c r="F78" i="29"/>
  <c r="E78" i="29"/>
  <c r="B55" i="29"/>
  <c r="E30" i="29"/>
  <c r="B31" i="29"/>
  <c r="F30" i="29"/>
  <c r="B79" i="29"/>
  <c r="F54" i="29"/>
  <c r="E54" i="29"/>
  <c r="N104" i="29"/>
  <c r="P79" i="29"/>
  <c r="Q79" i="29"/>
  <c r="N56" i="29"/>
  <c r="Q31" i="29"/>
  <c r="N32" i="29"/>
  <c r="P31" i="29"/>
  <c r="N80" i="29"/>
  <c r="P55" i="29"/>
  <c r="Q55" i="29"/>
  <c r="Q127" i="29"/>
  <c r="P127" i="29"/>
  <c r="F102" i="29"/>
  <c r="B127" i="29"/>
  <c r="E102" i="29"/>
  <c r="P103" i="29"/>
  <c r="N128" i="29"/>
  <c r="Q103" i="29"/>
  <c r="E127" i="29" l="1"/>
  <c r="F127" i="29"/>
  <c r="N105" i="29"/>
  <c r="P80" i="29"/>
  <c r="Q80" i="29"/>
  <c r="N57" i="29"/>
  <c r="Q32" i="29"/>
  <c r="N33" i="29"/>
  <c r="P32" i="29"/>
  <c r="N81" i="29"/>
  <c r="P56" i="29"/>
  <c r="Q56" i="29"/>
  <c r="B104" i="29"/>
  <c r="F79" i="29"/>
  <c r="E79" i="29"/>
  <c r="B56" i="29"/>
  <c r="E31" i="29"/>
  <c r="B32" i="29"/>
  <c r="F31" i="29"/>
  <c r="B80" i="29"/>
  <c r="F55" i="29"/>
  <c r="E55" i="29"/>
  <c r="Q128" i="29"/>
  <c r="P128" i="29"/>
  <c r="N129" i="29"/>
  <c r="P104" i="29"/>
  <c r="Q104" i="29"/>
  <c r="B128" i="29"/>
  <c r="F103" i="29"/>
  <c r="E103" i="29"/>
  <c r="E128" i="29" l="1"/>
  <c r="F128" i="29"/>
  <c r="B105" i="29"/>
  <c r="F80" i="29"/>
  <c r="E80" i="29"/>
  <c r="B57" i="29"/>
  <c r="E32" i="29"/>
  <c r="B33" i="29"/>
  <c r="F32" i="29"/>
  <c r="B81" i="29"/>
  <c r="F56" i="29"/>
  <c r="E56" i="29"/>
  <c r="N106" i="29"/>
  <c r="P81" i="29"/>
  <c r="Q81" i="29"/>
  <c r="N58" i="29"/>
  <c r="Q33" i="29"/>
  <c r="N34" i="29"/>
  <c r="P33" i="29"/>
  <c r="N82" i="29"/>
  <c r="P57" i="29"/>
  <c r="Q57" i="29"/>
  <c r="Q129" i="29"/>
  <c r="P129" i="29"/>
  <c r="F104" i="29"/>
  <c r="E104" i="29"/>
  <c r="B129" i="29"/>
  <c r="P105" i="29"/>
  <c r="Q105" i="29"/>
  <c r="N130" i="29"/>
  <c r="Q130" i="29" l="1"/>
  <c r="P130" i="29"/>
  <c r="N107" i="29"/>
  <c r="P82" i="29"/>
  <c r="Q82" i="29"/>
  <c r="N59" i="29"/>
  <c r="Q34" i="29"/>
  <c r="N35" i="29"/>
  <c r="P34" i="29"/>
  <c r="N83" i="29"/>
  <c r="P58" i="29"/>
  <c r="Q58" i="29"/>
  <c r="B106" i="29"/>
  <c r="F81" i="29"/>
  <c r="E81" i="29"/>
  <c r="B58" i="29"/>
  <c r="E33" i="29"/>
  <c r="B34" i="29"/>
  <c r="F33" i="29"/>
  <c r="B82" i="29"/>
  <c r="F57" i="29"/>
  <c r="E57" i="29"/>
  <c r="E129" i="29"/>
  <c r="F129" i="29"/>
  <c r="N131" i="29"/>
  <c r="P106" i="29"/>
  <c r="Q106" i="29"/>
  <c r="B130" i="29"/>
  <c r="F105" i="29"/>
  <c r="E105" i="29"/>
  <c r="E130" i="29" l="1"/>
  <c r="F130" i="29"/>
  <c r="B107" i="29"/>
  <c r="F82" i="29"/>
  <c r="E82" i="29"/>
  <c r="B59" i="29"/>
  <c r="E34" i="29"/>
  <c r="B35" i="29"/>
  <c r="F34" i="29"/>
  <c r="B83" i="29"/>
  <c r="F58" i="29"/>
  <c r="E58" i="29"/>
  <c r="N108" i="29"/>
  <c r="P83" i="29"/>
  <c r="Q83" i="29"/>
  <c r="N60" i="29"/>
  <c r="Q35" i="29"/>
  <c r="N36" i="29"/>
  <c r="P35" i="29"/>
  <c r="N84" i="29"/>
  <c r="P59" i="29"/>
  <c r="Q59" i="29"/>
  <c r="Q131" i="29"/>
  <c r="P131" i="29"/>
  <c r="F106" i="29"/>
  <c r="B131" i="29"/>
  <c r="E106" i="29"/>
  <c r="P107" i="29"/>
  <c r="N132" i="29"/>
  <c r="Q107" i="29"/>
  <c r="E131" i="29" l="1"/>
  <c r="F131" i="29"/>
  <c r="N109" i="29"/>
  <c r="P84" i="29"/>
  <c r="Q84" i="29"/>
  <c r="N61" i="29"/>
  <c r="Q36" i="29"/>
  <c r="P36" i="29"/>
  <c r="N85" i="29"/>
  <c r="P60" i="29"/>
  <c r="Q60" i="29"/>
  <c r="B108" i="29"/>
  <c r="F83" i="29"/>
  <c r="E83" i="29"/>
  <c r="B60" i="29"/>
  <c r="E35" i="29"/>
  <c r="B36" i="29"/>
  <c r="F35" i="29"/>
  <c r="B84" i="29"/>
  <c r="F59" i="29"/>
  <c r="E59" i="29"/>
  <c r="Q132" i="29"/>
  <c r="P132" i="29"/>
  <c r="N133" i="29"/>
  <c r="P108" i="29"/>
  <c r="Q108" i="29"/>
  <c r="B132" i="29"/>
  <c r="F107" i="29"/>
  <c r="E107" i="29"/>
  <c r="Q133" i="29" l="1"/>
  <c r="P133" i="29"/>
  <c r="F108" i="29"/>
  <c r="E108" i="29"/>
  <c r="B133" i="29"/>
  <c r="N86" i="29"/>
  <c r="P61" i="29"/>
  <c r="Q61" i="29"/>
  <c r="E132" i="29"/>
  <c r="F132" i="29"/>
  <c r="B109" i="29"/>
  <c r="F84" i="29"/>
  <c r="E84" i="29"/>
  <c r="B61" i="29"/>
  <c r="E36" i="29"/>
  <c r="F36" i="29"/>
  <c r="B85" i="29"/>
  <c r="F60" i="29"/>
  <c r="E60" i="29"/>
  <c r="N110" i="29"/>
  <c r="P85" i="29"/>
  <c r="Q85" i="29"/>
  <c r="P109" i="29"/>
  <c r="Q109" i="29"/>
  <c r="N134" i="29"/>
  <c r="B110" i="29" l="1"/>
  <c r="F85" i="29"/>
  <c r="E85" i="29"/>
  <c r="B134" i="29"/>
  <c r="F109" i="29"/>
  <c r="E109" i="29"/>
  <c r="E133" i="29"/>
  <c r="F133" i="29"/>
  <c r="N135" i="29"/>
  <c r="P110" i="29"/>
  <c r="Q110" i="29"/>
  <c r="B86" i="29"/>
  <c r="F61" i="29"/>
  <c r="E61" i="29"/>
  <c r="N111" i="29"/>
  <c r="P86" i="29"/>
  <c r="Q86" i="29"/>
  <c r="Q134" i="29"/>
  <c r="P134" i="29"/>
  <c r="B111" i="29" l="1"/>
  <c r="F86" i="29"/>
  <c r="E86" i="29"/>
  <c r="E134" i="29"/>
  <c r="F134" i="29"/>
  <c r="P111" i="29"/>
  <c r="N136" i="29"/>
  <c r="Q111" i="29"/>
  <c r="Q135" i="29"/>
  <c r="P135" i="29"/>
  <c r="F110" i="29"/>
  <c r="B135" i="29"/>
  <c r="E110" i="29"/>
  <c r="E135" i="29" l="1"/>
  <c r="F135" i="29"/>
  <c r="Q136" i="29"/>
  <c r="P136" i="29"/>
  <c r="B136" i="29"/>
  <c r="F111" i="29"/>
  <c r="E111" i="29"/>
  <c r="E136" i="29" l="1"/>
  <c r="F136" i="29"/>
  <c r="C20" i="28" l="1"/>
  <c r="C25" i="28" s="1"/>
  <c r="C30" i="28" s="1"/>
  <c r="C35" i="28" s="1"/>
  <c r="C19" i="28"/>
  <c r="C24" i="28" s="1"/>
  <c r="C29" i="28" s="1"/>
  <c r="C34" i="28" s="1"/>
  <c r="C18" i="28"/>
  <c r="C23" i="28" s="1"/>
  <c r="C28" i="28" s="1"/>
  <c r="C33" i="28" s="1"/>
  <c r="C17" i="28"/>
  <c r="C22" i="28" s="1"/>
  <c r="C27" i="28" s="1"/>
  <c r="C32" i="28" s="1"/>
  <c r="C16" i="28"/>
  <c r="J40" i="27"/>
  <c r="D40" i="27"/>
  <c r="J39" i="27"/>
  <c r="D39" i="27"/>
  <c r="J38" i="27"/>
  <c r="D38" i="27"/>
  <c r="J37" i="27"/>
  <c r="D37" i="27"/>
  <c r="J36" i="27"/>
  <c r="D36" i="27"/>
  <c r="J35" i="27"/>
  <c r="D35" i="27"/>
  <c r="J34" i="27"/>
  <c r="D34" i="27"/>
  <c r="J33" i="27"/>
  <c r="D33" i="27"/>
  <c r="J32" i="27"/>
  <c r="D32" i="27"/>
  <c r="J31" i="27"/>
  <c r="D31" i="27"/>
  <c r="J30" i="27"/>
  <c r="D30" i="27"/>
  <c r="J29" i="27"/>
  <c r="D29" i="27"/>
  <c r="J28" i="27"/>
  <c r="D28" i="27"/>
  <c r="J27" i="27"/>
  <c r="D27" i="27"/>
  <c r="J26" i="27"/>
  <c r="D26" i="27"/>
  <c r="J25" i="27"/>
  <c r="D25" i="27"/>
  <c r="J24" i="27"/>
  <c r="D24" i="27"/>
  <c r="J23" i="27"/>
  <c r="D23" i="27"/>
  <c r="J22" i="27"/>
  <c r="D22" i="27"/>
  <c r="J21" i="27"/>
  <c r="D21" i="27"/>
  <c r="P20" i="27"/>
  <c r="P25" i="27" s="1"/>
  <c r="P30" i="27" s="1"/>
  <c r="P35" i="27" s="1"/>
  <c r="J20" i="27"/>
  <c r="D20" i="27"/>
  <c r="P19" i="27"/>
  <c r="P24" i="27" s="1"/>
  <c r="P29" i="27" s="1"/>
  <c r="P34" i="27" s="1"/>
  <c r="J19" i="27"/>
  <c r="D19" i="27"/>
  <c r="P18" i="27"/>
  <c r="P23" i="27" s="1"/>
  <c r="P28" i="27" s="1"/>
  <c r="P33" i="27" s="1"/>
  <c r="J18" i="27"/>
  <c r="D18" i="27"/>
  <c r="P17" i="27"/>
  <c r="P22" i="27" s="1"/>
  <c r="P27" i="27" s="1"/>
  <c r="P32" i="27" s="1"/>
  <c r="J17" i="27"/>
  <c r="D17" i="27"/>
  <c r="J16" i="27"/>
  <c r="D16" i="27"/>
  <c r="J15" i="27"/>
  <c r="D15" i="27"/>
  <c r="J14" i="27"/>
  <c r="D14" i="27"/>
  <c r="J13" i="27"/>
  <c r="D13" i="27"/>
  <c r="J12" i="27"/>
  <c r="D12" i="27"/>
  <c r="P11" i="27"/>
  <c r="P16" i="27" s="1"/>
  <c r="P21" i="27" s="1"/>
  <c r="P26" i="27" s="1"/>
  <c r="P31" i="27" s="1"/>
  <c r="O11" i="27"/>
  <c r="J11" i="27"/>
  <c r="D11" i="27"/>
  <c r="C68" i="26"/>
  <c r="C60" i="26"/>
  <c r="O12" i="27" l="1"/>
  <c r="R12" i="27" s="1"/>
  <c r="R11" i="27"/>
  <c r="C21" i="28"/>
  <c r="F21" i="28" s="1"/>
  <c r="E16" i="28"/>
  <c r="F11" i="28"/>
  <c r="B12" i="28"/>
  <c r="F16" i="28"/>
  <c r="B17" i="28"/>
  <c r="E17" i="28" s="1"/>
  <c r="B22" i="28"/>
  <c r="E22" i="28" s="1"/>
  <c r="B27" i="28"/>
  <c r="E27" i="28" s="1"/>
  <c r="B32" i="28"/>
  <c r="E32" i="28" s="1"/>
  <c r="S11" i="27"/>
  <c r="O16" i="27"/>
  <c r="R16" i="27" s="1"/>
  <c r="S12" i="27" l="1"/>
  <c r="O13" i="27"/>
  <c r="R13" i="27" s="1"/>
  <c r="F12" i="28"/>
  <c r="E12" i="28"/>
  <c r="C26" i="28"/>
  <c r="E21" i="28"/>
  <c r="B13" i="28"/>
  <c r="E13" i="28" s="1"/>
  <c r="F32" i="28"/>
  <c r="B33" i="28"/>
  <c r="E33" i="28" s="1"/>
  <c r="F27" i="28"/>
  <c r="B28" i="28"/>
  <c r="E28" i="28" s="1"/>
  <c r="F22" i="28"/>
  <c r="B23" i="28"/>
  <c r="E23" i="28" s="1"/>
  <c r="F17" i="28"/>
  <c r="B18" i="28"/>
  <c r="E18" i="28" s="1"/>
  <c r="S16" i="27"/>
  <c r="O21" i="27"/>
  <c r="R21" i="27" s="1"/>
  <c r="O17" i="27"/>
  <c r="R17" i="27" s="1"/>
  <c r="O14" i="27" l="1"/>
  <c r="R14" i="27" s="1"/>
  <c r="S13" i="27"/>
  <c r="B14" i="28"/>
  <c r="E14" i="28" s="1"/>
  <c r="F13" i="28"/>
  <c r="C31" i="28"/>
  <c r="E26" i="28"/>
  <c r="F26" i="28"/>
  <c r="F23" i="28"/>
  <c r="B24" i="28"/>
  <c r="E24" i="28" s="1"/>
  <c r="F33" i="28"/>
  <c r="B34" i="28"/>
  <c r="E34" i="28" s="1"/>
  <c r="F18" i="28"/>
  <c r="B19" i="28"/>
  <c r="E19" i="28" s="1"/>
  <c r="F28" i="28"/>
  <c r="B29" i="28"/>
  <c r="E29" i="28" s="1"/>
  <c r="S14" i="27"/>
  <c r="S21" i="27"/>
  <c r="O26" i="27"/>
  <c r="R26" i="27" s="1"/>
  <c r="O22" i="27"/>
  <c r="R22" i="27" s="1"/>
  <c r="S17" i="27"/>
  <c r="O18" i="27"/>
  <c r="R18" i="27" s="1"/>
  <c r="O15" i="27" l="1"/>
  <c r="R15" i="27" s="1"/>
  <c r="B15" i="28"/>
  <c r="E15" i="28" s="1"/>
  <c r="F14" i="28"/>
  <c r="E31" i="28"/>
  <c r="F31" i="28"/>
  <c r="F29" i="28"/>
  <c r="B30" i="28"/>
  <c r="E30" i="28" s="1"/>
  <c r="F34" i="28"/>
  <c r="B35" i="28"/>
  <c r="E35" i="28" s="1"/>
  <c r="F19" i="28"/>
  <c r="B20" i="28"/>
  <c r="E20" i="28" s="1"/>
  <c r="F24" i="28"/>
  <c r="B25" i="28"/>
  <c r="E25" i="28" s="1"/>
  <c r="S22" i="27"/>
  <c r="O23" i="27"/>
  <c r="R23" i="27" s="1"/>
  <c r="S18" i="27"/>
  <c r="O19" i="27"/>
  <c r="R19" i="27" s="1"/>
  <c r="S26" i="27"/>
  <c r="O31" i="27"/>
  <c r="R31" i="27" s="1"/>
  <c r="O27" i="27"/>
  <c r="R27" i="27" s="1"/>
  <c r="S15" i="27"/>
  <c r="F15" i="28" l="1"/>
  <c r="F20" i="28"/>
  <c r="F30" i="28"/>
  <c r="F25" i="28"/>
  <c r="F35" i="28"/>
  <c r="S31" i="27"/>
  <c r="O32" i="27"/>
  <c r="R32" i="27" s="1"/>
  <c r="S23" i="27"/>
  <c r="O24" i="27"/>
  <c r="R24" i="27" s="1"/>
  <c r="S27" i="27"/>
  <c r="O28" i="27"/>
  <c r="R28" i="27" s="1"/>
  <c r="S19" i="27"/>
  <c r="O20" i="27"/>
  <c r="R20" i="27" s="1"/>
  <c r="S28" i="27" l="1"/>
  <c r="O29" i="27"/>
  <c r="R29" i="27" s="1"/>
  <c r="S32" i="27"/>
  <c r="O33" i="27"/>
  <c r="R33" i="27" s="1"/>
  <c r="S20" i="27"/>
  <c r="S24" i="27"/>
  <c r="O25" i="27"/>
  <c r="R25" i="27" s="1"/>
  <c r="S25" i="27" l="1"/>
  <c r="S29" i="27"/>
  <c r="O30" i="27"/>
  <c r="R30" i="27" s="1"/>
  <c r="S33" i="27"/>
  <c r="O34" i="27"/>
  <c r="R34" i="27" s="1"/>
  <c r="S30" i="27" l="1"/>
  <c r="S34" i="27"/>
  <c r="O35" i="27"/>
  <c r="R35" i="27" s="1"/>
  <c r="S35" i="27" l="1"/>
  <c r="K8" i="20" l="1"/>
  <c r="K16" i="20" l="1"/>
  <c r="L5" i="20" l="1"/>
  <c r="L4" i="20"/>
  <c r="L13" i="20"/>
  <c r="L12" i="20"/>
  <c r="L6" i="20"/>
  <c r="L14" i="20"/>
  <c r="L16" i="20" l="1"/>
  <c r="L8" i="20"/>
  <c r="C120" i="35" l="1"/>
  <c r="C121" i="35" l="1"/>
  <c r="C122" i="35" l="1"/>
  <c r="C123" i="35" l="1"/>
  <c r="C124" i="35" l="1"/>
  <c r="C125" i="35" l="1"/>
  <c r="C126" i="35" l="1"/>
  <c r="C127" i="35" l="1"/>
  <c r="C128" i="35" l="1"/>
  <c r="C129" i="35" l="1"/>
  <c r="C130" i="35" l="1"/>
  <c r="C131" i="35" l="1"/>
  <c r="C132" i="35" l="1"/>
  <c r="C133" i="35" l="1"/>
  <c r="C134" i="35" l="1"/>
  <c r="C135" i="35" l="1"/>
  <c r="C136" i="35" l="1"/>
  <c r="C137" i="35" l="1"/>
  <c r="C138" i="35" l="1"/>
  <c r="C139" i="35" l="1"/>
  <c r="C140" i="35" l="1"/>
  <c r="C141" i="35" l="1"/>
  <c r="C142" i="35" l="1"/>
  <c r="C143" i="35" l="1"/>
  <c r="C144" i="35" l="1"/>
  <c r="C145" i="35" l="1"/>
  <c r="C146" i="35" l="1"/>
  <c r="C147" i="35" l="1"/>
  <c r="C148" i="35" l="1"/>
  <c r="C149" i="35" l="1"/>
  <c r="C150" i="35" l="1"/>
  <c r="C151" i="35" l="1"/>
  <c r="C152" i="35" l="1"/>
  <c r="C153" i="35" l="1"/>
  <c r="C154" i="35" l="1"/>
  <c r="C155" i="35" l="1"/>
  <c r="C156" i="35" l="1"/>
  <c r="C157" i="35" l="1"/>
  <c r="C158" i="35" l="1"/>
  <c r="C159" i="35" l="1"/>
  <c r="C160" i="35" l="1"/>
  <c r="C161" i="35" l="1"/>
  <c r="C162" i="35" l="1"/>
  <c r="C163" i="35" l="1"/>
  <c r="C164" i="35" l="1"/>
  <c r="C165" i="35" l="1"/>
  <c r="C166" i="35" l="1"/>
  <c r="C167" i="35" l="1"/>
  <c r="C168" i="35" l="1"/>
  <c r="C169" i="35" l="1"/>
  <c r="C170" i="35" l="1"/>
  <c r="C171" i="35" l="1"/>
  <c r="C172" i="35" l="1"/>
  <c r="C173" i="35" l="1"/>
  <c r="C174" i="35" l="1"/>
  <c r="C175" i="35" l="1"/>
  <c r="C176" i="35" l="1"/>
  <c r="C177" i="35" l="1"/>
  <c r="C178" i="35" l="1"/>
  <c r="C179" i="35" l="1"/>
  <c r="C180" i="35" l="1"/>
  <c r="C181" i="35" l="1"/>
  <c r="C182" i="35" l="1"/>
  <c r="C183" i="35" l="1"/>
  <c r="C184" i="35" l="1"/>
  <c r="C185" i="35" l="1"/>
  <c r="C186" i="35" l="1"/>
  <c r="C187" i="35" l="1"/>
  <c r="C188" i="35" l="1"/>
  <c r="C189" i="35" l="1"/>
  <c r="C190" i="35" l="1"/>
  <c r="C191" i="35" l="1"/>
  <c r="C192" i="35" l="1"/>
  <c r="C193" i="35" l="1"/>
  <c r="C194" i="35" l="1"/>
  <c r="C195" i="35" l="1"/>
  <c r="C196" i="35" l="1"/>
  <c r="C197" i="35" l="1"/>
  <c r="C198" i="35" l="1"/>
  <c r="C199" i="35" l="1"/>
  <c r="C200" i="35" l="1"/>
  <c r="C201" i="35" l="1"/>
  <c r="C202" i="35" l="1"/>
  <c r="C203" i="35" l="1"/>
  <c r="C204" i="35" l="1"/>
  <c r="C205" i="35" l="1"/>
  <c r="C206" i="35" l="1"/>
  <c r="C207" i="35" l="1"/>
  <c r="C208" i="35" l="1"/>
  <c r="C209" i="35" l="1"/>
  <c r="C210" i="35" l="1"/>
  <c r="C211" i="35" l="1"/>
  <c r="C212" i="35" l="1"/>
  <c r="C213" i="35" l="1"/>
  <c r="C214" i="35" l="1"/>
  <c r="C215" i="35" l="1"/>
  <c r="C216" i="35" l="1"/>
  <c r="C217" i="35" l="1"/>
  <c r="C218" i="35" l="1"/>
  <c r="C219" i="35" l="1"/>
  <c r="C220" i="35" l="1"/>
  <c r="C221" i="35" l="1"/>
  <c r="C222" i="35" l="1"/>
  <c r="C223" i="35" l="1"/>
  <c r="C224" i="35" l="1"/>
  <c r="C225" i="35" l="1"/>
  <c r="C226" i="35" l="1"/>
  <c r="C227" i="35" l="1"/>
  <c r="C228" i="35" l="1"/>
  <c r="C229" i="35" l="1"/>
  <c r="C230" i="35" l="1"/>
  <c r="C231" i="35" l="1"/>
  <c r="C232" i="35" l="1"/>
  <c r="C233" i="35" l="1"/>
  <c r="C234" i="35" l="1"/>
  <c r="C235" i="35" l="1"/>
  <c r="C236" i="35" l="1"/>
  <c r="C237" i="35" l="1"/>
  <c r="C238" i="35" l="1"/>
  <c r="C239" i="35" l="1"/>
  <c r="C240" i="35" l="1"/>
  <c r="C241" i="35" l="1"/>
  <c r="C242" i="35" l="1"/>
  <c r="C243" i="35" l="1"/>
  <c r="C244" i="35" l="1"/>
  <c r="C245" i="35" l="1"/>
  <c r="C246" i="35" l="1"/>
  <c r="C247" i="35" l="1"/>
  <c r="C248" i="35" l="1"/>
  <c r="C249" i="35" l="1"/>
  <c r="C250" i="35" l="1"/>
  <c r="C251" i="35" l="1"/>
  <c r="C252" i="35" l="1"/>
  <c r="C253" i="35" l="1"/>
  <c r="C254" i="35" l="1"/>
  <c r="C255" i="35" l="1"/>
  <c r="C256" i="35" l="1"/>
  <c r="C257" i="35" l="1"/>
  <c r="C258" i="35" l="1"/>
  <c r="C259" i="35" l="1"/>
  <c r="C260" i="35" l="1"/>
  <c r="C261" i="35" l="1"/>
  <c r="C262" i="35" l="1"/>
  <c r="C263" i="35" l="1"/>
  <c r="C264" i="35" l="1"/>
  <c r="C265" i="35" l="1"/>
  <c r="C266" i="35" l="1"/>
  <c r="C267" i="35" l="1"/>
  <c r="C268" i="35" l="1"/>
  <c r="C269" i="35" l="1"/>
  <c r="C270" i="35" l="1"/>
  <c r="C271" i="35" l="1"/>
  <c r="C272" i="35" l="1"/>
  <c r="C273" i="35" l="1"/>
  <c r="C274" i="35" l="1"/>
  <c r="C275" i="35" l="1"/>
  <c r="C276" i="35" l="1"/>
  <c r="C277" i="35" l="1"/>
  <c r="C278" i="35" l="1"/>
  <c r="C279" i="35" l="1"/>
  <c r="C280" i="35" l="1"/>
  <c r="C281" i="35" l="1"/>
  <c r="C282" i="35" l="1"/>
  <c r="C283" i="35" l="1"/>
  <c r="C284" i="35" l="1"/>
  <c r="C285" i="35" l="1"/>
  <c r="C286" i="35" l="1"/>
  <c r="C287" i="35" l="1"/>
  <c r="C288" i="35" l="1"/>
  <c r="C289" i="35" l="1"/>
  <c r="C290" i="35" l="1"/>
  <c r="C291" i="35" l="1"/>
  <c r="C292" i="35" l="1"/>
  <c r="C293" i="35" l="1"/>
  <c r="C294" i="35" l="1"/>
  <c r="C295" i="35" l="1"/>
  <c r="C296" i="35" l="1"/>
  <c r="C297" i="35" l="1"/>
  <c r="C298" i="35" l="1"/>
  <c r="C299" i="35" l="1"/>
  <c r="C300" i="35" l="1"/>
  <c r="C301" i="35" l="1"/>
  <c r="C302" i="35" l="1"/>
  <c r="C303" i="35" l="1"/>
  <c r="C304" i="35" l="1"/>
  <c r="C305" i="35" l="1"/>
  <c r="C306" i="35" l="1"/>
  <c r="C308" i="35" l="1"/>
  <c r="C307" i="35"/>
</calcChain>
</file>

<file path=xl/sharedStrings.xml><?xml version="1.0" encoding="utf-8"?>
<sst xmlns="http://schemas.openxmlformats.org/spreadsheetml/2006/main" count="5765" uniqueCount="1053">
  <si>
    <t xml:space="preserve">N° </t>
  </si>
  <si>
    <t>Proceso</t>
  </si>
  <si>
    <t>Tipo de Proceso</t>
  </si>
  <si>
    <t>Proceso Crítico</t>
  </si>
  <si>
    <t>Línea de Negocio</t>
  </si>
  <si>
    <t>Factor de Riesgo Operativo</t>
  </si>
  <si>
    <t>Descripción del Evento</t>
  </si>
  <si>
    <t>Impacto</t>
  </si>
  <si>
    <t>Probabilidad</t>
  </si>
  <si>
    <t>Riesgo Inherete</t>
  </si>
  <si>
    <t>Macroproceso</t>
  </si>
  <si>
    <t>Subproceso</t>
  </si>
  <si>
    <t>Riesgo Residual</t>
  </si>
  <si>
    <t>Objetivo</t>
  </si>
  <si>
    <t>Actividades</t>
  </si>
  <si>
    <t>Responsable</t>
  </si>
  <si>
    <t>Fecha  Inicio</t>
  </si>
  <si>
    <t>Fecha Fin</t>
  </si>
  <si>
    <t>Detectivo</t>
  </si>
  <si>
    <t>Periódico</t>
  </si>
  <si>
    <t>Manual</t>
  </si>
  <si>
    <t>Tipo de Evento</t>
  </si>
  <si>
    <t>Personas</t>
  </si>
  <si>
    <t>Interno</t>
  </si>
  <si>
    <t>Procesos</t>
  </si>
  <si>
    <t>Riesgo Inherente</t>
  </si>
  <si>
    <t>CRÍTICO</t>
  </si>
  <si>
    <t>ALTO</t>
  </si>
  <si>
    <t>BAJO</t>
  </si>
  <si>
    <t>PROBABILIDAD</t>
  </si>
  <si>
    <t>IMPACTO</t>
  </si>
  <si>
    <t>CRITICIDAD</t>
  </si>
  <si>
    <t>No Eventos</t>
  </si>
  <si>
    <t>Bajo</t>
  </si>
  <si>
    <t>Alto</t>
  </si>
  <si>
    <t>%</t>
  </si>
  <si>
    <t>Indicador</t>
  </si>
  <si>
    <t>Descripción</t>
  </si>
  <si>
    <t>Cálculo</t>
  </si>
  <si>
    <t>Medida</t>
  </si>
  <si>
    <t>Límites</t>
  </si>
  <si>
    <t>Reporte de estructuras</t>
  </si>
  <si>
    <t>estructuras erradas / total estructuras enviadas</t>
  </si>
  <si>
    <t>Máximo 1%</t>
  </si>
  <si>
    <t>Determina el número máximo de estructuras erradas que pueden remitirse a los diferentes organismos de control en relación al total de estructuras que se envían mensualmente.</t>
  </si>
  <si>
    <t>Gerente Financiero</t>
  </si>
  <si>
    <t>Automatización de procesos</t>
  </si>
  <si>
    <t>Determina el número máximo de procesos manuales que pueden realizarce en relación al total de procesos ejecutados en el macroproceso gestión financiera.</t>
  </si>
  <si>
    <t>procesos manuales/total de procesos ejecutados</t>
  </si>
  <si>
    <t>Máximo 10%</t>
  </si>
  <si>
    <t>Categoría Automatización</t>
  </si>
  <si>
    <t>Categoría Oportunidad</t>
  </si>
  <si>
    <t>Categoría Documental</t>
  </si>
  <si>
    <t>Categoría Reponsable</t>
  </si>
  <si>
    <t>Categoría Perioricidad</t>
  </si>
  <si>
    <t>Categoría Eficacia</t>
  </si>
  <si>
    <t>RIESGO OPERATIVO</t>
  </si>
  <si>
    <t>Reporte</t>
  </si>
  <si>
    <t>Control</t>
  </si>
  <si>
    <t>Evaluación del Impacto</t>
  </si>
  <si>
    <t>Escala</t>
  </si>
  <si>
    <t>Registro</t>
  </si>
  <si>
    <t>No existen  procesos</t>
  </si>
  <si>
    <t>Hoja Electrónica Simple</t>
  </si>
  <si>
    <t>Correctivo (ExPost)</t>
  </si>
  <si>
    <t>Existen procesos NO documentados definidos personal operativo</t>
  </si>
  <si>
    <t>Hoja Electrónica Macros</t>
  </si>
  <si>
    <t>Existen procesos NO documentados definidos por el supervisor operativo</t>
  </si>
  <si>
    <t>Automatizado Sistema Externo</t>
  </si>
  <si>
    <t>Preventivo</t>
  </si>
  <si>
    <t>Existen procesos y procedimientos NO aprobados, definidos por el dueño del proceso</t>
  </si>
  <si>
    <t>Automatizado Nativo Core</t>
  </si>
  <si>
    <t>Mitigación Integral</t>
  </si>
  <si>
    <t>Existen procesos y procedimientos debidamente aprobados y documentados</t>
  </si>
  <si>
    <t>Detalle</t>
  </si>
  <si>
    <t>El control es manual, se registra y administra en documentos físicos</t>
  </si>
  <si>
    <t>El control se realiza en una hoja electrónica, los datos de cada evento de riesgo se ingresan, registran y gestionan mediante el ingreso manual a la hoja</t>
  </si>
  <si>
    <t>El control se realiza en una hoja electrónica, los datos de cada evento de riesgo se ingresan, registran y gestionan mediante la carga a través de macros/archivo plano de una fuente informática</t>
  </si>
  <si>
    <t>El control se realiza en un sistema informático que no es nativo del core transaccional, se cargan archivos e información de formato txt o digitando al sistema</t>
  </si>
  <si>
    <t>El control se realiza en un sistema informático que es nativo del core transaccional, los datos y análisis se realiza sin la participación manual de los funcionarios de la entidad, los reportes no pueden alterarse ni modificarse por terceros</t>
  </si>
  <si>
    <t>La entidad se limita a registrar e inventariar los eventos de riesgo, no implementa medidas de mitigación</t>
  </si>
  <si>
    <t>La entidad se esfuerza por implementar controles sobre eventos que ya se han presentado, sin que exista ningún caso o evento presente particular. Se registra un evento después presentado; sirven para descubrir resultados no previstos y alertar sobre la presencia de pérdidas reales</t>
  </si>
  <si>
    <t>Los controles se implementan a través de la identificación de eventos que se han presentado o pueden presentarse, con criterios de jerarquización y asignación de recursos a través de una matriz de riesgos debidamente estructurada</t>
  </si>
  <si>
    <t>Integral</t>
  </si>
  <si>
    <t>Los controles han sido implementados de manera integral, con un protocolo de registro de los eventos, se procede con una respuesta a la presencia real de un evento (correctivo), se encuentran debidadamente inventariados (detectivo) e incluso se gestionan de carácter preventivo mediante una matriz de riesgos debidamente estructurada. Se orientan a eliminar las causas del riesgo, para prevenir su ocurrencia o materialización</t>
  </si>
  <si>
    <t>No existen procesos ni procedimientos documentados o verbales</t>
  </si>
  <si>
    <t>Existen procesos y procedimientos no documentados (verbales), definidos por el propio personal operativo</t>
  </si>
  <si>
    <t>Existen procesos y procedimientos no documentados (verbales), definidos por el supervisor operativo</t>
  </si>
  <si>
    <t>Existen procesos y procedimientos no aprobados, pero si documentados en los que se detalla el control definidos por el dueño del proceso</t>
  </si>
  <si>
    <t>Existen procesos y procedimientos debidamente aprobados por la instancia de decisión y documentados en los que se detalla el control</t>
  </si>
  <si>
    <t>Excepcional/Respuesta a Evento</t>
  </si>
  <si>
    <t>No Existe Responsable Visible</t>
  </si>
  <si>
    <t>Aún se presentan eventos repetitivos</t>
  </si>
  <si>
    <t>Esporádico/Sorpresa</t>
  </si>
  <si>
    <t>Asignación Puntual del Responsable</t>
  </si>
  <si>
    <t>Aún se presentan eventos esporádicos</t>
  </si>
  <si>
    <t>Ocasional/Bajo Solicitud</t>
  </si>
  <si>
    <t>Asignación Verbal del Responsable</t>
  </si>
  <si>
    <t>Se presentan eventos ocasionales</t>
  </si>
  <si>
    <t>Asignación Mail del Responsable</t>
  </si>
  <si>
    <t>Se presentan eventos esporádicos</t>
  </si>
  <si>
    <t>Permanente/Diario</t>
  </si>
  <si>
    <t>Asignación Funcional del Responsable</t>
  </si>
  <si>
    <t>No se ha presentado ningún evento</t>
  </si>
  <si>
    <t>El control implementado solo se ejcuta luego de la presencia de un evento generador de pérdida</t>
  </si>
  <si>
    <t>El control implementado se ejecuta esporádicamente, mediante un proceso aleatorio (sorpresa)</t>
  </si>
  <si>
    <t>El control implementado se ejecuta ocasionalmente. Al menos una vez por trimestre</t>
  </si>
  <si>
    <t>El control implementado se ejecuta frecuentemente. Al menos una vez por mes</t>
  </si>
  <si>
    <t>No se observa reponsable visible de implementar y ejcutar el control</t>
  </si>
  <si>
    <t>El responsable del control se asigna al momento de presentarse un evento, la realiza el responsable del área (proceso) sin disponer de un procedimiento específico</t>
  </si>
  <si>
    <t>El responsable del control lo asigna verbalmente por el responsable del área (proceso), bajo su criterio discresional</t>
  </si>
  <si>
    <t>El responsable del control lo asigna por mail por el responsable del área (proceso), bajo su criterio discresional</t>
  </si>
  <si>
    <t>El responsable del control se encuentra asignado en el Manual Orgánico Funcional de la entidad, dentro de las especificaciones del cargo / puesto</t>
  </si>
  <si>
    <t>Se ha presentado al menos UN evento de riesgo (hecho generador) semanal</t>
  </si>
  <si>
    <t>Se ha presentado al menos UN evento de riesgo (hecho generador) mensual</t>
  </si>
  <si>
    <t>Se ha presentado al menos UN evento de riesgo (hecho generador) semestral</t>
  </si>
  <si>
    <t>Se ha presentado al menos UN evento de riesgo (hecho generador) anual</t>
  </si>
  <si>
    <t>.</t>
  </si>
  <si>
    <t>Valor</t>
  </si>
  <si>
    <t>Valor Control Impacto</t>
  </si>
  <si>
    <t>Calidad Control</t>
  </si>
  <si>
    <t>Ponderado Riesgo Residual</t>
  </si>
  <si>
    <t>Definiciones de Riesgo Residual</t>
  </si>
  <si>
    <t>Nivel</t>
  </si>
  <si>
    <t>Escala Riesgo Residual</t>
  </si>
  <si>
    <t>Calidad Control Impacto</t>
  </si>
  <si>
    <t>Riesgo Residual Impacto</t>
  </si>
  <si>
    <t>Rango Riesgo Residual Impacto</t>
  </si>
  <si>
    <t>Riesgo Residual 
Impacto</t>
  </si>
  <si>
    <t>Impacto 
Residual</t>
  </si>
  <si>
    <t>Nivel Riesgo Inherente</t>
  </si>
  <si>
    <t>Rango Riesgo Inherente</t>
  </si>
  <si>
    <t xml:space="preserve">Riesgo Residual </t>
  </si>
  <si>
    <t>&lt;=1</t>
  </si>
  <si>
    <t>Muy Bajo</t>
  </si>
  <si>
    <t>1-2</t>
  </si>
  <si>
    <t>3-4</t>
  </si>
  <si>
    <t>5-10</t>
  </si>
  <si>
    <t>Muy Alto</t>
  </si>
  <si>
    <t>Definiciones de Riesgo Inherente</t>
  </si>
  <si>
    <t>Escala Riesgo Inherente</t>
  </si>
  <si>
    <t>MAPA DE PROCESOS</t>
  </si>
  <si>
    <t>SISTEMA DE GESTION INTEGRAL DEL RIESGO</t>
  </si>
  <si>
    <t>Entidad</t>
  </si>
  <si>
    <t>Fecha</t>
  </si>
  <si>
    <t>Evaluación de Impacto</t>
  </si>
  <si>
    <t>Escala Ordenado</t>
  </si>
  <si>
    <t>Rango</t>
  </si>
  <si>
    <t>Sin Control</t>
  </si>
  <si>
    <t>Deficiente</t>
  </si>
  <si>
    <t>Débil</t>
  </si>
  <si>
    <t>Regular</t>
  </si>
  <si>
    <t>Bueno</t>
  </si>
  <si>
    <t>Adecuado</t>
  </si>
  <si>
    <t>Evaluación Control Impacto</t>
  </si>
  <si>
    <t>Mitigar</t>
  </si>
  <si>
    <t>Cargo Responsable</t>
  </si>
  <si>
    <t>Tipo Proceso</t>
  </si>
  <si>
    <t>Tabla</t>
  </si>
  <si>
    <t>Catálogo</t>
  </si>
  <si>
    <t>Rubro</t>
  </si>
  <si>
    <t>Procesos gobernantes o estratégicos</t>
  </si>
  <si>
    <t>Procesos productivos, fundamentales u operativos</t>
  </si>
  <si>
    <t>Procesos habilitantes, de soporte o apoyo</t>
  </si>
  <si>
    <t>Area Responsable</t>
  </si>
  <si>
    <t>Proceso NO Crítico</t>
  </si>
  <si>
    <t>Fecha Aprobación</t>
  </si>
  <si>
    <t>Línea minorista</t>
  </si>
  <si>
    <t>Línea de microfinanzas</t>
  </si>
  <si>
    <t>Línea de tarjetas</t>
  </si>
  <si>
    <t>Línea Comercial</t>
  </si>
  <si>
    <t>Línea Inmobiliaria</t>
  </si>
  <si>
    <t>Línea de compensación de pagos</t>
  </si>
  <si>
    <t>Línea de tesorería tradicional</t>
  </si>
  <si>
    <t>Transversal</t>
  </si>
  <si>
    <t>Productos y Servicios</t>
  </si>
  <si>
    <t>Clientes Internos</t>
  </si>
  <si>
    <t>Clientes Externos</t>
  </si>
  <si>
    <t>Fecha Actualización</t>
  </si>
  <si>
    <t>Tipo Evento</t>
  </si>
  <si>
    <t>Fraude interno</t>
  </si>
  <si>
    <t>Fraude externo</t>
  </si>
  <si>
    <t>Prácticas laborales y seguridad del ambiente de trabajo</t>
  </si>
  <si>
    <t>Prácticas relacionadas con los clientes, los productos y el negocio</t>
  </si>
  <si>
    <t>Daños a los activos físicos</t>
  </si>
  <si>
    <t>Interrupción del negocio por fallas en la tecnología de la información</t>
  </si>
  <si>
    <t>Deficiencias en la ejecución de procesos, en el procesamiento de operaciones; y en las relaciones con proveedores y terceros</t>
  </si>
  <si>
    <t>Tipo Factor</t>
  </si>
  <si>
    <t>Externo</t>
  </si>
  <si>
    <t>Tecnología de la información</t>
  </si>
  <si>
    <t>Eventos externos</t>
  </si>
  <si>
    <t>Valor Impacto</t>
  </si>
  <si>
    <t xml:space="preserve"> Riesgo Inherente</t>
  </si>
  <si>
    <t>Mínimo</t>
  </si>
  <si>
    <t>Máximo</t>
  </si>
  <si>
    <t>Categoría Responsable</t>
  </si>
  <si>
    <t>Inferior</t>
  </si>
  <si>
    <t>Superior</t>
  </si>
  <si>
    <t>Tratamiento a Riesgo</t>
  </si>
  <si>
    <t>Tratamiento al Riesgo</t>
  </si>
  <si>
    <t>Transferir</t>
  </si>
  <si>
    <t>Asumir</t>
  </si>
  <si>
    <t>Compartir</t>
  </si>
  <si>
    <t>Moderado</t>
  </si>
  <si>
    <t>Mayor</t>
  </si>
  <si>
    <t>Menor</t>
  </si>
  <si>
    <t>Insignificante</t>
  </si>
  <si>
    <t>Diseño y Ejecución del Plan de Marketing y Promoción</t>
  </si>
  <si>
    <t>Contabilidad y Estados Financieros</t>
  </si>
  <si>
    <t>Promoción e Información a Solicitantes de Crédito</t>
  </si>
  <si>
    <t>Apertura de Cuenta</t>
  </si>
  <si>
    <t>Cajeros Automáticos y Tarjetas Electrónicas</t>
  </si>
  <si>
    <t>Costeo y Rentabilidad</t>
  </si>
  <si>
    <t>Auditora Externa</t>
  </si>
  <si>
    <t>Calificación de Activos de Riesgo</t>
  </si>
  <si>
    <t>Negociación, Renovación, Liquidación Inversiones</t>
  </si>
  <si>
    <t>SRI, Municipio, IESS</t>
  </si>
  <si>
    <t>Presupuesto</t>
  </si>
  <si>
    <t>Diseño del Presupuesto y Plan Operativo Anual</t>
  </si>
  <si>
    <t>Seguridad Oficinas</t>
  </si>
  <si>
    <t>Salud Ocupacional</t>
  </si>
  <si>
    <t>Calificación Proveedores</t>
  </si>
  <si>
    <t>Seguimiento y Ejecución Presupuesto y Plan Operativo Anual</t>
  </si>
  <si>
    <t>Requerimiento y Selección de Personal</t>
  </si>
  <si>
    <t>Administración Talento Humano y Nómina</t>
  </si>
  <si>
    <t>Vacaciones y Ausencias Temporales</t>
  </si>
  <si>
    <t>Capacitación y Formación</t>
  </si>
  <si>
    <t>Contratación de Personal</t>
  </si>
  <si>
    <t>Evaluación Desempeño</t>
  </si>
  <si>
    <t>Caja Chica</t>
  </si>
  <si>
    <t>Inducción de Personal</t>
  </si>
  <si>
    <t>Desincorporación del Personal</t>
  </si>
  <si>
    <t>Viajes y viáticos</t>
  </si>
  <si>
    <t>Cobranza Extrajudicial y Judicial</t>
  </si>
  <si>
    <t>Seguimiento, Cobranza y Cancelación del Crédito</t>
  </si>
  <si>
    <t>Metodologías, Manuales y Modelos de Riesgos</t>
  </si>
  <si>
    <t>Gestión Límites de Riesgo</t>
  </si>
  <si>
    <t>Reportes y Estructuras Superintendencia</t>
  </si>
  <si>
    <t>Convocatoria, Reuniones y Actas CAIR</t>
  </si>
  <si>
    <t>Convocatoria, Reuniones y Actas Comité Etica</t>
  </si>
  <si>
    <t>Desarrollo de Software y Aplicaciones</t>
  </si>
  <si>
    <t>TI-DS-DS-01</t>
  </si>
  <si>
    <t>Política Conozca a su Cliente</t>
  </si>
  <si>
    <t>Política Conozca a su Proveedor</t>
  </si>
  <si>
    <t>Política Conozca a su Empleado</t>
  </si>
  <si>
    <t>Designación y/o selección de Funcionarios, Comités y Calificadora</t>
  </si>
  <si>
    <t>Selección Auditor Externo / Auditor Interno</t>
  </si>
  <si>
    <t>Convocatoria, Reuniones y Actas</t>
  </si>
  <si>
    <t>Convocatorias, Reuniones y Actas</t>
  </si>
  <si>
    <t>Generación de Calificación de Riesgo</t>
  </si>
  <si>
    <t>Proveeduría</t>
  </si>
  <si>
    <t>Seguros</t>
  </si>
  <si>
    <t>Administración de Activo Fijos</t>
  </si>
  <si>
    <t>Adquisición de Bienes y Servicios</t>
  </si>
  <si>
    <t>Administración del Cumplimiento y Reportes UAFE</t>
  </si>
  <si>
    <t>Soporte Consejo de Vigilancia / Comité Auditoría</t>
  </si>
  <si>
    <t>Plan Anual de Auditoría</t>
  </si>
  <si>
    <t>Diseño y Ejecución Plan Anual</t>
  </si>
  <si>
    <t>Diseño y Evaluación del Programa de Responsabilidad Social</t>
  </si>
  <si>
    <t>Diseño y Evaluación del Balance Social</t>
  </si>
  <si>
    <t>Patrocinio Legal</t>
  </si>
  <si>
    <t>Soporte Gerencia General</t>
  </si>
  <si>
    <t>Administración Documental</t>
  </si>
  <si>
    <t>Bóveda</t>
  </si>
  <si>
    <t>Cheques y Transferencias BCE</t>
  </si>
  <si>
    <t>Fondeo Externo</t>
  </si>
  <si>
    <t>Diseño del Sistema de Gestión de la Calidad</t>
  </si>
  <si>
    <t>Asesoría</t>
  </si>
  <si>
    <t>Análisis de Crédito</t>
  </si>
  <si>
    <t>Información Organismos de Integración y Representación</t>
  </si>
  <si>
    <t>Supervisión Superintendencia</t>
  </si>
  <si>
    <t>Aporte Organo de Control</t>
  </si>
  <si>
    <t>Reportes y Estructuras</t>
  </si>
  <si>
    <t>Multas y Sanciones</t>
  </si>
  <si>
    <t>Diseño de Planificación Estratégica</t>
  </si>
  <si>
    <t>TI-DS-DS-02</t>
  </si>
  <si>
    <t>Seguimiento y Evaluación Planificación Estratégica</t>
  </si>
  <si>
    <t>TI-DS-DS-03</t>
  </si>
  <si>
    <t>Soporte al Usuario</t>
  </si>
  <si>
    <t>Licenciamiento de software</t>
  </si>
  <si>
    <t>Administración y Cierre de Cuentas</t>
  </si>
  <si>
    <t>Página WEB</t>
  </si>
  <si>
    <t>Infraestructura de TI</t>
  </si>
  <si>
    <t>Existe un stock de repuestos básicos de los equipos informáticos o se mantienen acuerdos con los proveedores de equipos (hardware) para el reemplazo inmediato de componentes en caso de fallas</t>
  </si>
  <si>
    <t>Reemplazo y Obsolescencia</t>
  </si>
  <si>
    <t>Planificación Estratégica TI</t>
  </si>
  <si>
    <t>TI-DS-DS-04</t>
  </si>
  <si>
    <t>Base de Datos e Información</t>
  </si>
  <si>
    <t>Gestión Tecnología de la Información</t>
  </si>
  <si>
    <t>Seguridades Físicas</t>
  </si>
  <si>
    <t>Depósitos, Retiros, Pagos de Dividendos</t>
  </si>
  <si>
    <t>Seguridades Lógicas</t>
  </si>
  <si>
    <t>Diseño y Ejecución de Estudios de Mercado y Satisfacción</t>
  </si>
  <si>
    <t>Administración y Liquidación Depósito a Plazo Fijo</t>
  </si>
  <si>
    <t>Instrumentación y Desembolso</t>
  </si>
  <si>
    <t>Calificación de IFI y Asignación de Cupos de Inversión</t>
  </si>
  <si>
    <t>Aprobación de Crédito</t>
  </si>
  <si>
    <t>Actualización y Mantenimiento de Procesos y Gestión de la Calidad</t>
  </si>
  <si>
    <t>Gestión de Relaciones con Abogados Externos</t>
  </si>
  <si>
    <t>Inspección y Avalúos</t>
  </si>
  <si>
    <t>Archivo de Documentos</t>
  </si>
  <si>
    <t>Actualización de Información</t>
  </si>
  <si>
    <t>Banca/Cooperativa Electrónica</t>
  </si>
  <si>
    <t>Atención de Quejas y Reclamos</t>
  </si>
  <si>
    <t>Solicitud y Recepción de Documentos</t>
  </si>
  <si>
    <t>Custodia de Files de Crédito, Documentos Legales y Títulos Valores</t>
  </si>
  <si>
    <t>Cuadre y Cierre Día</t>
  </si>
  <si>
    <t>Administración Cajero Automático</t>
  </si>
  <si>
    <t>Remesas, Servicios Básicos, Servicio de Recaudo para Terceros, Impuestos y Ventanillas Compartidas</t>
  </si>
  <si>
    <t>Apertura Plazo Fijo</t>
  </si>
  <si>
    <t>Constitución de Garantías Reales (Hipoteca / Prenda)</t>
  </si>
  <si>
    <t>Apertura, Cuadre y Cierre de Cajas</t>
  </si>
  <si>
    <t>Logística del Efectivo</t>
  </si>
  <si>
    <t>Enlaces y Comunicaciones</t>
  </si>
  <si>
    <t>Estructura Institucional</t>
  </si>
  <si>
    <t>TI-DS-DS-05</t>
  </si>
  <si>
    <t>TI-DS-DS-06</t>
  </si>
  <si>
    <t>Programa de Creación y Mantenimiento de Productos y Servicios</t>
  </si>
  <si>
    <t>Código Evento de Riesgo</t>
  </si>
  <si>
    <t>A1:AA110</t>
  </si>
  <si>
    <t>Fecha Levantamiento</t>
  </si>
  <si>
    <t>Categoría Periodicidad</t>
  </si>
  <si>
    <t>Administración de Riesgos</t>
  </si>
  <si>
    <t>Tipo de Evento de Riesgo</t>
  </si>
  <si>
    <t>FACTOR DE RIESGO</t>
  </si>
  <si>
    <t>FACTOR DE RIESGO ANTES</t>
  </si>
  <si>
    <t>1-Muy Bajo</t>
  </si>
  <si>
    <t>1-Insignificante</t>
  </si>
  <si>
    <t>DAÑOS EN LOS ACTIVOS FISICOS</t>
  </si>
  <si>
    <t>Eventos Externos</t>
  </si>
  <si>
    <t>2-Bajo</t>
  </si>
  <si>
    <t>2-Menor</t>
  </si>
  <si>
    <t>DEFICIENCIAS EN  PROCESOS, EN EL PROCESAMIENTO DE OPERACIONES Y EN LAS RELACIONES CON PROVEEDORES Y TERCEROS</t>
  </si>
  <si>
    <t>3-Medio</t>
  </si>
  <si>
    <t>3-Moderado</t>
  </si>
  <si>
    <t>FRAUDE INTERNO</t>
  </si>
  <si>
    <t>Tecnología de la Información</t>
  </si>
  <si>
    <t>Prevencion de Lavado de Activos</t>
  </si>
  <si>
    <t>4-Alto</t>
  </si>
  <si>
    <t>4-Mayor</t>
  </si>
  <si>
    <t>FRAUDE EXTERNO</t>
  </si>
  <si>
    <t>5-Muy Alto</t>
  </si>
  <si>
    <t>5-Catastrófrico</t>
  </si>
  <si>
    <t>INTERRUPCIÓN POR FALLAS EN LA TI</t>
  </si>
  <si>
    <t>Seguridad de la Información</t>
  </si>
  <si>
    <t>PRACTICAS RELACIONADAS CON LOS CLIENTES, LOS PRODUCTOS Y EL NEGOCIO</t>
  </si>
  <si>
    <t xml:space="preserve">PRACTICAS LABORALES Y SEGURIDAD DEL AMBIENTE DE TRABAJO </t>
  </si>
  <si>
    <t>No Existe Control</t>
  </si>
  <si>
    <t xml:space="preserve"> ::::::&gt;VER VALORES Y COLORES EN HOJA MAPA DE CALOR</t>
  </si>
  <si>
    <t>11-16</t>
  </si>
  <si>
    <t>17-25</t>
  </si>
  <si>
    <t>Control de Impacto =  Aut * Oport * Docum</t>
  </si>
  <si>
    <t>0-No existe control</t>
  </si>
  <si>
    <t>01-10</t>
  </si>
  <si>
    <t>0-Deficiente</t>
  </si>
  <si>
    <t>11-20</t>
  </si>
  <si>
    <t>1-Débil</t>
  </si>
  <si>
    <t>21-40</t>
  </si>
  <si>
    <t>2-Regular</t>
  </si>
  <si>
    <t>41-60</t>
  </si>
  <si>
    <t>3-Bueno</t>
  </si>
  <si>
    <t>61-90</t>
  </si>
  <si>
    <t>4-Adecuado</t>
  </si>
  <si>
    <t>91-125</t>
  </si>
  <si>
    <t>5-Optimo</t>
  </si>
  <si>
    <t>&lt;0</t>
  </si>
  <si>
    <t xml:space="preserve">Evaluación del Impacto = Impacto - control </t>
  </si>
  <si>
    <t>&lt;1</t>
  </si>
  <si>
    <t>Catastrófrico</t>
  </si>
  <si>
    <t>Optimo</t>
  </si>
  <si>
    <t>Aut * Opo*Doc</t>
  </si>
  <si>
    <t xml:space="preserve"> Res*Per*Efi</t>
  </si>
  <si>
    <t>Rango Riesgo Residual</t>
  </si>
  <si>
    <t>Origen</t>
  </si>
  <si>
    <t>Factor de Riesgo</t>
  </si>
  <si>
    <t>FECHA LEVANTAMIENTO</t>
  </si>
  <si>
    <t>TIPO_EVENTO</t>
  </si>
  <si>
    <t>DESCRIPCION_EVENTO</t>
  </si>
  <si>
    <t>FACTOR_RIESGO</t>
  </si>
  <si>
    <t>ORIGEN</t>
  </si>
  <si>
    <t>IMPACTO_INHERENTE</t>
  </si>
  <si>
    <t>Codigo</t>
  </si>
  <si>
    <t>TRATAMIENTO</t>
  </si>
  <si>
    <t>XYZ</t>
  </si>
  <si>
    <t>AA</t>
  </si>
  <si>
    <t>AB</t>
  </si>
  <si>
    <t>VIGENTE</t>
  </si>
  <si>
    <t>XX</t>
  </si>
  <si>
    <t>Código_Procesos</t>
  </si>
  <si>
    <t>CODIGO_PROCESOS</t>
  </si>
  <si>
    <t>Impacto x Probabilidad</t>
  </si>
  <si>
    <t>Definiciones Evaluación Calidad del Control (Impacto y Probabilidad)</t>
  </si>
  <si>
    <t>El control es de carácter correctivo (expost), se toman medidas de mitigación luego de la presencia del evento particular, la acción de la entidad es reactiva.  Permiten, después de ser detectado el evento, el restablecimiento de la actividad y mitigación del impacto/Probabilidad</t>
  </si>
  <si>
    <t>Evaluación de la Probabilidad</t>
  </si>
  <si>
    <t>El control se ejecuta en forma permanente, con una Probabilidad diaria</t>
  </si>
  <si>
    <t>Evaluación Calidad del Control (Impacto y Probabilidad)</t>
  </si>
  <si>
    <t>Evaluación de Probabilidad</t>
  </si>
  <si>
    <t>Calidad Control Probabilidad</t>
  </si>
  <si>
    <t>Riesgo Residual Probabilidad</t>
  </si>
  <si>
    <t>Rango Riesgo Residual Probabilidad</t>
  </si>
  <si>
    <t>Riesgo Residual 
Probabilidad</t>
  </si>
  <si>
    <t>Probabilidad
Residual</t>
  </si>
  <si>
    <t>PROBABILIDAD / IMPACTO</t>
  </si>
  <si>
    <t>Muy bajo</t>
  </si>
  <si>
    <t>Muy alto</t>
  </si>
  <si>
    <t>Muy baja</t>
  </si>
  <si>
    <t>Baja</t>
  </si>
  <si>
    <t>Alta</t>
  </si>
  <si>
    <t>Muy alta</t>
  </si>
  <si>
    <t>Nivel
Riesgo Inherente</t>
  </si>
  <si>
    <t>CONSECUENCIA</t>
  </si>
  <si>
    <t>PROBABILIDAD_INHERENTE</t>
  </si>
  <si>
    <t>CATEGORIA RIESGO LEGAL</t>
  </si>
  <si>
    <t>CRITERIO RIESGO</t>
  </si>
  <si>
    <t>Consecuencia</t>
  </si>
  <si>
    <t>Etiquetas de fila</t>
  </si>
  <si>
    <t>(en blanco)</t>
  </si>
  <si>
    <t>Total general</t>
  </si>
  <si>
    <t>ApoEstCaj</t>
  </si>
  <si>
    <t>ProCajApe</t>
  </si>
  <si>
    <t>Elecciones Asamblea General</t>
  </si>
  <si>
    <t>Elecciones Consejos</t>
  </si>
  <si>
    <t>FECHA APROBACION</t>
  </si>
  <si>
    <t>RECURSOS UTILIZADOS</t>
  </si>
  <si>
    <t>AUTOMATIZACION</t>
  </si>
  <si>
    <t>OPORTUNIDAD</t>
  </si>
  <si>
    <t>DOCUMENTAL</t>
  </si>
  <si>
    <t>PERIORICIDAD</t>
  </si>
  <si>
    <t>RESPONSABLE</t>
  </si>
  <si>
    <t>EFICACIA</t>
  </si>
  <si>
    <t>Valor Probabilidad</t>
  </si>
  <si>
    <t>Valor Control Probabilidad</t>
  </si>
  <si>
    <t>Riesgo Inherente = Impacto * Probabilidad</t>
  </si>
  <si>
    <t>Riesgo Residual = Eval.Impacto * Eval.Probabilidad</t>
  </si>
  <si>
    <t>Control de Probabilidad =  Period * Resp * Eficacia</t>
  </si>
  <si>
    <t>Evaluación del Probabilidad = Probabilidad - control</t>
  </si>
  <si>
    <t>Rango Riesgo Residual Impacto/Probabilidad</t>
  </si>
  <si>
    <t>Evaluación Impacto/Probabilidad</t>
  </si>
  <si>
    <t>Evento de Riesgo</t>
  </si>
  <si>
    <t>Opción de Tratamiento de Riesgo</t>
  </si>
  <si>
    <t>Calificación</t>
  </si>
  <si>
    <t>Catastrófico</t>
  </si>
  <si>
    <t>Controlar</t>
  </si>
  <si>
    <t>Ocurrencia</t>
  </si>
  <si>
    <t>Probabilidad Ocurrencia ALTA</t>
  </si>
  <si>
    <t>Probabilidad Ocurrencia MUY ALTA</t>
  </si>
  <si>
    <t>Probabilidad Ocurrencia MEDIA</t>
  </si>
  <si>
    <t>Probabilidad Ocurrencia BAJA</t>
  </si>
  <si>
    <t>Probabilidad Ocurrencia MUY BAJA</t>
  </si>
  <si>
    <t>Ocurrencia una vez cada 15 días</t>
  </si>
  <si>
    <t>Ocurrencia una vez cada 30 días</t>
  </si>
  <si>
    <t>Ocurrencia una vez cada 90 días</t>
  </si>
  <si>
    <t>Ocurrencia una vez cada 180 días</t>
  </si>
  <si>
    <t>Ocurrencia una vez cada 360 días</t>
  </si>
  <si>
    <t>Riesgo que puede tener un pequeño o nulo efecto en la institución</t>
  </si>
  <si>
    <t>Riesgo que causa un daño en el patrimonio o imagen, que se puede corregir en el corto tiempo y que no afecta en el cumplimiento de los objetivos estratégicos</t>
  </si>
  <si>
    <t>Riesgo cuya materización causaría ya sea una pérdida importante en el patrimonio o un deterioro significativo en la institución. Además se requiere un tiempo importante de la alta dirección para investigar y corregir los daños</t>
  </si>
  <si>
    <t>Riesgo cuya materialización dañaría significativamente el patrimonio, imagen o logro de los objetivos institucionales, incluido el tiempo de la alta dirección para identificar, mitigar y controlar el riesgo</t>
  </si>
  <si>
    <t>Riesgo cuya materialización influye directamente en el cumplimiento de la misión, pérdida patrimonial o deterioro de la imagen, dejando además sin funcionar totalmente o por un período importante de tiempo la operación de la entidad</t>
  </si>
  <si>
    <t>Repercusiones en la Entidad</t>
  </si>
  <si>
    <t>Repercusiones sobre los Clientes</t>
  </si>
  <si>
    <t>Afecta a un número significativo de clientes sin la provisión de servicios</t>
  </si>
  <si>
    <t>Afecta a un número significativo de clientes, con la probabilidad de que se presente una suspensión del servicio</t>
  </si>
  <si>
    <t>Afecta a un número importante de clientes de un segmento de mercado específico</t>
  </si>
  <si>
    <t>Impacto limitado sobre los clientes</t>
  </si>
  <si>
    <t>Impacto a una persona o nula sobre los clientes</t>
  </si>
  <si>
    <t>Acciones del Regulador</t>
  </si>
  <si>
    <t>Multas significativas, sanciones administrativas representativas</t>
  </si>
  <si>
    <t>No interviene el órgano de control</t>
  </si>
  <si>
    <t>Posible información hacia el ógano de control, podrían presentarse multas</t>
  </si>
  <si>
    <t>Multas posibles, se prevé un informe del órgano de control</t>
  </si>
  <si>
    <t>Pérdida Económica</t>
  </si>
  <si>
    <t>Significativa, podría ser catastrófica</t>
  </si>
  <si>
    <t>Mayor, pérdida representativa del patrimonio</t>
  </si>
  <si>
    <t>Moderado, la pérdida la asume la entidad sin afectar su solvencia</t>
  </si>
  <si>
    <t>Menor, no existe afectación representativa sobte el patrimonio</t>
  </si>
  <si>
    <t>Insignificante, no representativa</t>
  </si>
  <si>
    <t>ProCajApe-Atra03</t>
  </si>
  <si>
    <t>Atraso en apertura o cierre de caja</t>
  </si>
  <si>
    <t>Incovenientes al ingreso de caja</t>
  </si>
  <si>
    <t>Matriz</t>
  </si>
  <si>
    <t>Operaciones</t>
  </si>
  <si>
    <t>Responsable de Operaciones</t>
  </si>
  <si>
    <t>NO</t>
  </si>
  <si>
    <t>ApoEstCaj-Frau01</t>
  </si>
  <si>
    <t>Fraude Interno</t>
  </si>
  <si>
    <t>Al cliente Pilataxi Sislema Jose con C.I 0603907742 por aperturar CDP a 30 dias plazo por el valor de $14,000 y no presentar soportes justificativos.  Se reporta a la UAF</t>
  </si>
  <si>
    <t>Captaciones</t>
  </si>
  <si>
    <t>Responsable Captaciones</t>
  </si>
  <si>
    <t>Al momento de elaborar la Orden de Trabajo el Asistente de Proyectos y Tesorería por error involuntario registro como beneficiario al Banco Produbanco cuando el Beneficiario real era Ecuatoriano Suiza, posterior a esto el entrega la Orden de Trabajo a Operaciones adjuntando la carta remitida por el cliente, en donde ni el Supervisor ni el Asistente de Back Office se percataron de tal inconsistencia y generando el CDP a favor del Banco Produbanco.</t>
  </si>
  <si>
    <t>El 2 de marzo de 2017 se solicita al area de tecnologia, se reversen los asientos abajo descritos por motivo que los valores de los intereses se acreditaron al reves, lo correcto es - Cliente Arcentales Fajardo Luis interes de $1933.15 - Cliente Mieles Quimi Wilson interes de $197.26 El cliente Arcentales Fajardo Luis posteo su libreta con un valor de intereses por cdp  erroneo actualmente se reverso el asiento pero el ya habia posteado su libreta por caja. (Sandy Cortez - Agencia AGENCIA SUBURBIO) Plan de Accion:  1. Se solicita el reverso de la transacciones y la impresion de la nueva libreta.  2.  Esta pendiente el DDF para el control de cartolas desde el sistema.</t>
  </si>
  <si>
    <t>El 9 de noviembre de 2016, la unidad de cumplimiento detecto en la revision de sus estructuras un valor de $330,26 que impedia cuadrar los valores por lo que consulto al area de operaciones quienes manifestaron lo siguiente:  El CDP 2947 se venció el 03/10, hubo una instrucción del área de captaciones para que la inversión se  cancele en agencia AGENCIA SUBURBIO y  se aperture uno solo en agencia Orellana el día 4 /10 ya que el cliente tenia CDP en ambas sucursales. • Al momento de acreditar los intereses ganados que fueron pagados mensualmente por error acredité la totalidad ( $ 411.72) y no el parcial #6  que correspondía ese mes que corresponde a $ 83.12.  • Al interés ganado se le debió restar la retención $ 1.66, es decir menos $ 83.12 =  $ 81.46  • Si restamos $ 411.72-330.26 ( valor diferencia mal acreditado) = 81.46  • Si usted observa en el adjunto del certificado indica que el valor a cancelar es de $ 411.72+ 10,000 capital = 10,411.72  • Como se acreditó a la cuenta del cliente # 50058296  el valor total del interés ganado si considerar solo el parcial que correspondía, se hizo una nota de debito para poder restar el excedente de $ 330.26 que por error acredité.</t>
  </si>
  <si>
    <t>En Ag Playas en proceso de renovación automática de CDP no se procedió a realizar la respectiva impresión del CDP renovado, situación que se coordino con el área de sistema para que se habilite nuevamente el CDP y finalicemos esta actividad. Se procedió a la regularización física y por sistema de la novedad presentada. se procedió con respectivo llamado de atención al Supervisor operativo por novedad presentada. Como Plan de Acción: acorde a objetivos del Banco se estima salir con el nuevo proceso de CDP desmaterializados, situación que conlleva a eliminar la acción de impresión de CDP en razón que serán virtuales.</t>
  </si>
  <si>
    <t>16 Observaciones en el informe de Auditoria Interna que evidencian deficiencias en la ejecución de Procesos.</t>
  </si>
  <si>
    <t>ProCajApe-Fal02</t>
  </si>
  <si>
    <t>Faltantes y Sobrantes</t>
  </si>
  <si>
    <t>Cajero: Banner Delgado Agencia: AGENCIA MANTA Faltante: Diferencia por Western Union</t>
  </si>
  <si>
    <t>Observaciones en el informe de Auditoria Interna que evidencian deficiencias en la ejecución de Procesos.</t>
  </si>
  <si>
    <t>ProCajApe-Desc01</t>
  </si>
  <si>
    <t>Descuadre de Caja</t>
  </si>
  <si>
    <t>AJ M.I  NUNICIPIO GUAYAQUIL INTERES PAGO PATENTE</t>
  </si>
  <si>
    <t>Administrativa Financiera</t>
  </si>
  <si>
    <t>Responsable Financiero Administrativo</t>
  </si>
  <si>
    <t>DECLARAC.IMP.SOLCA OCT 2018</t>
  </si>
  <si>
    <t>SI</t>
  </si>
  <si>
    <t>DECLARAC.IMP.SOLCA SEPT 2018</t>
  </si>
  <si>
    <t>DECLARACION IMPUESTO SOLCA AGO 2018</t>
  </si>
  <si>
    <t>GAD AGENCIA MANTA PATENTE AG AGENCIA MANTA</t>
  </si>
  <si>
    <t>GAD MUNICIPIO AGENCIA DURAN PATENTE AG AGENCIA DURAN</t>
  </si>
  <si>
    <t>Se reporta que en el Core Bancario no se ingresa la informacion de los beneficiarios y cotutituleres de los CD</t>
  </si>
  <si>
    <t>Fecha Carga</t>
  </si>
  <si>
    <t>COD_SUBPROCESO</t>
  </si>
  <si>
    <t>COD_EV_RIESGO_BASE_DATOS</t>
  </si>
  <si>
    <t>Evento de Riesgo Base Datos</t>
  </si>
  <si>
    <t>Fecha Evento</t>
  </si>
  <si>
    <t>Oficina</t>
  </si>
  <si>
    <t>Área</t>
  </si>
  <si>
    <t>Impacto Económico</t>
  </si>
  <si>
    <t>Registro Contable</t>
  </si>
  <si>
    <t>Fecha Contable</t>
  </si>
  <si>
    <t>Valor Contable</t>
  </si>
  <si>
    <t>Metodologías, Manuales, Instructivos y Modelos de Riesgos</t>
  </si>
  <si>
    <t>Causa</t>
  </si>
  <si>
    <t>Responsable del Control</t>
  </si>
  <si>
    <t>CAUSA</t>
  </si>
  <si>
    <t>RESPONSABLE CONTROL</t>
  </si>
  <si>
    <t>Recursos utilizados</t>
  </si>
  <si>
    <t>Control Probabilidad</t>
  </si>
  <si>
    <t>MATRIZ DE EVENTOS DE RIESGOS</t>
  </si>
  <si>
    <t>abc</t>
  </si>
  <si>
    <t>Categoría_Riesgo Legal</t>
  </si>
  <si>
    <t>Criterio_Riesgo Legal</t>
  </si>
  <si>
    <t>Código_Control</t>
  </si>
  <si>
    <t>Nombre de Control</t>
  </si>
  <si>
    <t>Fecha_aprobación</t>
  </si>
  <si>
    <t>Control Esperado</t>
  </si>
  <si>
    <t>Evaluación Impacto</t>
  </si>
  <si>
    <t>Evaluación Probabilidad</t>
  </si>
  <si>
    <t>Oportunidad de Mejora</t>
  </si>
  <si>
    <t>Riesgo Residual_Impacto</t>
  </si>
  <si>
    <t>Riesgo Residual_Probabilidad</t>
  </si>
  <si>
    <t>PLAN DE ACCIÓN</t>
  </si>
  <si>
    <t>DETALLE DEL EVENTO</t>
  </si>
  <si>
    <t>DETALLE DE CONTROL</t>
  </si>
  <si>
    <t>Responsable_Proyecto</t>
  </si>
  <si>
    <t>Responsable_Actividad</t>
  </si>
  <si>
    <t>Codigo_Plan Acción</t>
  </si>
  <si>
    <t>Actividad_
Predecesora</t>
  </si>
  <si>
    <t>Recursos</t>
  </si>
  <si>
    <t>Avance Esperado</t>
  </si>
  <si>
    <t>COD_EVENTO_RIESGO</t>
  </si>
  <si>
    <t>x</t>
  </si>
  <si>
    <t>COD_EVENTO</t>
  </si>
  <si>
    <t>COD_CONTROL</t>
  </si>
  <si>
    <t>NOMBRE_CONTROL</t>
  </si>
  <si>
    <t>CONTROL ESPERADO</t>
  </si>
  <si>
    <t>OPORTUNIDAD_MEJORA</t>
  </si>
  <si>
    <t>Medio</t>
  </si>
  <si>
    <t>MEDIO</t>
  </si>
  <si>
    <t>Catastrofico</t>
  </si>
  <si>
    <t>Media</t>
  </si>
  <si>
    <t>PRO-GCP-02</t>
  </si>
  <si>
    <t>Gestión de la Calidad</t>
  </si>
  <si>
    <t>Gestión por Procesos</t>
  </si>
  <si>
    <t>Aprobación y difusión de procesos</t>
  </si>
  <si>
    <t>Gestion de Calidad</t>
  </si>
  <si>
    <t>Jefe de Gestión de la Calidad</t>
  </si>
  <si>
    <t>Establecer una adecuada segregación de funciones para el proceso de aprobación y difusión de procesos de la institución.</t>
  </si>
  <si>
    <t>Proceso aprobado y difundido</t>
  </si>
  <si>
    <t>Toda la organización</t>
  </si>
  <si>
    <t>Organismo de Control</t>
  </si>
  <si>
    <t>PRO-GCP-01</t>
  </si>
  <si>
    <t>Levantamiento y diseño de procesos</t>
  </si>
  <si>
    <t>Estandarizar el levantamiento y diseño de los procesos de Elthon CEO, con la finalidad de que la gestión documental de la empresa se encuentre acorde a los estándares de calidad.</t>
  </si>
  <si>
    <t>Proceso diseñado</t>
  </si>
  <si>
    <t>PRO-GRC-04</t>
  </si>
  <si>
    <t>Continuidad del Negocio</t>
  </si>
  <si>
    <t>Ejecucion del plan de continuidad del negocio</t>
  </si>
  <si>
    <t>Tecnologia de la Informacion</t>
  </si>
  <si>
    <t>Jefe de TI</t>
  </si>
  <si>
    <t>Identificar las actividades para la ejecución del Plan de Continuidad del Negocio</t>
  </si>
  <si>
    <t>Registro de contingencia</t>
  </si>
  <si>
    <t>PRO-GRC-03</t>
  </si>
  <si>
    <t>Gestión de normativa legal para la continuidad del negocio</t>
  </si>
  <si>
    <t>Administracion de Riesgos</t>
  </si>
  <si>
    <t>Analista de Datos (Administrador de Riesgos)</t>
  </si>
  <si>
    <t>Identificar las etapas para la gestión de los cambios en la normativa legal referente a la Continuidad del Negocio.</t>
  </si>
  <si>
    <t>Socialización cambios del SGCN</t>
  </si>
  <si>
    <t>PRO-GRC-01</t>
  </si>
  <si>
    <t>Análisis del Impacto del Negocio</t>
  </si>
  <si>
    <t>Identificar y valorar los procesos mediante el análisis de impacto al negocio BIA.</t>
  </si>
  <si>
    <t>Informe BIA con el Resultado de Valoración de los Procesos y Aprobarlos</t>
  </si>
  <si>
    <t>PRO-GRC-02</t>
  </si>
  <si>
    <t>Programa de Ejercicios y pruebas para la continuidad del negocio</t>
  </si>
  <si>
    <t>Gestionar de manera eficiente las pruebas del Plan de Continuidad del Negocio.</t>
  </si>
  <si>
    <t>Informe de resultados de pruebas</t>
  </si>
  <si>
    <t>TI-DS-DS-27</t>
  </si>
  <si>
    <t>SEPS - SegInf - Régimen General (Art.9, Lit.f)-Anexo 1)) / Planes de Contingencia tecnológica y continuidad del negocio. Planes, procesos y procedimientos de Contingencia tecnológica y continuidad del negocio. Dichos planes deberán ser evaluados periódicamente a fin de tomar acciones que correspondan. ISO 27001 - DOM_10 / Existen procesos y procedimientos para la gestión de la continuidad. Planificación de la continuidad de la Seguridad de la Información. Se debe desarrollar, documentar, implementar y probar periódicamente procedimientos para asegurar una recuperación razonable y a tiempo de la información crítica de la Entidad, sin disminuir los niveles de seguridad establecidos. ISO 27001 - DOM_10 / Implementar y mantener procesos sistemáticos para analizar el impacto en el negocio (BIA) y evaluar los riesgos de disrupción. ISO 22301 - 8.4.4.3. / Plan de Continuidad. En conjunto, los Planes de Continuidad deben incluir: a) la finalidad, el alcance y los objetivos; b) las funciones y las responsabilidades del equipo ejecutor del plan; c) las medidas para implementar las soluciones; d) la información de apoyo necesaria para activar (incluidos los criterios de activación), operar, coordinar y comunicar las acciones del equipo; e) las interdependencias internas y externas; f) las necesidades de recursos; g) los requisitos para presentación de informes; h) un proceso para su detención.</t>
  </si>
  <si>
    <t>Pérdida de datos/alteración de información/Demoras en tiempo de respuesta/Deterioro en la calidad del servicio</t>
  </si>
  <si>
    <t>Cambios normativos/Incremento de riesgo cibernético/Incremento de número de usuarios/Cambios en la tecnología e infraestructura</t>
  </si>
  <si>
    <t>NA</t>
  </si>
  <si>
    <t>TI-DS-DS-28</t>
  </si>
  <si>
    <t>ISO 27001 - DOM_10 / Existen prueba, mantenimiento y reevaluación de los planes de continuidad del negocio. Se debe asegurar la realización de pruebas periódicas del plan de recuperación ante desastres y/o continuidad de negocio, verificando la Seguridad de la Información durante su realización y la documentación de dichas pruebas. ISO 22301 - 9.2.2. / Programas de Auditoría del Plan de Continuidad del Negocio. La Organización debe planificar, establecer, ejecutar y mantener programas de auditoría que incluyan la frecuencia, los métodos, las responsabilidades, los requisitos de planificación y la presentación de informes, en los que se debe tener en cuenta la importancia de los procesos en cuestión y los resultados de las auditorías anteriores;</t>
  </si>
  <si>
    <t>Implementar PLAN DE CONTINUIDAD</t>
  </si>
  <si>
    <t>PRO-GRE-01</t>
  </si>
  <si>
    <t>Riesgo Integral</t>
  </si>
  <si>
    <t>Gestión y evaluación de riesgos</t>
  </si>
  <si>
    <t>Identificar las etapas en la gestión y evaluación de riesgos</t>
  </si>
  <si>
    <t>Resultados de la gestión de riesgo</t>
  </si>
  <si>
    <t>TI-DS-DS-10</t>
  </si>
  <si>
    <t>SEPS - SegInf - Régimen General (Art.9, Lit.c) (Art.9, Lit.f)-Anexo 1)) / La entidad debe disponer de un Plan de Gestión de Riesgos de Seguridad de la Información, que considere: a) Manual de Gestión de Riesgos, b) Matriz de Riesgos: Eventos de Riesgo / Riesgo Inhrente / Controles implementados / Riesgo Residual / Plan de Acción. Las entidades deberán disponer de un documento evidenciable en la cual se evalúen vulnerabilidades y amenazas con el fin de registrar el nivel de riesgo (bitácora), que constituyen hechos generadores de pérdidas de que enfrenta la Institución. El proceso de evaluación de riesgos se aborda en la norma ISO 31000.</t>
  </si>
  <si>
    <t>ADMINISTRADOR DE RIESGO/JEFE DE CALIDAD/JEFE TI</t>
  </si>
  <si>
    <t>Disponer de un Plan de Gestión de Riesgos de Seguridad de la Información</t>
  </si>
  <si>
    <t>HUMANOS/TECNOLÓGICOS/ECONÓMICOS</t>
  </si>
  <si>
    <t>PRO-PTP-01</t>
  </si>
  <si>
    <t>Gestión de Mercadeo</t>
  </si>
  <si>
    <t>Administración de Clientes</t>
  </si>
  <si>
    <t>Administración de entidades</t>
  </si>
  <si>
    <t>Crear, actualizar, habilitar o deshabilitar el sistema las entidades con las que la organización mantiene o cierra relación comercial.</t>
  </si>
  <si>
    <t>Entidad creada, actualizada, habilitada o deshabilitada</t>
  </si>
  <si>
    <t>PRO-PGA-01</t>
  </si>
  <si>
    <t>Administración de clientes</t>
  </si>
  <si>
    <t>Gestión de Quejas y Reclamos</t>
  </si>
  <si>
    <t>Mercadeo</t>
  </si>
  <si>
    <t>Gerente de Mercadeo</t>
  </si>
  <si>
    <t>Establecer un sistema estructurado y eficiente para recibir, gestionar y resolver de manera efectiva y satisfactoria las inquietudes, quejas y reclamos de las entidades financieras en el contexto del manejo y uso del software ELTHON.</t>
  </si>
  <si>
    <t>Informe de quejas y reclamos</t>
  </si>
  <si>
    <t>PRO-PGA-02</t>
  </si>
  <si>
    <t>Gestión Recursos de Apoyo al Software Elthon</t>
  </si>
  <si>
    <t>X</t>
  </si>
  <si>
    <t>PRO-PTP-02</t>
  </si>
  <si>
    <t>Administración de Perfiles y Usuarios</t>
  </si>
  <si>
    <t>Establecer el procedimiento para la administración de perfiles y usuarios solicitados por el cliente.</t>
  </si>
  <si>
    <t>Perfiles y usuarios creados, bloqueados o desbloqueados</t>
  </si>
  <si>
    <t>SOPORTE FUNCIONAL/JEFE TI/JEFE DE CALIDAD/GERENTE DE MERCADEO</t>
  </si>
  <si>
    <t>Cumplimientos de indicador del subproceso</t>
  </si>
  <si>
    <t>HUMANOS/TECNOLOGICOS/ECONOMICOS</t>
  </si>
  <si>
    <t>SEPS - SegInf - Régimen General (Art.9, Lit.f)-Anexo 1)) / ISO 27001 - DOM_5 / Política de control de accesos tecnológicos. Procedimientos de control de accesos. i) Definir los perfiles y roles asignados al personal y establecer el procedimiento para su administración; ii) Implementar el registro de los accesos a los datos críticos o sensibles y las actividades que se realicen con éstos (pistas de auditoría). ISO 27017 - Anx B.2. Riesgos de Seguridad / Amenazas para el proveedor de servicios en la nube. Acceso no autorizado a los sistemas. El servicio implica proporcionar acceso a partes de los sistemas para usuarios cliente y administrador. ISO 27002 - A9.1.2. / ISO 27017-Anx A.12.2. Acceso a las redes y a los servicios de red. El acceso a la red de la Entidad debe ser otorgado solo a usuarios autorizados, previa definición, verificación y control de los perfiles y roles, en coordinación con el área de Recursos Humanos, el Area Administrativa y la Jefatura de IT. ISO 27001 - DOM_7 / Existe un procedimiento formal de registro y baja de accesos. ISO 27001 - DOM_7 / Se controla y restringe la asignación y uso de privilegios en entornos multi-usuario.</t>
  </si>
  <si>
    <t>JEFE DE CALIDAD</t>
  </si>
  <si>
    <t>Asignar la informacion dependiendo del rol de cada funcionario</t>
  </si>
  <si>
    <t>ISO 27001 - DOM_7 / ISO 27018 - Anx. A.11.18 / Existe una gestión de los password de usuarios. Si más de una persona tiene acceso a la PII almacenada, cada una debe tener una ID de usuario distinta para fines de identificación, autenticación y autorización. Las claves y password deben cumplir los estándares de claves seguras. Las identificaciones de usuario desactivadas o vencidas no deben otorgarse a otras personas.</t>
  </si>
  <si>
    <t>JEFE TI</t>
  </si>
  <si>
    <t>Notificar en su momento los eventos de seguridad de la información</t>
  </si>
  <si>
    <t>PRO-PGA-03</t>
  </si>
  <si>
    <t>Gestión Webinars</t>
  </si>
  <si>
    <t>Planificar, ejecutar y dar seguimiento a eventos Webinars dirigidos a públicos estratégicos, con el fin de fortalecer el posicionamiento institucional, generar oportunidades comerciales y aportar valor educativo a los participantes, asegurando una experiencia formativa de calidad y alineada con los objetivos de mercadeo de la organización.</t>
  </si>
  <si>
    <t>Informe de satisfacción</t>
  </si>
  <si>
    <t>PRO-HTP-02</t>
  </si>
  <si>
    <t>Talento Humano</t>
  </si>
  <si>
    <t>Administración de Personal</t>
  </si>
  <si>
    <t>Capacitación, Competencia y Concienciación del personal</t>
  </si>
  <si>
    <t>Administrador</t>
  </si>
  <si>
    <t>Definir un esquema para la planificación de capacitación y concienciación del personal, cuyo trabajo influye sobre la calidad y efectividad de los procesos documentados y el cumplimiento de los Sistemas de Gestión de las normas ISO.</t>
  </si>
  <si>
    <t>Registro de capacitación</t>
  </si>
  <si>
    <t>PRO-HTP-05</t>
  </si>
  <si>
    <t>Desvinculación de personal</t>
  </si>
  <si>
    <t>Describir con claridad y a detalle las actividades a realizarse para llevar a cabo la desvinculación del personal en ELTHON CEO de manera ordenada.</t>
  </si>
  <si>
    <t>Documentos de salida firmados</t>
  </si>
  <si>
    <t>PRO-HTP-03</t>
  </si>
  <si>
    <t>Evaluación de desempeño de Trabajadores</t>
  </si>
  <si>
    <t>Delimitar y describir de manera clara las actividades que deben ser llevadas a cabo para evaluar el desempeño del personal que se encuentre en periodo de prueba.</t>
  </si>
  <si>
    <t>Resultados de la evaluación</t>
  </si>
  <si>
    <t>PRO-HTP-01</t>
  </si>
  <si>
    <t>Incorporacion del personal</t>
  </si>
  <si>
    <t>Definir una estructura clara y eficiente que facilite la incorporación de nuevo personal en ELTHON CEO cumpliendo con los requerimientos de la organización.</t>
  </si>
  <si>
    <t>Registro de capacitación de nuevo personal</t>
  </si>
  <si>
    <t>PRO-PTC-01</t>
  </si>
  <si>
    <t>Pruebas y Certificación</t>
  </si>
  <si>
    <t>Pruebas unitarias y de vulnerabilidad</t>
  </si>
  <si>
    <t>Realizar pruebas de funcionalidad y de vulnerabilidad de los códigos desarrollados previo a su ensamblaje, para obtener un producto seguro que cumpla con los requisitos del cliente interno y/o externo.</t>
  </si>
  <si>
    <t>Códigos probados</t>
  </si>
  <si>
    <t>SEPS - SegInf - Régimen General (Art.9, Lit.f)-Anexo 1)) /Gestión de Vulnerabilidades. Auditorías Informáticas. Las entidades deberán realizar auditorías, revisiones generales y/o focalizadas internas y externas. ISO 27001 - DOM_2 / Se revisa la organización de la seguridad periódicamente por una Entidad externa. La Entidad debe realizar revisiones periódicamente (Auditoría Informática), para validar si se deben realizar actualizaciones a las políticas de seguridad. Los controles que se establezcan deben ser los que corresponden a la norma de seguridad internacional ISO 27002 y otras fuentes como COBIT, ITIL, BASILEA II, entre otros. ISO 27002 - A12.6.1 / Gestión de las vulnerabilidades técnicas (equipos y software). A través del Area de TI y la Gerencia de Seguridad de la Información, revisará periódicamente la aparición de vulnerabilidades técnicas sobre los recursos de la plataforma tecnológica por medio de la realización periódica de pruebas de vulnerabilidades: a) forma de identificar una vulnerabilidad técnica; b) política para responder a vulnerabilidades técnicas; d) solicitar y acordar criterios para considerar al sistema como vulnerable. ISO 27017 - Anx B.1. Riesgos de Seguridad / Vulnerabilidad de la interface de gestión (recursos publicados a través de internet).</t>
  </si>
  <si>
    <t>Obtener información acerca de las vulnerabilidades del sistema</t>
  </si>
  <si>
    <t>SEPS - SegInf - Régimen General (Art.9, Lit.f)-Anexo 1)) /Gestión de Vulnerabilidades. Pruebas de penetración. Las entidades deberán realizar al menos una vez por año: a) Revisar la seguridad de sus activos mediante ejercicios prácticos y controlados, tales como ethical hacking, pentesting, entre otros, que simulen varios tipos de amenazas; b) Evaluar la infaestructura y aplicativos que soportan todos los servicios, en diferentes escenarios. Las pruebas y/o ejercicios deberán ser ejecutadas por personas (naturales o jurídicas) externas que acrediten experiencia en este tipo de evaluaciones. Se efectúa un análisis de ETHICAL HACKING, cuyo objetivo es explotar las vulnerabilidades existentes en los sistemas, haciendo pruebas de intrusión, que sirven para verificar y evaluar la seguridad física y lógica de los sistemas de información, redes de computadoras, aplicaciones web, bases de datos, servidores, etc, co el objetivo de: a) Otorgar un panorama acerca de las vulnerabilidades encontradas para tomar medidas. b) Evidenciar configuraciones no adecuadas en las aplicaciones instaladas. c) Identificar a qué sistemas les hacen falta actualizaciones. d) Disminuir el tiempo y esfuerzo requeridos para afrontar situaciones de riesgo.</t>
  </si>
  <si>
    <t>Análisis anual de ETHICAL HACKING</t>
  </si>
  <si>
    <t>Analisis de ETHICAL HACKING para evaluar la seguridad del sistema informatico</t>
  </si>
  <si>
    <t>SEPS - SegInf - Régimen General (Art.9, Lit.f)-Anexo 1)) /Gestión de Vulnerabilidades. Plan de mitigación de hallazgos. Las entidades deberán contar con un plan de mitigación de los hallazgos identificados de las auditorías o exámenenes realizados. Este plan deberá incluir un análisis comparativo con los hallazgos previamente encontrados en exámenes y/o auditorías anteriores</t>
  </si>
  <si>
    <t>ADMINISTRADOR</t>
  </si>
  <si>
    <t>Cumplir los requisitos normativos de la ISO</t>
  </si>
  <si>
    <t>PRO-PTS-04</t>
  </si>
  <si>
    <t>Seguridad de la informacion</t>
  </si>
  <si>
    <t>Eliminación de información de la base de datos</t>
  </si>
  <si>
    <t>Establecer el procedimiento para la eliminación de la información almacenada en la base de datos una vez que haya pasados 3 meses desde la finalización de las relaciones contractuales con las entidades.</t>
  </si>
  <si>
    <t>Informacion borrada</t>
  </si>
  <si>
    <t>PRO-PTP-05</t>
  </si>
  <si>
    <t>Producción y Mantenimiento</t>
  </si>
  <si>
    <t>Generación y Recuperación de Respaldos de Información</t>
  </si>
  <si>
    <t>Respaldar la información del servidor principal en un servidor alterno para restaurar la misma cuando sea necesario.</t>
  </si>
  <si>
    <t>Información respaldada y recuperada</t>
  </si>
  <si>
    <t>PRO-PTS-02</t>
  </si>
  <si>
    <t>Gestión de Incidentes de SI</t>
  </si>
  <si>
    <t>Establecer las actividades para solventar los incidentes de seguridad de la información presentados.</t>
  </si>
  <si>
    <t>Incidentes de SI gestionados</t>
  </si>
  <si>
    <t>PRO-PTP-06</t>
  </si>
  <si>
    <t>Subproceso Gestión de Eventos.</t>
  </si>
  <si>
    <t>Establecer las actividades para superar incidentes y aplicar requerimientos solicitados por los clientes o partes interesadas.</t>
  </si>
  <si>
    <t>Requerimientos/ Incidentes superados</t>
  </si>
  <si>
    <t>SEPS - SegInf - Régimen General (Art.9, Lit.f)-Anexo 1)) / ISO 27001 - DOM_9 / Política de Gestión de Incidentes. Están establecidas responsabilidades para asegurar una respuesta rápida, ordenada y efectiva frente a incidentes de seguridad. ISO 27001 - DOM_9 / Se comunican los debilidades de seguridad. ISO 27002 - A16.1.2 / Notificación de los eventos de Seguridad de la Información. Los propietarios de los activos de información deben informar lo antes posible al área de Seguridad de la Información los incidentes de seguridad que identifiquen o que reconozcan su posibilidad de materialización. Existe un canal y procedimientos claros a seguir en caso de incidente de seguridad</t>
  </si>
  <si>
    <t>JEFE TI/ESPECIALISTA SOPORTE FUNCIONAL</t>
  </si>
  <si>
    <t>Establecer contraseñas seguras</t>
  </si>
  <si>
    <t>Existe personal y canales de comunicación dedicados a dar soporte al usuario en tiempo real (helpdesk). Existe una base de registros de soporte al usuario vigente y actualizada. El tiempo de respuesta es adecuado en relación al requerimiento del usuario</t>
  </si>
  <si>
    <t>PRO-PTS-03</t>
  </si>
  <si>
    <t>Inventario y Clasificación de Activos de Información</t>
  </si>
  <si>
    <t>Establecer las actividades para mantener actualizado el inventario de activos de información.</t>
  </si>
  <si>
    <t>Control de activos de información</t>
  </si>
  <si>
    <t>TI-DS-DS-15</t>
  </si>
  <si>
    <t>ISO 27002 - A6.1.2. / Segregación de tareas. Los deberes y áreas de responsabilidad en conflicto se deben separar. La demarcación de responsabilidad sobre los activos de la información entre el cliente y la Entidad debería ser definida y documentada. ISO 27017 - Anx B.1. / Anx B.2. Riesgos de Seguridad / Amenazas para el cliente del servicio en la nube. Ambigüedad de responsabilidad. Se requiere tener claridad en la división de responsabilidades de seguridad de la información entre el cliente y el proveedor, con la posibilidad de que partes vitales de las defensas queden desprotegidas si no se asigna claramente la responsabilidad. ISO 27017 - Anx B.1. Riesgos de Seguridad / Amenazas para el cliente del servicio en la nube. Pérdida de gobierno. En el despliegue de nubes públicas, los clientes necesariamente ceden el control al proveedor sobre un número de problemas que pueden afectar la seguridad, dejando así brechas en la seguridad. ISO 27001 - DOM_1 - DOM_2 / Existe un responsable de las políticas, normas y procedimientos de la Seguridad de la Información y Continuidad del Negocio</t>
  </si>
  <si>
    <t>Contrato de Licenciamiento y USo de Exclusivo del Software Elthon/ Acuerdo de Nivel de Servicio Elthon/Política de Seguridad de la Información/Política de Continuidad del Negocio</t>
  </si>
  <si>
    <t>ADMINISTRADOR/ GERENTE DE MERCADEO</t>
  </si>
  <si>
    <t xml:space="preserve">Realizar la segregación de tareas y responsabilidad sobre los activos de la información entre el cliente y la Entidad </t>
  </si>
  <si>
    <t>PRO-PTS-01</t>
  </si>
  <si>
    <t>Implementación del Sistema de SI</t>
  </si>
  <si>
    <t>Establecer las actividades para ejecutar y controlar la implementación del Sistema de Gestión de Seguridad de la Información en ELTHON CEO.</t>
  </si>
  <si>
    <t>SG SI implementado</t>
  </si>
  <si>
    <t>TI-DS-DS-09</t>
  </si>
  <si>
    <t>Tener un proveedor que cumpla con los terminos contracuales definidos en el manual de proveedores.</t>
  </si>
  <si>
    <t>TI-DS-DS-12</t>
  </si>
  <si>
    <t>SEPS - SegInf - Régimen General (Art.9, Lit.d) (Art.9, Lit.f)-Anexo 1)) / ISO 27001 - DOM_3 / Políticas para la Gestión de la Seguridad de la Información y del SGSI. Se debe definir en conjunto de las políticas de Seguridad de la Información de acuerdo a las necesidades identificadas en el análisis de riesgos, aprobada por la dirección, publicada y comunicada a los empleados y partes externas pertinentes.</t>
  </si>
  <si>
    <t>Definir politicas de SI</t>
  </si>
  <si>
    <t>TI-DS-DS-13</t>
  </si>
  <si>
    <t>SEPS - SegInf - Régimen General (Art.9, Lit.d)) / Procesos y procedimientos para la Gestión de la Seguridad de la Información y del SGSI. SEPS - SegInf - Régimen General (Art.9, Lit.f)-Anexo 1)) / Procesos. Las entidades deberán disponer de un documento evidenciable en el cual se identifique y defina los procesos agregadores de valor. ISO 27001 - DOM_1 / Existen procedimientos relativos a la Seguridad de los Sistemas de Información. ISO 27002 - A12.1.1 / Documentación de procedimientos operacionales. La Entidad debe efectuar, a través de sus funcionarios responsables de los procesos, la actualización de la documentación y los procedimientos relacionados con la operación y administración de la plataforma tecnológica.</t>
  </si>
  <si>
    <t>Se mantiene en el Repositorio Documental ELTHON todos los procesos del Macroproceso de Tecnología de la Información</t>
  </si>
  <si>
    <t>Documentar los procesos relacionados con la operacion y administración del Software</t>
  </si>
  <si>
    <t>HUMANOS</t>
  </si>
  <si>
    <t>TI-DS-DS-14</t>
  </si>
  <si>
    <t>SEPS - SegInf - Régimen General (Art.9, Lit.d)) / Roles y responsabilidades para la Gestión de la Seguridad de la Información y del SGSI. Art.12. Los órganos internos de las entidades deberán cumplir con las responsabilidades establecidas en la norma: 1) Consejo de Administración / Directorio, 2) Comité de Seguridad de la Información (CSI), 3) Gerente General o Representante Legal, 4) Oficial de Seguridad de la Información, 5) Auditor Interno</t>
  </si>
  <si>
    <t>Manual de riesgo operativo</t>
  </si>
  <si>
    <t>ADMINISTRADOR DE RIESGO</t>
  </si>
  <si>
    <t>Definir las funciones y responsabilidades del personal respecto al SGI.</t>
  </si>
  <si>
    <t>TI-DS-DS-16</t>
  </si>
  <si>
    <t>SEPS - SegInf - Régimen General (Art.9, Lit.f)-Anexo 1)) / ISO 27001 - DOM_3 / Política de Clasificación de la Información. Se dispone de una metodología y proceso para la clasificación de la información según la criticidad de la misma y bajo criterios de integridad, confidencialidad y disponibilidad. Los dueños de la información deben clasificar los niveles de sensibilidad de la misma, de acuerdo a criterios que permitan velar por la seguridad de la informacion, estos se encuntran en detalle en las politicas de seguridad.</t>
  </si>
  <si>
    <t xml:space="preserve">Política de Clasificación de la Información </t>
  </si>
  <si>
    <t>JEFE GESTION DE CALIDAD</t>
  </si>
  <si>
    <t>Desarrollar e implementar procedimientos para etiquetar la información, de acuerdo con el esquema de clasificación adoptado por la organización.</t>
  </si>
  <si>
    <t>TI-DS-DS-17</t>
  </si>
  <si>
    <t>SEPS - SegInf - Régimen General (Art.9, Lit.f)-Anexo 1)) / ISO 27001 - DOM_7 / Política de control de accesos físicos a las Areas de Tecnología de la Información. Se lleva una bitácora de visitas y de personal autorizado al acceso. Se han instalado equipos de monitoreo del centro de cómputo: cámaras de seguridad, panel centralizado del control de servidores, accesos, energía, flujo de información</t>
  </si>
  <si>
    <t>Manual Infraestructura tecnologica/servidor fisico</t>
  </si>
  <si>
    <t>LLevar un control del personal que llevara el matenimiento de los equipos tecnologicos</t>
  </si>
  <si>
    <t>TI-DS-DS-18</t>
  </si>
  <si>
    <t>SEPS - SegInf - Régimen General (Art.9, Lit.f)-Anexo 1)) / ISO 27001 - DOM_5 / Política de control de accesos tecnológicos. Existen controles de entrada para evitar accesos no autorizados a los sistemas y redes, mediante un firewall que restringa accesos indebidos de carácter externo. Se deja evidencia o registro de accesos indebidos (logs de auditoría). Se pueden bloquear los accesos desde el panel de seguridades. ISO 27002 - A14.1.2 / Asegurar los servicios de aplicaciones en redes públicas mediante canales seguros. ISO 27001 - DOM_6 / Control en las redes de comunicación.</t>
  </si>
  <si>
    <t>Politica de Seguridad de la Informacion/Seccion Controles de acceso lógicos</t>
  </si>
  <si>
    <t>Jefe TI</t>
  </si>
  <si>
    <t>Proteger la información de toda actividad fraudulenta, disputa de contrato, revelación y modificación no autorizadas.</t>
  </si>
  <si>
    <t>TI-DS-DS-19</t>
  </si>
  <si>
    <t>ISO 27017. Destino previsto de la PII. La PII transmitida mediante una red de transmisión de datos debe estar sujeta a controles apropiados diseñados para garantizar que los datos lleguen a su destino previsto. La PII que se transmite a través de redes públicas de transmisión de datos debe cifrarse antes de la transmisión. ISO 27001 - DOM_6 / Existen medidas de seguridad de los medios en el tránsito</t>
  </si>
  <si>
    <t>Establecer una correcta gestion de los activos de informacion en transito.</t>
  </si>
  <si>
    <t>TI-DS-DS-20</t>
  </si>
  <si>
    <t>SEPS - SegInf - Régimen General (Art.9, Lit.f)-Anexo 1)) / Monitoreo y detección. Las entidades deberán implementar sistemas que mantengan registros de logs correlacionados de la infraestructura crítica, que permitan su detección, análisis y depuración. Los registros de logs deberán incluir por lo menos: a) Hora del evento, b) Cambios en los permisos de un archivo, c) Período de operación, d) Acceso o salida de un usuario, e) Cambios en los datos, f) Errores y violaciones y; g) Tareas fallidas. ISO 27017 - Anx B.1. Riesgos de Seguridad / Amenazas para el cliente del servicio en la nube. Gestión de incidentes de seguridad. ISO 27001 - DOM_4 / Se recogen los datos de los incidentes de forma detallada. El área de Seguridad de la Información debe crear bases de conocimiento para los incidentes de seguridad presentados con sus respectivas soluciones, con el fin de reducir el tiempo de respuesta para los incidentes futuros</t>
  </si>
  <si>
    <t>Infraestructura tecnologica y especificaciones tecnicas del software</t>
  </si>
  <si>
    <t>Implementar sistemas de registros de logs</t>
  </si>
  <si>
    <t>TI-DS-DS-22</t>
  </si>
  <si>
    <t>SEPS - SegInf - Régimen General (Art.9, Lit.f)-Anexo 1)) / Política de Seguridad Física. ISO 27001 - DOM_5 / Existe perímetro de seguridad física del Area de Tecnología de la Información. La seguridad física de la Entidad debe basarse en perímetros y áreas seguras, las cuales serán protegidas por medio de controles circundantes apropiados. ISO 27001 - DOM_5 / Un área segura ha de estar cerrada, aislada y protegida de eventos naturales. ISO 27001 - DOM_5 / En las áreas seguras existen controles adicionales al personal propio y ajeno. ISO 27001 - DOM_5 / La ubicación de los equipos está de tal manera para minimizar accesos innecesarios.</t>
  </si>
  <si>
    <t>Manual de infraestructura del servidor fisico/Documentos habiitantes de TELCONET</t>
  </si>
  <si>
    <t>Proteger el area fisica tecnologica de la informacion</t>
  </si>
  <si>
    <t>SEPS - SegInf - Régimen General (Art.5) (Art.9, Lit.f)-Anexo 1)) / ISO 9001 - 4.4 / La entidad cuenta con un Sistema de Gestión de la Tecnología de la Información (Gestión de Software), que incluya el Sistema de Gestión de la Seguridad de la Información ((SGSI). Se debe definir en conjunto de las políticas, procesos, procedimientos y demás registros que cubran el ciclo de vida de desarollo de los sistemas informáticos. Conforman el Régimen General de Seguridad de la Información: a) Consejo de Administración / Directorio, b) Comité de Seguridad de la Información (CSI), c) Gerente General, d) Unidad o Departamento de Seguridad de la Información, e) Oficial de Seguridad de la Información (OSI)</t>
  </si>
  <si>
    <t>JEFE TI/JEFE DE CALIDAD</t>
  </si>
  <si>
    <t>Mantener un sistema de gestion de tecnologia con cumplimiento normativo, gestion de riesgos, eficiencia operativa y mejora continua</t>
  </si>
  <si>
    <t>SEPS - SegInf - Régimen General (Art.6-Art.7) / La entidad conforman el Comité de Seguridad de la Información (SGI): a) Presidente del CAIR, que preside el CSI, b) Gerente General, c) Oficial de Seguridad de la Información (OSI) Secretario, d) Responsable del Area de Tecnología o si delegado y; e) Delegado de Auditoría Interna. El Comité sesionará de manera ordinaria al menos 2 veces por año y de forma extraordinaria cuando eventos de fuerza mayor lo amerite</t>
  </si>
  <si>
    <t>Establecer estrategias, planes de accion para mitigar la presencia de eventos de riesgo.</t>
  </si>
  <si>
    <t>TI-DS-DS-30</t>
  </si>
  <si>
    <t>SEPS - SegInf - Régimen General (Art.9, Lit.f)-Anexo 1)) / Respaldos y resguardos de información sensible o crítica. Procedimientos y mecansmos de resguardo de información física y digital, sensible o crítica Las entidades deberán: a) Respaldar la información sensible o crítica (física y digital) en lugares y ubicaciones adecuadas, considerando la triada de seguridad de la información; y, b) Disponer al menos de un documento evidenciable que compruebe el correcto funcionamiento de los respaldos. ISO 27002 - A8.3.2. / Soportes de información. Permanentemente se debe efectuar copia de respaldo de toda la información considerada confidencial o sensible y que se encuentre contenida en los equipos de la Entidad. ISO 27001 - DOM_6 / Realizar copias de backup de la información esencial para el negocio. La Entidad certificará la generación de copias de respaldo y almacenamiento de su información crítica, proporcionando los recursos necesarios y estableciendo los procedimientos y mecanismos para la realización de estas actividades, incluyendo los equipos del personal clave de la Entidad.</t>
  </si>
  <si>
    <t>Política de Seguridad de la Información/ACT-APRO-53/Sección 9.2 Destrucción de la información, equipos y soportes</t>
  </si>
  <si>
    <t>Los soportes deberían eliminarse de forma segura cuando ya no vayan a ser necesarios, mediante procedimientos formales</t>
  </si>
  <si>
    <t>TI-DS-DS-32</t>
  </si>
  <si>
    <t>SEPS - SegInf - Régimen General (Art.9, Lit.f)-Anexo 1)) /Inventario y clasificación de la información (considerar los criterios de: integridad, confidencialidad y disponibilidad). Las entidades deberán disponer de un documento evidenciable en el cual se identifique y cuantifique los tipos y activos de información considerando los criterios de disponibilidad, confidencialidad e integridad así como su custodio, responsable y ubicación. La Entidad debe mantener un inventario de activos de información (se consideran a los servicios o herramientas creados o utilizados en medio digital, físico, electromagnético y otros; hardware o software, utilizados para el procesamiento, transferencia o almacenamiento de información; y, cualquier dato que tenga información valorada), que contendrá: a) Personas; b) Procesos agregadores de valor y/o catalogados como sensibles o críticos; c) Unidades intervinientes en los procesos; d) Infraestructura tecnológica; e) Ubicaciones físicas y puntos de atención, oficinas matriz, sucursales, agencias, puntos móviles, corresponsales solidariios y, f) Relaciones con personas naturales y/o jurídicas que pudieran acceder a información crítica o sensible. ISO 27001 - DOM_3 / Existe un responsable de los activos de información. ISO 27001 - DOM_3 / Existen procedimientos para clasificar la información.</t>
  </si>
  <si>
    <t>Política de Clasificación de la Información/Bitacora de documentos internos/Inventario de activos de la información</t>
  </si>
  <si>
    <t>Documentar los procedimientos para clasificar la información</t>
  </si>
  <si>
    <t>TI-DS-DS-33</t>
  </si>
  <si>
    <t>Subprocesos de seguridad de la información</t>
  </si>
  <si>
    <t>JEFE GESTION DE CALIDAD/JEFE TI</t>
  </si>
  <si>
    <t>Definir lineamientos para el correcto uso de la informacion en cumplimiento a la disponibilidad, integridad y confidencialidad</t>
  </si>
  <si>
    <t>TI-DS-DS-34</t>
  </si>
  <si>
    <t>SEPS - SegInf - Régimen General (Art.9, Lit.g)) Controles tecnológicos. Arquitectura segura. Las entidades deberán diseñar, implementar y gestionar la arquitectura segura para proteger activos digitales en función de la particularidad tecnológica. La arquitectura deberá contener al menos: a) Una estrategia de defensa en profundidad; b) Controles de flujo de información; c) Aislamiento y segmentación; d) Monitoreo y detección y, e) Técnicas de cifrado. ISO 27002 - A14.2.5 / Principios de ingeniería de sistemas seguros. Se debería establecer mecanismos de control en la labor de implementación en el sistema de información, con el objetivo de asegurar que la información a la que tengan acceso o servicios que sean provistos por las mismas, cumplan con las políticas, normas y procedimientos de Seguridad de la Información. ISO 27017 - Anx B.2. Riesgos de Seguridad / Amenazas para el proveedor de servicios en la nube. Inconsistencia y conflicto de mecanismos de protección. Debido a la arquitectura descentralizada de una infraestructura en la nube, sus mecanismos de protección pueden ser inconsistentes entre los módulos de seguridad distribuidos.</t>
  </si>
  <si>
    <t>Manual de desarrollo seguro/ACT-PRO-42/Sección 6.3 Principios de ingenieria segura</t>
  </si>
  <si>
    <t>Establecer, documentar, mantener y aplicarse a todos los esfuerzos de implantación de sistemas de información.</t>
  </si>
  <si>
    <t>TI-DS-DS-35</t>
  </si>
  <si>
    <t>SEPS - SegInf - Régimen General (Art.10) / Las entidades deberán implementar y mantener un SGSI, orientado a garantizar la adecuada gestión de seguridad de la información, con base en la serie de estándares ISO/IEC 27000 y acorde a la normativa legal vigente. SEPS - SegInf - Régimen General (Art.11) / Las entidades, al implementar el SGSI, deberán adoptar las medidas de seguridad de la información observando los controles específicos enumerados en la norma técnica ISO/IEC 27002, de acuerdo al análisis de riesgos establecido. La entidad cuenta con los controles implementados de la Norma de Tecnología de la Información - Código de Prácticas para la Protección de Información de Identificación Personal (PII) en Nubes Públicas que actúan como Procesadores de PII (ISO/CEI 27018:2019). ISO 27001 - DOM_1 / Existen controles regulares para verificar la efectividad de las políticas de la Seguridad de la Información y Continuidad del Negocio</t>
  </si>
  <si>
    <t>TI-DS-DS-36</t>
  </si>
  <si>
    <t>SEPS - SegInf - Régimen General (Art.13) / Evaluación y cumplimiento. Las entidades, una vez implementado el SGSI, deberán realizar evaluaciones, revisiones, pruebas, exámenes y actualizaciones anualmente o cuando se requiera, para determinar, mediante auditorías internas y/o terceros. En función de los resultados deberán incorporar las mejoras o adoptar las medidas correctivas, impulsando la mejora continua del SGSI. ISO 27001 - DOM_6 / Se monitorean las actividades relacionadas a la seguridad</t>
  </si>
  <si>
    <t>TI-DS-DS-37</t>
  </si>
  <si>
    <t>ISO 27017 - Anx B.1. Riesgos de Seguridad / Amenazas para el cliente del servicio en la nube. Indisponibilidad del servicio. Esto podría deberse a una serie de factores, desde fallas de equipos o software en el centro de datos del proveedor, hasta fallas en las comunicaciones. ISO 27002 - A17.2.1 / Disponibilidad de los recursos de tratamiento de la información. Se debe propender por la existencia de una plataforma tecnológica y comunicaciones redundantes que satisfagan los requerimientos de disponibilidad aceptables.</t>
  </si>
  <si>
    <t>Los recursos de tratamiento de la información deberían ser implementados con la redundancia suficiente para satisfacer los requisitos de disponibilidad.</t>
  </si>
  <si>
    <t>TI-DS-DS-38</t>
  </si>
  <si>
    <t>ISO 27017 - Anx B.1. Riesgos de Seguridad / Amenazas para el cliente del servicio en la nube. Fallas de migración e integración. La migración para utilizar los servicios En la nube puede implicar el traslado de datos y aplicaciones del entorno del cliente al entorno del proveedor, con cambios de configuración asociados (por ejemplo, el direccionamiento de la red). La migración de una parte de la infraestructura de TI del cliente a un proveedor de servicios en la nube puede requerir cambios sustanciales en el diseño de la infraestructura (por ejemplo, políticas de red y seguridad). Las aplicaciones y los datos migrados también requieren la integración con otros sistemas del cliente y puede fallar en impactos funcionales y no funcionales.</t>
  </si>
  <si>
    <t>Infraestructura tecnologica y especificacion tecnicas del software</t>
  </si>
  <si>
    <t>Establecer politicas para el traslado de la información</t>
  </si>
  <si>
    <t>TI-DS-DS-39</t>
  </si>
  <si>
    <t>ISO 27017 - Anx B.1. Riesgos de Seguridad / Amenazas para el cliente del servicio en la nube. Riesgos evolutivos. Un servicio En la nube que haya superado la evaluación de seguridad del cliente durante la fase de adquisición podría tener nuevas vulnerabilidades introducidas durante su ciclo de vida debido a cambios en los componentes de software introducidos por el proveedor de servicios en la nube.</t>
  </si>
  <si>
    <t>Infraestructura tecnologica y especificacion tecnicas del software/Plan de continuidad/Analisis de Vulnerabilidades</t>
  </si>
  <si>
    <t>JEFE DE TI</t>
  </si>
  <si>
    <t>Entregar un análisis mensual para revisar el desarrollo seguro del sistema y así evitar ataques por vulnerabilidades o malas prácticas de programación.</t>
  </si>
  <si>
    <t>TI-DS-DS-40</t>
  </si>
  <si>
    <t>ISO 27017 - Anx B.1. Riesgos de Seguridad / Amenazas para el cliente del servicio en la nube. Problemas transfronterizos. Una característica de la computación en la nube es que los sistemas del proveedor de servicios en la nube pueden estar ubicados en una jurisdicción diferente a la del cliente, o los sistemas del proveedor pueden dividirse en varias jurisdicciones. Este es un problema para el cliente, ya que puede no estar claro qué regulaciones y leyes se aplicarán al servicio en la nube y a los datos y aplicaciones asociados con el servicio y podría ocasionar que el cliente incumpla las reglamentaciones de la jurisdicción "de origen". ISO 27017 - Anx B.2. Riesgos de Seguridad / Amenazas para el proveedor de servicios en la nube. Conflicto Jurisdiccional. Un proveedor de servicios en la nube puede operar centros de datos en múltiples jurisdicciones y puede mover datos entre centros de datos. Dependiendo del país de acogida, los datos estarán regidos por diferentes leyes aplicables, y también pueden ser diferentes a las que se aplica a cualquier cliente de servicios en la nube en particular.</t>
  </si>
  <si>
    <t>Acuerdo de nivel de servicios SLA de proveedores</t>
  </si>
  <si>
    <t>TI-DS-DS-41</t>
  </si>
  <si>
    <t>Manual de Infraestructura de servidor fisico</t>
  </si>
  <si>
    <t>Acuerdo de nivel de servicios SLA del proveedor</t>
  </si>
  <si>
    <t>TI-DS-DS-42</t>
  </si>
  <si>
    <t>ISO 27001 - DOM_6 / Se han establecido e implantado medidas para proteger la confidencialidad e integridad de información publicada. La entidad cuenta con una página web informativa y/o transaccional operativa la cual se encuentra actualizada y se le otorga mantenimiento y soporte permanente, en el que los clientes puedan conocer los productos y servicios ofertados, su alcance y políticas institucionales</t>
  </si>
  <si>
    <t>Pagina Web</t>
  </si>
  <si>
    <t>Obtener la pagina web</t>
  </si>
  <si>
    <t>TI-DS-DS-43</t>
  </si>
  <si>
    <t>ISO 27002 - A11.2.5 Mantenimiento de los equipos (infraestructura). los medios y equipos donde se almacena, procesa o comunica la información, deben mantenerse con las medidas de protección físicas y lógicas, que permitan su monitoreo y correcto estado de funcionamiento; para ello se debe realizar los mantenimientos preventivos periódicamente cada seis meses y correctivos cuando se requieran. Se establecen e implementan políticas de mantenimiento preventivo de hardware, bases de datos, comunicaciones, seguridades y software. Existe un cronograma de aplicación</t>
  </si>
  <si>
    <t>Política de Uso Aceptable de Activos de Información.</t>
  </si>
  <si>
    <t>JEFE DE GESTION DE CALIDAD/JEFE DE TI</t>
  </si>
  <si>
    <t>Los equipos deberían situarse o protegerse de forma que se reduzcan los riesgos de las amenazas y los riesgos ambientales así como las oportunidades de que se produzcan accesos no autorizados</t>
  </si>
  <si>
    <t>TI-DS-DS-44</t>
  </si>
  <si>
    <t>ISO 27002 - A12.7.1 / Sistemas de información. La entidad debe disponer de un Sistema de información. Se debe realizar monitoreo periódicamente para evaluar la conformidad con las políticas de la organización, para evaluar el nivel de implementación de los sistemas de información, para evaluar el estado de mantenimiento y la capacidad de mejoramiento de los sistemas de información. El Core Transaccional es adecuado para el tamaño y complejidad de las operaciones de la entidad.</t>
  </si>
  <si>
    <t>Analisis anual de Hacking ético/Manual de auditoría interna para las normas internacionales ISO</t>
  </si>
  <si>
    <t>Planificar y acordar cuidadosamente los requisitos y las actividades de auditoría que impliquen comprobaciones en los sistemas operativos para minimizar el riesgo de interrupciones en los procesos de negocio.</t>
  </si>
  <si>
    <t>TI-DS-DS-45</t>
  </si>
  <si>
    <t>La arquitectura del sistema permite separar, diferenciar y segregar la información de un cliente en particular, independiente de los módulos o servicios que haya contratado, de tal forma que pueda clasificadase e incluso eliminarse la información por cliente en forma individual, sin que los datos se mezclen o combinen de forma inadecuada. ISO 27017 - Anx B.1. Riesgos de Seguridad / Amenazas para el cliente del servicio en la nube. Fallas de aislamiento. Los recursos compartidos y multiusuario son características definidas de la nube pública. Esta categoría de riesgo cubre la falla de los mecanismos que separan el uso de datos, almacenamiento, memoria, ruteo e incluso reputación entre diferentes usuarios o clientes (por ejemplo, los denominados ataques guest-hopping). ISO 27017 - Anx B.2. Riesgos de Seguridad / Amenazas para el proveedor de servicios en la nube. Falla de aislamiento. La computación en la nube generalmente implica compartir recursos entre múltiples clientes. Existe la posibilidad de que fallen los mecanismos de aislamiento que mantienen separados los datos y las aplicaciones de diferentes clientes. Este riesgo es una amenaza para la reputación del proveedor y para el negocio del proveedor. La exposición no intencional de los activos del cliente podría ser la causa de litigio.</t>
  </si>
  <si>
    <t>Cubrir las fallas de los mecanismos que separan el uso de datos, almacenamiento, memoria, ruteo e incluso reputación entre diferentes usuarios o clientes</t>
  </si>
  <si>
    <t>TI-DS-DS-46</t>
  </si>
  <si>
    <t>ISO 27017 - Anx B.1. Riesgos de Seguridad / Amenazas para el cliente del servicio en la nube. Dependencia de un proveedor. la Dependencia de los servicios patentados de un proveedor de servicios en la nube en particular podría llevar al cliente a vincularse con ese proveedor. Los servicios que no admiten la portabilidad de aplicaciones y datos a otros proveedores aumentan el riesgo de falta de disponibilidad de datos y servicios.</t>
  </si>
  <si>
    <t>Detectar, registrar y gestionar las infracciones de seguridad</t>
  </si>
  <si>
    <t>TI-DS-DS-47</t>
  </si>
  <si>
    <t>La Entidad debe establecer a sus clientes un Acuerdo de Nivel de Servicios (ANS - SLA), Niveles de Seguridad de la Información y las especificaciones del servicio para garantizar el cumplimiento de la política de la Seguridad de la Información de los servicios ofertados.</t>
  </si>
  <si>
    <t>Acuerdo de nivel de servicio SLA de Elthon</t>
  </si>
  <si>
    <t>GERENTE DE MERCADEO/ADMINISTRADOR</t>
  </si>
  <si>
    <t>Establecer el alcance del porveedor y cliente en cuanto al servicio</t>
  </si>
  <si>
    <t>TI-DS-DS-48</t>
  </si>
  <si>
    <t>ISO 27002 - A6.1.3. / Contacto con las autoridades y grupos de interés. Se deben mantener los contactos apropiados con las autoridades pertinentes y grupos de interés, que pueden apoyar a solucionar conflictos en cuanto a la Seguridad de la Información de la Entidad.</t>
  </si>
  <si>
    <t>mantener los contactos apropiados con las autoridades pertinentes para garantizar una respuesta adecuada y efectiva ante incidentes de seguridad de la información.</t>
  </si>
  <si>
    <t>TI-DS-DS-49</t>
  </si>
  <si>
    <t>ISO 27001 - DOM_3 / Existen un inventario de activos físicos actualizado, el personal asignado, su vida útil y los mantenimientos realizados. ISO 27001 - DOM_3 / El Inventario contiene activos de datos, software, equipos y servicios</t>
  </si>
  <si>
    <t>Inventario de activos de la información</t>
  </si>
  <si>
    <t>llevar un inventario de los activos para un control</t>
  </si>
  <si>
    <t>TI-DS-DS-50</t>
  </si>
  <si>
    <t>ISO 27017 - En el caso de culminación de contratos de los clientes, se debe verificar se cumplan las medidas necesarias para la devolución de los activos de información (bases de datos), luego de lo cual se realizará el procedimiento de eliminación de los registros de ex-clientes de las bases de datos de la Entidad, levantando un acta en la que se evidencie que no existen registros de los clientes que han cancelado los contratos de servicios. ISO 27017 - Anx B.1. Riesgos de Seguridad / Amenazas para el cliente del servicio en la nube. Eliminación de datos insegura e incompleta. Las solicitudes para eliminar recursos de la nube, por ejemplo, cuando un cliente termina el uso de un servicio en la nube con un proveedor, pueden no dar como resultado la eliminación completa de los datos del cliente de los sistemas del proveedor. La eliminación adecuada o puntual de los datos también puede ser imposible, ya sea porque se almacenan copias adicionales de los datos, pero no están disponibles, o porque el disco que se va a eliminar también almacena datos de otros clientes. En el caso de multiclientes y la reutilización de recursos de hardware, esto representa un mayor riesgo para el cliente que en el caso del hardware dedicado.</t>
  </si>
  <si>
    <t xml:space="preserve"> Garantizar la eliminación completa y el trato adecuado de los datos del cliente de los sistemas cuando se de por terminada la relacion comercial</t>
  </si>
  <si>
    <t>TI-DS-DS-51</t>
  </si>
  <si>
    <t>ISO 27002 - A11.2.3 Instalaciones de suministro. La Entidad debe asegurar que las labores de suministro y mantenimiento de redes eléctricas, de voz y de datos, sean realizadas por personal idóneo y apropiadamente autorizado e identificado; así mismo, se debe llevar control de la programación de los mantenimientos preventivos, de tal forma que se asegure la provisión de los suministros e insumos, de tal forma que no afecte el servicio de la entidad a sus clientes. ISO 27001 - DOM_5 / Existen protecciones frente a fallos en la alimentación eléctrica. ISO 27001 - DOM_5 / Existe seguridad en el cableado frente a daños e intercepciones</t>
  </si>
  <si>
    <t xml:space="preserve">Manual de infraestructura tecnologica - Servidor físico/ Las actividades de teletrabajo de ELTHON CEO son ejecutadas bajo la buena práctica de un ambiente adecuado para los equipos y el trabajador, según los lineamientos descritos en la Política de Uso Aceptable de Activos de Información. </t>
  </si>
  <si>
    <t>Protejer de interceptaciones, interferencias o daños al cableado eléctrico y de telecomunicaciones que transmite datos o que sirve de soporte a los servicios de información</t>
  </si>
  <si>
    <t>TI-DS-DS-52</t>
  </si>
  <si>
    <t>ISO 27002 - A11.2.6 Retirada de materiales propiedad de la Entidad. La Entidad debe velar porque la entrada y salida de información, software, estaciones de trabajo, servidores, equipos portátiles y demás recursos tecnológicos corporativos de las instalaciones cuente con la autorización documentada y aprobada para que sea movilizada o trasladada fuera de las instalaciones autorizadas.</t>
  </si>
  <si>
    <t>Aplicar medidas de seguridad a los equipos considerando la modalidad de teletrabajo y los diferentes riesgos que conlleva trabajar fuera de instalaciones.</t>
  </si>
  <si>
    <t>TI-DS-DS-53</t>
  </si>
  <si>
    <t>ISO 27002 - A11.2.7 Seguridad de los equipos. El área responsable de los recursos físicos debe velar porque los equipos e infraestructura en la que se almacena o traslada información, posean pólizas de seguro que cubran los diferentes riesgos que puedan presentar.</t>
  </si>
  <si>
    <t>Confirmar que todo riesgo vinculado al almacenamiento y traslado de datos sensibles y software bajo licencia este solventado</t>
  </si>
  <si>
    <t>TI-DS-DS-54</t>
  </si>
  <si>
    <t>ISO 27001 - DOM_4 / Se tiene en cuenta la seguridad en la baja del personal. Los activos físicos se devuelven con actas correspondientes y los activos de información almacenados se redistribuyen o eliminan, dependiendo de las características de la información y su criticidad. ISO 27002 - A11.2.8 Reutilización o eliminación segura de equipos. El Area de TI debe efectuar la reutilización o retirada segura de los dispositivos de almacenamiento que tienen información de la Entidad, a través de los mecanismos necesarios en la plataforma tecnológica, ya sea cuando son dados de baja o cambian de usuario. ISO 27002 - A11.2.9 Equipo de usuario desatendido. el Area de TI debe velar porque los equipos informáticos de los usuarios que no trabajan dentro de las instalaciones de la Entidad, tengan sus medios de almacenamiento cifrados, los softwares para protección de la información, que eviten que la información se accedida por personas no autorizadas. ISO 27001 - DOM_7 / Se protege el acceso de los equipos desatendidos</t>
  </si>
  <si>
    <t>Política de seguridad de la información/  Politica de uso aceptable de activos de la informacón/ Instructivo para configuración y mantenimiento de activos informáticos/ Actas de entrega de activos de la información</t>
  </si>
  <si>
    <t>Asegurar que los equipos desatendido tienen la protección adecuada y adoptar una politica de puesto despejado de papeles y medios de almacenamiento desmontables junto con una política de pantalla limpia para los recursos de tratamiento de la información.</t>
  </si>
  <si>
    <t>TI-DS-DS-55</t>
  </si>
  <si>
    <t>ISO 27002 - A8.3.1. / Gestión de soportes extraíbles. No está permitida la conexión a la red de la Entidad de equipos portátiles, notebooks, computadores, dispositivos móviles o cualquier otro dispositivo que se considere removible, de uso personal de los funcionarios, sin la debida autorización del Jefe inmediato y de la Gerencia de Seguridad de la Información. Los puertos USB, CD o mecanismos de grabación o extracción se encuentran bloqueados. ISO 27002 - A6.2.1 / Política de dispositivos móviles. El uso de dispositivos móviles, tales como PDAs, smartphones, celulares u otros dispositivos electrónicos sobre los que se puedan realizar intercambios de información con cualquier recurso de la Entidad, debe estar autorizado de forma explícita por la dependencia respectiva, en conjunto con la Gerencia de Seguridad de la Información y podrá llevarse a cabo sólo en dispositivos provistos por la organización para tal fin.</t>
  </si>
  <si>
    <t>Adoptar políticas y medidas de seguridad adecuadas para la protección contra los riesgos de la utilización de dispositivos móviles e implementar procedimientos para la gestión de los soportes extraíbles.</t>
  </si>
  <si>
    <t>TI-DS-DS-56</t>
  </si>
  <si>
    <t>ISO 27001 - DOM_4 / Existe un proceso disciplinario de la Seguridad de la Información, en el que se establezcan los niveles de gravedad de las faltas incurridas por los empleados y colaboradores, así como las sanciones que enfrentarán por las faltas cometidas.</t>
  </si>
  <si>
    <t>ADMINISTRADOR/GERENTE DE MERCADEO</t>
  </si>
  <si>
    <t>Establecer lineamientos disciplinarios ante faltas incurridas referentes a la seguiridad de la información</t>
  </si>
  <si>
    <t>TI-DS-DS-57</t>
  </si>
  <si>
    <t>ISO 27002 - A9.4.4. / Uso de utilidades con privilegios del sistema. El Area de TI , velará porque los recursos de la plataforma tecnológica y los servicios de red sean operados y administrados en condiciones controladas y de seguridad, que permitan un monitoreo posterior de la actividad de los usuarios administradores, poseedores de los más altos privilegios sobre dichas plataformas y servicios.</t>
  </si>
  <si>
    <t>Política de seguridad de la información</t>
  </si>
  <si>
    <t>Restringir y controlar rigurosamente el uso de utilidades que puedan ser capaces de invalidar los controles del sistema y de la aplicación</t>
  </si>
  <si>
    <t>TI-DS-DS-59</t>
  </si>
  <si>
    <t>ISO 27002 - A14.1.1 / Análisis de requisitos y especificaciones de Seguridad de la Información los requerimientos de Seguridad de la Información deben ser identificados previos al diseño de los sistemas de tecnología de la información.</t>
  </si>
  <si>
    <t>Incluir los requisitos relacionados con la seguridad de la información para los nuevos sistemas de información o mejoras a los sistemas de información existentes</t>
  </si>
  <si>
    <t>TI-DS-DS-61</t>
  </si>
  <si>
    <t>ISO 27002 - A14.2.3 / Revisión técnica de las aplicaciones tras efectuar cambios en el sistema operativo el Area de TI, debe realizar pruebas de todos los sistemas, cuando se presente un cambio de sistema operativo en los equipos de cómputo de la Entidad, con el fin de revisar los posibles impactos en las operaciones o en la Seguridad de la Información de la organización. ISO 27001 - DOM_8 / Existe la gestión de los cambios en los Sistemas Operativos</t>
  </si>
  <si>
    <t>Revisar y probar las aplicaciones de negocio críticas cuando se modifiquen los sistemas operativos, para garantizar que no existen efectos adversos en las operaciones o la seguridad de la organización.</t>
  </si>
  <si>
    <t>TI-DS-DS-62</t>
  </si>
  <si>
    <t>ISO 27002 - A14.2.4 / Restricciones a los cambios en los paquetes de software la realización de un cambio tecnológico en un paquete de software entregado por un tercero, que no considere los requerimientos de seguridad de la Información. El software de terceros debe cumplir con los mismos estándares de seguridad de la información que el desarrollo propio.</t>
  </si>
  <si>
    <t>Manual de desarrollo Seguro</t>
  </si>
  <si>
    <t>Controlar las modificaciones en los paquetes de software y limitar los cambios a solo los necesarios.</t>
  </si>
  <si>
    <t>TI-DS-DS-66</t>
  </si>
  <si>
    <t>ISO 27002 - A12.1.3 / Gestión de capacidades de proceso y de almacenamiento . El Area de TI, a través de sus funcionarios, debe realizar estudios sobre la demanda y proyecciones de crecimiento de los recursos administrados (capacity planning) de manera periódica. En la gestión de la capacidad se debe contemplar: a) entorno del sistema: 1) Capacidad de almacenamiento de datos; 2) Capacidad de las redes y equipos, incluida la red virtual en el entorno del servicio (por ejemplo, ancho de banda, número máximo de sesiones); 3) Rendimiento del sistema esperado o acordado; 4) Tiempo de entrega para tener capacidad adicional o rendimiento del sistema, y unidad mínima de entrega; 5) Capacidad máxima y rendimiento del sistema; 6) Redundancia y diversidad de sistemas, 7) Redundancia y diversidad de accesos a la red. b) estadísticas sobre el uso de recursos del sistema: 1) estadísticas en un período de tiempo dado; 2) uso máximo de recursos del sistema.</t>
  </si>
  <si>
    <t>supervisar y ajustar la utilización de los recursos, así como realizar proyecciones de los requisitos futuros de capacidad, para garantizar el rendimiento requerido del sistema</t>
  </si>
  <si>
    <t>TI-DS-DS-65</t>
  </si>
  <si>
    <t>ISO 27002 - A15.1.3 / Cadena de suministro de tecnología de la información y de las comunicaciones el Area de TI, el Area Legal y el área de Seguridad de la Información, deben elaborar modelos de Acuerdos de Confidencialidad y Acuerdos de Intercambio de Información con terceras partes y asegurarse la provisión de los insumos de la cadena de Tecnología de la Información. ISO 27017 - Anx B.1. Riesgos de Seguridad / Amenazas para el cliente del servicio en la nube. Fallas del negocio del proveedor. Tales Fallas podrían hacer que los datos y las aplicaciones esenciales para el negocio del consumidor no estén disponibles. ISO 27017 - Anx B.2. Riesgos de Seguridad / Amenazas para el proveedor de servicios en la nube Vulnerabilidad de la cadena de suministro. La confiabilidad de un proveedor de servicios en la nube depende de un análisis de riesgo de vulnerabilidad de su cadena de suministro, que implica identificar y recopilar información sobre los componentes adquiridos del proveedor de servicios en la nube para computación, redes y almacenamiento que se utilizan para proporcionar servicios en la nube. ISO 27002 - A15.2.1 / Control y revisión de la provisión de servicios del proveedor el área de Seguridad de la Información, debe identificar y monitorear los riesgos relacionados con terceras partes o los servicios provistos por ellas, haciendo extensiva esta actividad a la cadena de suministro de los servicios de tecnología o comunicaciones provistos.</t>
  </si>
  <si>
    <t xml:space="preserve">Controlar, revisar y auditar regularmente la provisión de servicios del proveedor. Incluir en los acuerdos con proveedores requisitos para hacer frente a los riesgos de seguridad de la información relacionados con las tecnologías de la información, las comunicaciones y con la cadena de suministro de productos </t>
  </si>
  <si>
    <t>TI-DS-DS-67</t>
  </si>
  <si>
    <t>ISO 27001 - DOM_6 / Controles contra software maligno. La Entidad proporcionará los mecanismos necesarios que garanticen la protección de la información y los recursos de la plataforma tecnológica en donde se procesa y almacena, adoptando los controles necesarios para evitar la divulgación, modificación o daño permanente ocasionados por el contagio de software malicioso. Los antivirus y software de seguridad se encuentran actualizados, licenciados y vigentes</t>
  </si>
  <si>
    <t>Declaración de Aplicabilidad SOA 27001</t>
  </si>
  <si>
    <t>Establecer controles contra software malicioso</t>
  </si>
  <si>
    <t>TI-DS-DS-68</t>
  </si>
  <si>
    <t>ISO 27018 - Anx A.11.3 / Control y registro de restauración de datos. En el evento que se requiera restaurar datos, debe haber un procedimiento y un registro de los esfuerzos y proceso de restauración de datos.</t>
  </si>
  <si>
    <t>Establer lineamientos para la recuperación y generación de respaldos de forma mensual</t>
  </si>
  <si>
    <t>HUMANOS/TECNOLOGICOS</t>
  </si>
  <si>
    <t>TI-DS-DS-69</t>
  </si>
  <si>
    <t>ISO 27001 - DOM_6 / Existen logs para las actividades realizadas y fallos detectados por los operadores y administradores, creando rastros de auditoría. El Area de TI debe certificar la integridad y disponibilidad de los registros de auditoria generados en la plataforma tecnológica y los sistemas de información de la Entidad. El área de Control Interno debe revisar periódicamente los registros de auditoria de la plataforma tecnológica y los sistemas de información con el fin de identificar cumplimiento de las políticas y normas de seguridad dispuestas por la información de la organización.</t>
  </si>
  <si>
    <t>Infraestructura tecnológica y Especificaciones Técnicas del Software</t>
  </si>
  <si>
    <t>Establecer logs para las actividades realizadas y fallos detectados por los operadores y administradores</t>
  </si>
  <si>
    <t>TI-DS-DS-70</t>
  </si>
  <si>
    <t>ISO 27017 - A13.1.3. Segregación de Redes. Se debe contemplar la segregación lógica de las redes entre los clientes del servicio, tanto para el acceso como para la interconexión de los recursos virtualizados dentro de la nube (por ejemplo, máquinas virtuales en las redes VLAN). También debería existir una segregación entre las redes utilizadas para acceder a los servicios en la nube, y la red utilizada para administrar y gestionar la nube internamente por parte del proveedor.</t>
  </si>
  <si>
    <t xml:space="preserve"> Segregar los grupos de servicios de información, los usuarios y los sistemas de información en redes distintas.</t>
  </si>
  <si>
    <t>TI-DS-DS-71</t>
  </si>
  <si>
    <t>ISO 27002 - A12.4.4 / Sincronización del reloj. El Area de TI debe proveer un sistema que sincronice los relojes de todos los sistemas de procesamiento de información pertinentes dentro de la Entidad o de un dominio de seguridad.</t>
  </si>
  <si>
    <t>Sincronizar con una única fuente de tiempo precisa y acordada los relojes de todos los sistemas de tratamiento de información dentro de la organización .</t>
  </si>
  <si>
    <t>TI-DS-DS-72</t>
  </si>
  <si>
    <t>ISO 27001 - DOM_6 / Existe seguridad física de la documentación y registros del Area de Sistemas y administración de los activos de la información. ISO 27001 - DOM_6 / Hay establecidos controles para realizar la gestión física de los medios informáticos.(cintas, discos, removibles, informes impresos)</t>
  </si>
  <si>
    <t>Establecer lineamientos y controles para realizar la gestión física de los medios informáticos.</t>
  </si>
  <si>
    <t>TI-DS-DS-73</t>
  </si>
  <si>
    <t>ISO 27001 - DOM_6 / Existen acuerdos para intercambio de información y software. La Entidad asegurará la protección de la información en el momento de ser transferida o intercambiada con otras entidades u otro destino externo y establecerá los procedimientos y controles necesarios para el intercambio de información</t>
  </si>
  <si>
    <t>Plan de Implementación a la Ley Orgánica de Protección de Datos</t>
  </si>
  <si>
    <t>Garantizar el adecuado cumplimiento de la normativa legal vigente, la cual tiene por objeto y finalidad desarrollar y garantizar el ejercicio del derecho a la protección de datos personales mediante el manejo adecuado de la información.</t>
  </si>
  <si>
    <t>TI-DS-DS-74</t>
  </si>
  <si>
    <t>ISO 27001 - DOM_6 / Mensajería electrónica. La Entidad, entendiendo la importancia del correo electrónico como herramienta para facilitar la comunicación entre funcionarios y terceras partes, proporcionará un servicio idóneo y seguro para la ejecución de las actividades que requieran el uso del correo electrónico, respetando siempre los principios de confidencialidad, integridad, disponibilidad y autenticidad de quienes realizan las comunicaciones a través de este medio</t>
  </si>
  <si>
    <t>Proporcionar un servicio idóneo y seguro para la ejecución de las actividades que requieran el uso del correo electrónico</t>
  </si>
  <si>
    <t>TI-DS-DS-75</t>
  </si>
  <si>
    <t>ISO 27001 - DOM_6 / Existen medidas de seguridad en las transacciones en linea. ISO 27001 - DOM_6 / Existen medidas de seguridad en el comercio electrónico.</t>
  </si>
  <si>
    <t>ELTHON CEO no realiza transacciones en línea.</t>
  </si>
  <si>
    <t>TI-DS-DS-76</t>
  </si>
  <si>
    <t>ISO 27001 - DOM_7 / Existen políticas de administración de los puestos de trabajo (espacio físico, equipos, limpieza, accesos)</t>
  </si>
  <si>
    <t>Política de Seguridad de la Información sección Política de Teletrabajo/Politica Uso de activos de la información</t>
  </si>
  <si>
    <t>Establecer políticas de administración de los puestos de trabajo</t>
  </si>
  <si>
    <t>TI-DS-DS-77</t>
  </si>
  <si>
    <t>ISO 27001 - DOM_7 / Existe una autenticación de usuarios en conexiones externas. ISO 27001 - DOM_7 / Se asegura la ruta (path) desde el terminal al servicio. ISO 27001 - DOM_7 / Existe una política de uso de los servicios de red. ISO 27001 - DOM_7 /Existe un control de la conexión de redes. ISO 27001 - DOM_7 /Existe un control del routing de las redes. ISO 27001 - DOM_7 /Existe una identificación única de usuario y una automática de terminales. ISO 27001 - DOM_7 / Existe una autenticación de usuarios en conexiones externas</t>
  </si>
  <si>
    <t>Establecer una autenticación de usuarios en conexiones externas</t>
  </si>
  <si>
    <t>TI-DS-DS-78</t>
  </si>
  <si>
    <t>ISO 27001 - DOM_7 / Se ha incorporado medidas de seguridad a la computación móvil. Las aplicaciones móviles APP desarrolladas cuentan con medidas de seguridad particulares y específicas para el acceso desde celulares y tablets</t>
  </si>
  <si>
    <t xml:space="preserve">ELTHON CEO no desarrolla aplicaciones móviles. </t>
  </si>
  <si>
    <t>TI-DS-DS-79</t>
  </si>
  <si>
    <t>ISO 27001 - DOM_7 / Está controlado el teletrabajo por la organización. Se debe proteger la información a la que se tiene acceso, que es procesada o almacenada en lugares en los que se realiza teletrabajo.</t>
  </si>
  <si>
    <t>TI-DS-DS-21</t>
  </si>
  <si>
    <t>SEPS - SegInf - Régimen General (Art.9, Lit.f)-Anexo 1)) / Política de Seguridad de la Información para Recursos Humanos. El personal de tecnología de la información cumple con las competencias y perfiles profesionales que requiere el ciclo de vida de desarrollo de las soluciones informáticas, incluyendo la administración de backup y soprte. Se planifica la gestión del personal para evitar la dependencia y se define horarios / turnos para soporte institucional. ISO 27002 - A7.1.2. / Términos y condiciones del empleo. Los contratos de los empleados deben incluir cláusulas que especifiquen las responsabilidades y los cuidados que deben tener con la información de la Entidad. ISO 27001 - DOM_4 / Se plasman las condiciones de  confidencialidad y responsabilidades en los contratos del personal y colaboradores, sean permanentes o temporales. ISO 27002 - A7.1.1. / Investigación de antecedentes. Los nuevos empleados que ingresen a la Entidad, deben pasar por un proceso de investigación de antecedentes, con el fin de mitigar los riesgos en el uso de la información. ISO 27001 - DOM_4 / Se tienen definidas responsabilidades y roles de seguridad en aspectos de recursos humanos.</t>
  </si>
  <si>
    <t>Anexos del contrato de trabajo/Hoja de vida, cursos, documentos de identidad. Repositorio documental ELTHON</t>
  </si>
  <si>
    <t>Llevar de acuerdo a las leyes, normas y codigos de etica los antecedentes de los candidatos a puestos de trabajo, a su vez los empleados y contratistas deberan establecer sus obligaciones contactuales por seguridad de la información</t>
  </si>
  <si>
    <t>TI-DS-DS-23</t>
  </si>
  <si>
    <t>SEPS - SegInf - Régimen General (Art.9, Lit.f)-Anexo 1)) / Política de Gestión con Terceros. ISO 27001 - DOM_2 / Existen condiciones contractuales de seguridad con terceros y outsourcing. ISO 27002 - A15.1.2 / Acuerdo de Nivel de Servicios (ANS - SLA) y requisitos de seguridad en contratos con terceros. Al seleccionar un servicio la Entidad debe negociar con sus proveedores los Acuerdo de Nivel de Servicios (ANS - SLA), Niveles de Seguridad de la Información y las especificaciones del servicio para garantizar el cumplimiento de la política de la Entidad. Los niveles de Seguridad de la Información y las especificaciones del servicio son a menudo definidos no son negociables. En los ANS se detallan las responsabilidades, tiempos, mecanismos y procesos de respuesta a requerimientos de la entidad. ISO 27002 - A13.2.4 / Acuerdos de confidencialidad o no revelación. El Area Legal debe establecer en los contratos que se establezcan con terceras partes, los Acuerdos de Confidencialidad o Acuerdos de intercambio dejando explícitas las responsabilidades y obligaciones legales asignadas a dichos terceros por la divulgación no autorizada de información de beneficiarios de la Entidad que les ha sido entregada en razón del cumplimiento de los objetivos misionales. ISO 27002 - A15.1.1 / Política de Seguridad de la Información en las relaciones con los proveedores (terceros)</t>
  </si>
  <si>
    <t>Establecer y acordar todos los requisitos con cada proveedor para el acceso, tratamiento, almacenamiento, comunicación o proporcionar los componentes de la infraestructura Tecnología de la Información</t>
  </si>
  <si>
    <t>TI-DS-DS-24</t>
  </si>
  <si>
    <t>SEPS - SegInf - Régimen General (Art.9, Lit.f)-Anexo 1)) / Política de Ciberseguridad. ISO 27001 - DOM_8 / Existen controles criptográficos. La Entidad velará porque la información, clasificada como reservada o restringida, será cifrada al momento de almacenarse y/o transmitirse por cualquier medio, con el propósito de proteger su confidencialidad e integridad.</t>
  </si>
  <si>
    <t>Manual de Tecnología de la Información/Sección Criptografía</t>
  </si>
  <si>
    <t>Garantizar un uso adecuado y eficaz de la criptografía para proteger la confidencialidad, autenticidad y/o integridad de la información.</t>
  </si>
  <si>
    <t>TI-DS-DS-25</t>
  </si>
  <si>
    <t>SEPS - SegInf - Régimen General (Art.9, Lit.f)-Anexo 1)) /Adquisición y desarrollo de software, hardware y servicios. Procedimiento de adquisición, desarrollo de software y mantenimiento de sistemas informáticos, hardware y servicios, en los cuales se incluyan temas relacionados con controles de seguridad de la información</t>
  </si>
  <si>
    <t>Manual de Gestion de proveedores, contratos y acuerdos de nivel de servicios de proveedores</t>
  </si>
  <si>
    <t>JEFE DE GESTION DE CALIDAD/ADMINISTRADOR</t>
  </si>
  <si>
    <t>Establecer relaciones comerciales que permitan el mantenimiento, confidencialidad, seguridad de la información y continuidad del negocio</t>
  </si>
  <si>
    <t>TI-DS-DS-26</t>
  </si>
  <si>
    <t>SEPS - SegInf - Régimen General (Art.9, Lit.f)-Anexo 1)) /Gestión de la configuración. Procedimientos para la gestión de la configuación. Las entidades deberán implementar procedimientos para la gestión de configuraciones del activo de la información</t>
  </si>
  <si>
    <t>Establecer inventario de activos de información para control</t>
  </si>
  <si>
    <t>TI-DS-DS-80</t>
  </si>
  <si>
    <t>ISO 27001 - DOM_8 / Las medidas de seguridad incluyen ficheros de los sistemas y carpetas de archivos de las aplicaciones, sistemas, información y registros de la entidad</t>
  </si>
  <si>
    <t xml:space="preserve">Politica de Seguridad de la Información </t>
  </si>
  <si>
    <t>Establecer medidas de seguridad</t>
  </si>
  <si>
    <t>TI-DS-DS-81</t>
  </si>
  <si>
    <t>ISO 27002 - A12.6.2 / Restricción en la instalación de software no autorizado. La instalación de software en los computadores suministrados por la Entidad, es una función exclusiva del Area de TI y Seguridad de la Información, con perfil de Administrador</t>
  </si>
  <si>
    <t>Establecer políticas para el uso aceptable de activos de la infomración</t>
  </si>
  <si>
    <t>TI-DS-DS-82</t>
  </si>
  <si>
    <t>ISO 22301 - 10.2. / Mejora continua. La organización debe considerar los resultados del análisis y la evaluación, y los productos de la revisión por la dirección, para determinar si existen necesidades u oportunidades, relacionadas con la organización o con el SGCN, que deban abordarse como parte de la mejora continua.</t>
  </si>
  <si>
    <t>Registro de No Conformidades y Oportunidades de mejora/Manual de Revision por parte de la dirección</t>
  </si>
  <si>
    <t>JEFE DE CALIDAD/JEFE TI</t>
  </si>
  <si>
    <t>Establecer oportunidades de mejora</t>
  </si>
  <si>
    <t>TI-DS-DS-83</t>
  </si>
  <si>
    <t>ISO 27001 - DOM_11 / Se tiene en cuenta el cumplimiento con la legislación de licenciamiento por parte de los sistemas. El Area de TI debe identificar y velar porque el software instalado en los recursos de la plataforma tecnología cumpla con los requerimientos legales y de licenciamiento aplicables. Los contratos con los proveedores de software se encuentran regularizados y existe una base de datos de los sistemas y usuarios que los utilizan</t>
  </si>
  <si>
    <t>Identificar y velar porque el software instalado en los recursos de la plataforma tecnología cumpla con los requerimientos legales y de licenciamiento aplicable</t>
  </si>
  <si>
    <t>TI-DS-DS-84</t>
  </si>
  <si>
    <t>ISO 27001 - DOM_11 / Existe el resguardo de la propiedad intelectual. Para todo el personal de la entidad es importante tener presente que deben cumplir con las leyes de derechos de autor y acuerdo de licenciamiento de software.</t>
  </si>
  <si>
    <t xml:space="preserve"> Cumplir con las leyes de derechos de autor y acuerdo de licenciamiento de software.</t>
  </si>
  <si>
    <t>TI-DS-DS-85</t>
  </si>
  <si>
    <t>ISO 27001 - DOM_11 / Existe el resguardo de los registros de la organización. El Area Legal y el área de Seguridad de la Información deben identificar, documentar y mantener actualizados los requisitos legales, reglamentarios o contractuales aplicables a la Entidad, que están relacionados con los registros de la organización, para protegerlos contra pérdidas, destrucción, falsificación, accesos y publicación no autorizados.</t>
  </si>
  <si>
    <t>Resguardar los registros de la organización</t>
  </si>
  <si>
    <t>TI-DS-DS-87</t>
  </si>
  <si>
    <t>ISO 27018 - Anx.5. / Los archivos y documentos temporales deben borrarse o destruirse dentro de un período documentado especificado. Los archivos temporales no son necesarios después de que se haya completado la tarea de procesamiento de información relacionada, pero hay circunstancias en las que no se pueden eliminar. El tiempo durante el cual estos archivos permanecen en uso no siempre es determinista, pero un procedimiento de recolección de basura debe identificar los archivos relevantes y determinar cuánto tiempo ha pasado desde que se usaron por última vez.</t>
  </si>
  <si>
    <t>Establecer lineamientos para la manipulación y destrucción de soportes</t>
  </si>
  <si>
    <t>TI-DS-DS-88</t>
  </si>
  <si>
    <t>ISO 27018 - Anx.A.3.2 / Uso de la Información con fines comerciales. En los contratos se debe especificar que la información del cliente no debe ser utilizada por la Entidad con fines de marketing y publicidad, ni divulgada a terceros sin el consentimiento expreso del cliente. Dicho consentimiento no debe ser una condición para recibir el servicio.</t>
  </si>
  <si>
    <t>Contrato de Licenciamiento y USo de Exclusivo del Software Elthon</t>
  </si>
  <si>
    <t xml:space="preserve">GERENTE DE MERCADEO </t>
  </si>
  <si>
    <t>Solicitar autorización a los clientes para el uso de su nombre en campañas de marketing y publicidad</t>
  </si>
  <si>
    <t>TI-DS-DS-89</t>
  </si>
  <si>
    <t>ISO 27017 - Anx B.1. Riesgos de Seguridad / Amenazas para el proveedor de servicios en la nube. Comportamiento malicioso de personas internas. los daños causados por Las acciones maliciosas de los empleados internos que trabajan dentro de una organización pueden ser sustanciales, dado el acceso y las autorizaciones que puedan tener. Esto se complica en el entorno de computación en la nube, ya que dicha actividad puede ocurrir dentro de la organización del cliente y en la organización proveedora, o ambas. ISO 27017 - Anx B.2. Riesgos de Seguridad / Amenazas para el cliente del servicio en la nube. Amenazas internas. Donde los humanos están involucrados, siempre existe el riesgo de que las personas actúen de manera maliciosa o descuidada y pongan en riesgo la seguridad del servicio. Los empleados del proveedor de servicios en la nube que emplean credenciales inseguras, las acciones maliciosas de empleados descontentos o criminales expertos que obtienen un puesto en el personal del proveedor representan una amenaza importante para cualquier empresa. Deben existir controles apropiados para limitar el acceso a los datos y las aplicaciones de los clientes y para monitorear cualquier actividad sospechosa.</t>
  </si>
  <si>
    <t>Existir controles apropiados para limitar el acceso a los datos y las aplicaciones de los clientes y para monitorear cualquier actividad sospechosa.</t>
  </si>
  <si>
    <t>SEPS - SegInf - Régimen General (Art.8) / Las entidades deben conformar una Unidad de Seguridad de la Información, adscrita a la Gerencia General.</t>
  </si>
  <si>
    <t>Conformar el comite de seguridad para dar seguimiento a los requisitos relacionados con tecnologia de informacion.</t>
  </si>
  <si>
    <t>ISO 27017 - A18.1.1 / Identificación de la legislación aplicable y de los requisitos contractuales. La Entidad debe proporcionar información sobre los requisitos legales, jurisdicción y reglamentarios del país o región desde donde se proporciona el servicio a sus clientes.</t>
  </si>
  <si>
    <t>Seccion Politica de desarrollo seguro/Manual de desarrollo seguro/Sección Políticas Desarrollo y mantenimiento seguro//Infraestructura tecnologica y especificaciones tecnicas del software. Sección INSTALACIÓN DE SOFTWARE DE EXPLOTACIÓN</t>
  </si>
  <si>
    <t>Establecer y aplicar reglas de desarrollo seguro</t>
  </si>
  <si>
    <t>ISO 27017 - Anx B.1. Riesgos de Seguridad / Amenazas para el cliente del servicio en la nube. Riesgos legales y de cumplimiento. Se debe verificar que el proveedor de software y servicios en la nube cuenten con las certificaciones apropiadas para la provisión del servicio, tanto de carácter legal como de carácter técnico</t>
  </si>
  <si>
    <t xml:space="preserve"> Verificar que el proveedor de software y servicios en la nube cuenten con las certificaciones apropiadas para la provisión del servicio, tanto de carácter legal como de carácter técnico</t>
  </si>
  <si>
    <t>Planificación Estratégica de Tecnología de la Información (PETI). La entidad cuenta con un PETI debidamente diseñado, aprobado e implementado, acorde al Plan Estratégico Institucional. Existe un proceso de planificación y control de los proyectos de desarrollo, mantenimiento y soporte, los requerimientos funcionales adecuadamente definidos, el nivel de avance y los recursos asignados.</t>
  </si>
  <si>
    <t>PETI</t>
  </si>
  <si>
    <t>Elaboracion del PETI anual</t>
  </si>
  <si>
    <t>TI-DS-DS-07</t>
  </si>
  <si>
    <t>SEPS - SegInf - Régimen General (Art.9, Lit.a)) / Plan Estratégico de Seguridad de la Información. Que contemple el proceso de planificación de los proyectos, con sus respectivos recursos, que permitan asegurar que la entidad cuenta con un proceso eficiente y robusto de Seguridad de la Información</t>
  </si>
  <si>
    <t>TI-DS-DS-08</t>
  </si>
  <si>
    <t>SEPS - SegInf - Régimen General (Art.9, Lit.b)) / Plan de Recursos para la Seguridad de la Información: La entidad cuenta con recursos debidamente asignados (técnicos, humanos, financieros) para estructurar un nivel adecuado de Seguridad de la Información y Protección de Datos (presupuesto planificado y ejecutado): a) Software, b) Hardware, c) Comunicaciones, d) Bases de Datos, e) Seguridades, f) Soporte</t>
  </si>
  <si>
    <t>PRESUPUESTO ANUAL/PETI</t>
  </si>
  <si>
    <t>Elaborar un presupuest anual para la gestion oportuna de recursos</t>
  </si>
  <si>
    <t>TI-DS-DS-11</t>
  </si>
  <si>
    <t>SEPS - SegInf - Régimen General (Art.9, Lit.d)) / ISO 27017 - A7.2.2 / Plan de Concienciación y Formación de Seguridad de la Información, que incluya a usuarios del servicio (empleados , contratistas y clientes externos): a) políticas del ciclo de vida de desarrollo y Seguridad de la Información, b) estándares y procedimientos; c) matriz de riesgos; SEPS - SegInf - Régimen General (Art.9, Lit.d) (Art.9, Lit.f)-Anexo 1)) / Cultura de la seguridad de la información. Las entidades deberán: a) Evaluar periódicamente el plan de capacitación de Seguridad de la Información; b) Definir dentro del plan de capacitación, indicadores de madurez que permitan medir el nivel de aprendizaje; c) Proporcionar capacitaciones al personal, así como a proveedores, clientes, socios y usuarios. Plan de capacitación de la seguridad de la información. ISO 27001 - DOM_1 / Existen mecanismos para la comunicación a los usuarios de las normas. ISO 27001 - DOM_2 / Existen programas de formación en seguridad para los empleados, clientes y terceros</t>
  </si>
  <si>
    <t>Capacitar o informar acerca de las reformas o politicas que esten cambiantes en la organizacion.</t>
  </si>
  <si>
    <t>TI-DS-DS-29</t>
  </si>
  <si>
    <t>SEPS - SegInf - Régimen General (Art.9, Lit.f)-Anexo 1)) / Cifrado. Procedimientos de cifrado de información sensible o crítica. Las entidades deberán: a) Disponer de procedimientos de cifrado de sus datos sensibles o críticos, conforme al análisis de riesgos de seguridad de la información; b) Verificar periódicamente la vigencia de los elementos de cifrado</t>
  </si>
  <si>
    <t>TI-DS-DS-86</t>
  </si>
  <si>
    <t>ISO 27002 - A18.1.4 / Protección y privacidad de la información de carácter personal (PII). En cumplimiento de la de Ley de Protección de Datos, por la cual se dictan disposiciones para la protección de datos personales, la Entidad a través del área de Seguridad de la Información, propenderá por la protección de los datos personales de sus beneficiarios, proveedores y demás terceros de los cuales reciba y administre información. ISO 27017 - Anx B.1. Riesgos de Seguridad / Amenazas para el cliente del servicio en la nube. Protección de datos. La nube plantea varios Riesgos de Protección de datos para los clientes y proveedores de la nube. Las principales preocupaciones son la exposición o la liberación de datos sensibles, pero también incluyen la pérdida o la falta de disponibilidad de datos. En algunos casos, puede ser difícil para el cliente del servicio en la nube verificar de manera efectiva las prácticas de manejo de datos del proveedor y así asegurarse de que los datos se manejen de manera legal. Este problema se agrava en los casos de transferencias múltiples de datos, por ejemplo, entre servicios en la nube federados.</t>
  </si>
  <si>
    <t>TI-DS-DS-64</t>
  </si>
  <si>
    <t>ISO 27002 - A14.2.8 / Pruebas funcionales de seguridad de sistemas los desarrolladores de los sistemas de información deben considerar las buenas prácticas y lineamientos de desarrollo seguro durante el ciclo de vida de los mismos, pasando desde el diseño hasta la puesta en marcha. ISO 27002 - A14.2.9 / Pruebas de aceptación de sistemas el Area de TI debe generar metodologías para la realización de pruebas al software desarrollado, que contengan pautas para la selección de escenarios, niveles, tipos, datos de pruebas y sugerencias de documentación.</t>
  </si>
  <si>
    <t>Realizar pruebas de seguridad funcional del sistema durante sus desarrollo</t>
  </si>
  <si>
    <t>TI-DS-DS-31</t>
  </si>
  <si>
    <t>SEPS - SegInf - Régimen General (Art.9, Lit.f)-Anexo 1)) /Gestión de cambios, control de versiones y mantenimiento en hadrware, software y servicios de tecnología de la información. Procedimiento para la gestión de cambios, control de versiones de tecnologías de la información. ISO 27002 - A12.1.2 / Gestión de cambios. Todo cambio a la infraestructura informática deberá estar controlado y será realizado de acuerdo con los procedimientos de gestión de cambios del Area de TI y Sistemas de Información de la Entidad. ISO 27002 - A14.2.2 / Procedimiento de control de cambios en sistemas el Area de TI debe contar con sistemas de control de versiones para administrar los cambios de los sistemas de información de la Entidad.</t>
  </si>
  <si>
    <t>Controlar los cambios en la organización</t>
  </si>
  <si>
    <t>TI-DS-DS-58</t>
  </si>
  <si>
    <t>ISO 27001 - DOM_6 / Existe una separación de los entornos de desarrollo y producción</t>
  </si>
  <si>
    <t>Administrador/JEFE TI/Soporte funcional/ Jefe de calidad</t>
  </si>
  <si>
    <t>Cumplimiento normativo de la ISO 9001 respecto a los requisitos de producto y servicio</t>
  </si>
  <si>
    <t>TI-DS-DS-63</t>
  </si>
  <si>
    <t>ISO 27002 - A14.2.7 / Externalización del desarrollo de software el Area de TI debe establecer el procedimiento y los controles de acceso a los ambientes de desarrollo de los sistemas de información; así mismo, debe asegurarse que los desarrolladores internos o externos, posean acceso limitado y controlado a los datos y archivos que se encuentren en los ambientes de producción.</t>
  </si>
  <si>
    <t>El desarrollo de software externalizado debería ser supervisado y controlado por la organización</t>
  </si>
  <si>
    <t>PRO-PTD-01</t>
  </si>
  <si>
    <t>Desarrollo</t>
  </si>
  <si>
    <t>Solicitud y Desarrollo de Requerimientos Tecnologicos</t>
  </si>
  <si>
    <t>Establecer el requerimiento funcional y técnico de las aplicaciones para su desarrollo, considerando la funcionalidad, seguridad y calidad necesaria, para optimizar los procesos y mejorar el tiempo de respuesta a los servicios requeridos por los clientes y colaboradores de la organización.</t>
  </si>
  <si>
    <t>Códigos desarrollado por sprints</t>
  </si>
  <si>
    <t>ISO 27002 - A14.2.1 / Política de desarrollo seguro se debe velar porque el desarrollo interno o externo de los sistemas de información cumpla con los requerimientos de seguridad esperados, con las buenas prácticas para desarrollo seguro de aplicativos, así como con metodologías para la realización de pruebas de aceptación y seguridad al software desarrollado. ISO 27017 - A12.5.1 / Instalación del software en producción. La entidad dispone de un procedimiento de pase a producción, previo proceso de pruebas y validación de errores y vulnerabilidades. a) realizar un seguimiento de cada paquete de software cargado, incluidas las modificaciones que pueda realizar el cliente del servicio. b) registrar cuándo se ejecuta un paquete de software en particular. c) supervisar el software en producción, con particular cuidado por cualquier actividad que parezca maliciosa o que pueda causar daños al sistema de la Entidad. ISO 27001 - A14.2.6 / Entorno de desarrollo seguro. ISO 27001 - DOM_6 / Existen criterios de aceptación de nuevos Sistemas Informáticos, incluyendo actualizaciones y nuevas versiones. ISO 27001 - DOM_8 / Existe seguridad en los procesos de desarrollo, testing y soporte.</t>
  </si>
  <si>
    <t>Definir de manera explicita los requisitos tanto legales como regulatorios, estatutarios o contractuales</t>
  </si>
  <si>
    <t>Tipo de Información: Uso Interno
Cod: REG-MAN-27
Versión 2 (15/08/2025)</t>
  </si>
  <si>
    <t>ISO 27002 - A9.4.3. / Sistema de gestión de contraseñas. El acceso a la red de la Entidad debe ser otorgado solo a usuarios autorizados, previa definición, verificación y control de los perfiles y roles para el acceso en los diferentes sistemas de información, en coordinación con el área de Recursos Humanos, el Area Administrativa y la Jefatura de TI.</t>
  </si>
  <si>
    <t>Manual descriptivo de cargos</t>
  </si>
  <si>
    <t>Manual de auditoria interna/Auditoria interna 2025</t>
  </si>
  <si>
    <t>SEPS Riesgo Operativo / Res. No. SEPS-IGT-IR-IGJ-2024-0116.- En el caso de contratar servicios de computación en la nube, el proveedor debe disponer de: a) Centros de procesamiento de datos bajo estándar TIA-942 y contar como mínimo con la certificación TIER III; b) Certificación ISO 27001 en seguridad de la información; c) Si es un proveedor internacional, que tenga una representación comercial en el país; y, d) Capacidad para transferir sólidamente los conocimientos. SEPS - SegInf - Régimen General (Art.9, Lit.g)) / Gestión de infraestructura tecnológica. La entidad debe disponer de la infraestructura técnica y logística adecuada para suministrar el servicio propuesto en los términos y condiciones contractuales y Acuerdos de Nivel de Servicio (ANS - SLA) acordados con cada cliente. ISO 27002 - A11.1.4 - A11.2.4. El Area de TI , debe certificar el centro de cómputo contra amenzas externas y ambientales. La Entidad debe proveer las condiciones físicas y medioambientales necesarias para certificar la protección y correcta operación de los recursos, en especial la plataforma tecnológica ubicada en el centro de cómputo.</t>
  </si>
  <si>
    <t>Manual para les gestión de proveedores</t>
  </si>
  <si>
    <t>Politica de la Seguridad de la Información</t>
  </si>
  <si>
    <t>Manual para la gestión de medio de almacenamiento</t>
  </si>
  <si>
    <t>Manual del SIG/Sección Sistema de gestión integrado y sus procesos/MANUAL GESTIÓN POR PROCESOS/Inventario de procesos</t>
  </si>
  <si>
    <t>Manual de revision por parte de la dirección/Minuta de revision por la alta direccion</t>
  </si>
  <si>
    <t>SEPS - SegInf - Régimen General (Art.9, Lit.g)) / Sistema de Gestión de la Seguridad de la Información (SGSI), orientado a grantizar la adecuada gestión de la seguridad de la información, con base a los estándares ISO/IEC 27000. La Entidad cuenta con una Certificación del Sistemas de Gestión de la Seguridad de la Información ISO/IEC 27001:2022.</t>
  </si>
  <si>
    <t>Manual de auditoria interna/Auditoria Interna 2025</t>
  </si>
  <si>
    <t>1) Plan de Continuidad del Negocio/Sección PLAN DE OPERACIÓN ALTERNA DE CONTINGENCIA CON MICROSOFT AZURE  ACT-APRO-171. 2) INFRAESTRUCTURA TECNOLOGICA Y ESPECIFICACIONES TÉCNICAS DEL SOFTWARE  ACT-APRO-174/Sección Azure Blobs/Subsección: Cuenta de almacenamiento con redundancia geográfica (GRS)</t>
  </si>
  <si>
    <t>Especificaciones de seguridad de software ELTHON / Plan de continuidad del negocio ACT-APRO-171</t>
  </si>
  <si>
    <t>Politica de uso aceptable de activos de informacón/ Manual de gestión de contraseñas/  Política de teletrabajo/   INSTRUCTIVO PARA CONFIGURACIÓN Y MANTENIMIENTO DE ACTIVOS INFORMÁTICOS/ Politica de seguridad de la información</t>
  </si>
  <si>
    <t>Manual para la gestión de medios de almacenamiento/ Instructivo para configuración y mantenimiento de activos informáticos</t>
  </si>
  <si>
    <t>Manual para la gestión de medios de almacenamiento/ Política de Seguridad de la Información/ Politica de uso aceptable de los activos de información</t>
  </si>
  <si>
    <t>Acuerdo de confidencialidad/Contrato Individual de trabajo</t>
  </si>
  <si>
    <t>Manual de gestión de cambios/ Especificaciones de seguridad de software ELTHON/ Política de Seguridad de la Información/  Subproceso de Implementación del Sistema de Gestión de Seguridad/ Manual  de evaluación y tratamiento de riesgos de seguridad de la información</t>
  </si>
  <si>
    <t>Manual de Desarrollo Seguro/  Instructivo de gestión de vulnerabilidades tecnicas.</t>
  </si>
  <si>
    <t xml:space="preserve"> Manual de Tecnología de la Información/ Infraestructura Tecnológica y especificaciones tecnicas del software  Anexo 2 Cuadro de Evaluación de riesgos </t>
  </si>
  <si>
    <t>Infraestructura Tecnológica y especificaciones tecnicas del software, ISO 22301/ Documento de especificaciones técnicas/ el documento describe la infraestructura tecnológica y las especificaciones técnicas del software/ Manual de gestion de proveedores/  Matriz de evaluacion de proveedores/ Matriz de reevaluacion de proveedores</t>
  </si>
  <si>
    <t>Subproceso de Generación y Recuperación de respaldos de información/Registros de Backups</t>
  </si>
  <si>
    <t>Infraestructura tecnológica y Especificaciones Técnicas del Software/ Especificaciones de seguridad del software ELTHON</t>
  </si>
  <si>
    <t>Manual para la gestión de medios de almacenamiento</t>
  </si>
  <si>
    <t>Subproceso inventario y clasificiación de activos de la información</t>
  </si>
  <si>
    <t>Política de Cumplimiento ACT-APRO-173/ Manual de Desarollo Seguro</t>
  </si>
  <si>
    <t>Contrato Individual de trabajo/Acuerdo de Nivel de Servicio (SLA)</t>
  </si>
  <si>
    <t>Política de Cumplimiento ACT-APRO-173</t>
  </si>
  <si>
    <t>Política de Seguridad de la Información/ Manual para la gestión de medios de almacenamiento/ Bitácora de activos de información documentos destruidos</t>
  </si>
  <si>
    <t>Contrato Individual de trabajo/Acuerdo de Confidencialidad/Política de Clasificación de la Información/Manual Descriptivo de Cargos</t>
  </si>
  <si>
    <t>Manual para la Gestión de Proveedores/ Documentos Habilitantes Proveedores</t>
  </si>
  <si>
    <t>Trabajadores:1) Matriz de comunicaciones 2) Registro de sistemas criticos de TI/Parte externas: plataforma de capacitación virtual https://academia-virtual.elthon.org</t>
  </si>
  <si>
    <t>MANUAL DE GESTIÓN DEL CAMBIO ACT-APRO-173. Sección 5 "Políticas" /Anexo 1 Registro de cambios en producción/Manual de desarrollo seguro ACT-APRO-173.Control de Versiones</t>
  </si>
  <si>
    <t>Subproceso Solicitud y desarrollo de requerimientos tecnologicos</t>
  </si>
  <si>
    <t>Manual de desarrollo seguro ACT-APRO-173</t>
  </si>
  <si>
    <t>Subproceso de Gestión de quejas y reclamos/formulario de eventos/formulario de quejas y reclamos/informe de quejas y reclamos</t>
  </si>
  <si>
    <t>SUBPROCESO GESTIÓN DE INCIDENTES DE SEGURIDAD DE LA INFORMACION/ACT-APRO-173/Sección 4 Procedimiento</t>
  </si>
  <si>
    <t>Plan de Contingencia/Plan de continuidad del negocio/Pruebas de continuidad/Subprocesos de continuidad del negocio</t>
  </si>
  <si>
    <t>Certificación de la Superintendencia de Economía Popular y Solidaria SEPS para cumplimiento a la Resolución No. SEPS-IGT-IR-IGJ-2024-116 de Riesgo Operativo.</t>
  </si>
  <si>
    <t>SUBPROCESO PRUEBAS UNITARIAS Y DE VULNERABILIDAD ACT-APRO-173/Subproceso Solicitud y desarrollo de requerimientos tecnologicos Anexo 1 Formato pruebas en certificación</t>
  </si>
  <si>
    <t>Manual de Gestión de manejo de contraseñas</t>
  </si>
  <si>
    <t xml:space="preserve">Manual de Gestión de manejo de contraseñas </t>
  </si>
  <si>
    <t>Manual del SIG Sección Comprensión de las necesidades y expectativas de las partes interesadas Anexo Lista de partes interesadas/Instructivo gestión de vulnerabilidades técnicas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</si>
</sst>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3" x14ac:knownFonts="1">
    <font>
      <sz val="11"/>
      <color theme="1"/>
      <name val="Calibri"/>
      <family val="2"/>
      <scheme val="minor"/>
    </font>
    <font>
      <sz val="10"/>
      <name val="Arial"/>
      <family val="2"/>
    </font>
    <font>
      <b/>
      <sz val="11"/>
      <color theme="1"/>
      <name val="Calibri"/>
      <family val="2"/>
      <scheme val="minor"/>
    </font>
    <font>
      <sz val="11"/>
      <color theme="0"/>
      <name val="Calibri"/>
      <family val="2"/>
      <scheme val="minor"/>
    </font>
    <font>
      <sz val="10"/>
      <color theme="1"/>
      <name val="Calibri"/>
      <family val="2"/>
      <scheme val="minor"/>
    </font>
    <font>
      <sz val="11"/>
      <color theme="1"/>
      <name val="Calibri"/>
      <family val="2"/>
      <scheme val="minor"/>
    </font>
    <font>
      <b/>
      <sz val="10"/>
      <color theme="1"/>
      <name val="Calibri"/>
      <family val="2"/>
      <scheme val="minor"/>
    </font>
    <font>
      <sz val="10"/>
      <color indexed="9"/>
      <name val="Arial"/>
      <family val="2"/>
    </font>
    <font>
      <sz val="10"/>
      <color indexed="9"/>
      <name val="Arial"/>
      <family val="2"/>
    </font>
    <font>
      <sz val="8.25"/>
      <color indexed="8"/>
      <name val="Microsoft Sans Serif"/>
      <family val="2"/>
    </font>
    <font>
      <sz val="10"/>
      <color theme="1"/>
      <name val="Tahoma"/>
      <family val="2"/>
    </font>
    <font>
      <sz val="9"/>
      <color theme="1"/>
      <name val="Calibri"/>
      <family val="2"/>
      <scheme val="minor"/>
    </font>
    <font>
      <b/>
      <sz val="11"/>
      <color theme="0"/>
      <name val="Calibri"/>
      <family val="2"/>
      <scheme val="minor"/>
    </font>
    <font>
      <sz val="10"/>
      <color indexed="8"/>
      <name val="Arial"/>
      <family val="2"/>
    </font>
    <font>
      <b/>
      <sz val="9"/>
      <name val="Arial"/>
      <family val="2"/>
    </font>
    <font>
      <sz val="9"/>
      <name val="Arial"/>
      <family val="2"/>
    </font>
    <font>
      <b/>
      <sz val="12"/>
      <color indexed="8"/>
      <name val="Arial"/>
      <family val="2"/>
    </font>
    <font>
      <sz val="11"/>
      <color rgb="FF000000"/>
      <name val="Calibri"/>
      <family val="2"/>
      <scheme val="minor"/>
    </font>
    <font>
      <sz val="11"/>
      <name val="Calibri"/>
      <family val="2"/>
      <scheme val="minor"/>
    </font>
    <font>
      <b/>
      <sz val="11"/>
      <color theme="1"/>
      <name val="Arial"/>
      <family val="2"/>
    </font>
    <font>
      <sz val="9"/>
      <color theme="0"/>
      <name val="Calibri"/>
      <family val="2"/>
      <scheme val="minor"/>
    </font>
    <font>
      <sz val="9"/>
      <name val="Calibri"/>
      <family val="2"/>
      <scheme val="minor"/>
    </font>
    <font>
      <sz val="9"/>
      <color rgb="FFFF0000"/>
      <name val="Arial"/>
      <family val="2"/>
    </font>
    <font>
      <b/>
      <sz val="9"/>
      <color rgb="FF000000"/>
      <name val="Calibri"/>
      <family val="2"/>
      <scheme val="minor"/>
    </font>
    <font>
      <sz val="9"/>
      <color rgb="FF000000"/>
      <name val="Calibri"/>
      <family val="2"/>
      <scheme val="minor"/>
    </font>
    <font>
      <sz val="11"/>
      <color indexed="8"/>
      <name val="Calibri"/>
      <family val="2"/>
    </font>
    <font>
      <sz val="11"/>
      <color indexed="8"/>
      <name val="Calibri"/>
      <family val="2"/>
      <scheme val="minor"/>
    </font>
    <font>
      <b/>
      <sz val="11"/>
      <color indexed="8"/>
      <name val="Calibri"/>
      <family val="2"/>
      <scheme val="minor"/>
    </font>
    <font>
      <sz val="10"/>
      <color rgb="FF000000"/>
      <name val="Calibri"/>
      <family val="2"/>
      <scheme val="minor"/>
    </font>
    <font>
      <b/>
      <sz val="13"/>
      <color indexed="8"/>
      <name val="Calibri"/>
      <family val="2"/>
      <scheme val="minor"/>
    </font>
    <font>
      <sz val="13"/>
      <color theme="1"/>
      <name val="Calibri"/>
      <family val="2"/>
      <scheme val="minor"/>
    </font>
    <font>
      <sz val="13"/>
      <color indexed="8"/>
      <name val="Calibri"/>
      <family val="2"/>
      <scheme val="minor"/>
    </font>
    <font>
      <b/>
      <sz val="10"/>
      <color theme="0"/>
      <name val="Calibri"/>
      <family val="2"/>
    </font>
    <font>
      <b/>
      <sz val="10"/>
      <color rgb="FFFFFFFF"/>
      <name val="Calibri"/>
      <family val="2"/>
    </font>
    <font>
      <b/>
      <sz val="10"/>
      <name val="Calibri"/>
      <family val="2"/>
    </font>
    <font>
      <b/>
      <sz val="11"/>
      <name val="Arial"/>
      <family val="2"/>
    </font>
    <font>
      <b/>
      <sz val="14"/>
      <name val="Arial"/>
      <family val="2"/>
    </font>
    <font>
      <b/>
      <sz val="11"/>
      <color theme="0"/>
      <name val="Arial"/>
      <family val="2"/>
    </font>
    <font>
      <b/>
      <sz val="20"/>
      <name val="Calibri"/>
      <family val="2"/>
      <scheme val="minor"/>
    </font>
    <font>
      <sz val="8"/>
      <name val="Calibri"/>
      <family val="2"/>
      <scheme val="minor"/>
    </font>
    <font>
      <sz val="10"/>
      <color theme="1"/>
      <name val="Calibri"/>
      <family val="2"/>
    </font>
    <font>
      <sz val="9"/>
      <color rgb="FFFF0000"/>
      <name val="Calibri"/>
      <family val="2"/>
      <scheme val="minor"/>
    </font>
    <font>
      <sz val="10"/>
      <name val="Calibri"/>
      <family val="2"/>
      <scheme val="minor"/>
    </font>
  </fonts>
  <fills count="3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1"/>
        <bgColor indexed="64"/>
      </patternFill>
    </fill>
    <fill>
      <patternFill patternType="solid">
        <fgColor rgb="FF00FF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5"/>
        <bgColor indexed="64"/>
      </patternFill>
    </fill>
    <fill>
      <patternFill patternType="solid">
        <fgColor theme="9"/>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EEECE1"/>
        <bgColor indexed="64"/>
      </patternFill>
    </fill>
    <fill>
      <patternFill patternType="solid">
        <fgColor rgb="FFE46D0A"/>
        <bgColor indexed="64"/>
      </patternFill>
    </fill>
    <fill>
      <patternFill patternType="solid">
        <fgColor rgb="FFDCE6F1"/>
        <bgColor indexed="64"/>
      </patternFill>
    </fill>
    <fill>
      <patternFill patternType="solid">
        <fgColor rgb="FF00800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9" tint="0.59999389629810485"/>
        <bgColor indexed="64"/>
      </patternFill>
    </fill>
    <fill>
      <patternFill patternType="solid">
        <fgColor theme="4"/>
        <bgColor indexed="64"/>
      </patternFill>
    </fill>
    <fill>
      <patternFill patternType="solid">
        <fgColor rgb="FF000000"/>
        <bgColor rgb="FF003300"/>
      </patternFill>
    </fill>
    <fill>
      <patternFill patternType="solid">
        <fgColor theme="5" tint="0.59999389629810485"/>
        <bgColor rgb="FF003300"/>
      </patternFill>
    </fill>
    <fill>
      <patternFill patternType="solid">
        <fgColor theme="1" tint="0.249977111117893"/>
        <bgColor indexed="64"/>
      </patternFill>
    </fill>
    <fill>
      <patternFill patternType="solid">
        <fgColor theme="4" tint="0.39997558519241921"/>
        <bgColor indexed="64"/>
      </patternFill>
    </fill>
    <fill>
      <patternFill patternType="solid">
        <fgColor theme="1" tint="0.34998626667073579"/>
        <bgColor indexed="64"/>
      </patternFill>
    </fill>
    <fill>
      <patternFill patternType="solid">
        <fgColor rgb="FFF5801F"/>
        <bgColor indexed="64"/>
      </patternFill>
    </fill>
    <fill>
      <patternFill patternType="solid">
        <fgColor theme="6"/>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s>
  <cellStyleXfs count="17">
    <xf numFmtId="0" fontId="0" fillId="0" borderId="0"/>
    <xf numFmtId="0" fontId="1" fillId="0" borderId="0"/>
    <xf numFmtId="0" fontId="1" fillId="0" borderId="0"/>
    <xf numFmtId="0" fontId="1" fillId="0" borderId="0"/>
    <xf numFmtId="9" fontId="5" fillId="0" borderId="0" applyFont="0" applyFill="0" applyBorder="0" applyAlignment="0" applyProtection="0"/>
    <xf numFmtId="0" fontId="7" fillId="0" borderId="0"/>
    <xf numFmtId="0" fontId="9" fillId="0" borderId="0"/>
    <xf numFmtId="0" fontId="8" fillId="0" borderId="0"/>
    <xf numFmtId="0" fontId="5" fillId="0" borderId="0"/>
    <xf numFmtId="9" fontId="5" fillId="0" borderId="0" applyFont="0" applyFill="0" applyBorder="0" applyAlignment="0" applyProtection="0"/>
    <xf numFmtId="0" fontId="13" fillId="0" borderId="0">
      <alignment vertical="top"/>
    </xf>
    <xf numFmtId="0" fontId="5" fillId="0" borderId="0"/>
    <xf numFmtId="0" fontId="25" fillId="0" borderId="0"/>
    <xf numFmtId="0" fontId="5" fillId="0" borderId="0"/>
    <xf numFmtId="0" fontId="5" fillId="0" borderId="0"/>
    <xf numFmtId="0" fontId="5" fillId="0" borderId="0"/>
    <xf numFmtId="0" fontId="5" fillId="0" borderId="0"/>
  </cellStyleXfs>
  <cellXfs count="298">
    <xf numFmtId="0" fontId="0" fillId="0" borderId="0" xfId="0"/>
    <xf numFmtId="0" fontId="0" fillId="0" borderId="1" xfId="0" applyBorder="1" applyAlignment="1">
      <alignment vertical="center" wrapText="1"/>
    </xf>
    <xf numFmtId="0" fontId="0" fillId="0" borderId="0" xfId="0" applyAlignment="1">
      <alignment vertical="center"/>
    </xf>
    <xf numFmtId="0" fontId="0" fillId="0" borderId="1" xfId="0" applyBorder="1"/>
    <xf numFmtId="0" fontId="0" fillId="0" borderId="0" xfId="0" applyAlignment="1">
      <alignment horizontal="left"/>
    </xf>
    <xf numFmtId="0" fontId="10" fillId="0" borderId="0" xfId="0" applyFont="1" applyAlignment="1">
      <alignment vertical="center" wrapText="1"/>
    </xf>
    <xf numFmtId="0" fontId="10" fillId="0" borderId="0" xfId="0" applyFont="1" applyAlignment="1">
      <alignment horizontal="center" vertical="center" wrapText="1"/>
    </xf>
    <xf numFmtId="0" fontId="11" fillId="0" borderId="0" xfId="0" applyFont="1"/>
    <xf numFmtId="0" fontId="0" fillId="3" borderId="0" xfId="0" applyFill="1" applyAlignment="1">
      <alignment vertical="center"/>
    </xf>
    <xf numFmtId="0" fontId="0" fillId="0" borderId="1" xfId="0" applyBorder="1" applyAlignment="1">
      <alignment vertical="center"/>
    </xf>
    <xf numFmtId="9" fontId="0" fillId="0" borderId="0" xfId="4" applyFont="1" applyAlignment="1">
      <alignment horizontal="center" vertical="center"/>
    </xf>
    <xf numFmtId="0" fontId="2" fillId="9"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64" fontId="0" fillId="0" borderId="0" xfId="0" applyNumberFormat="1"/>
    <xf numFmtId="0" fontId="2" fillId="2" borderId="1" xfId="0" applyFont="1" applyFill="1" applyBorder="1" applyAlignment="1">
      <alignment horizontal="center" wrapText="1"/>
    </xf>
    <xf numFmtId="0" fontId="0" fillId="0" borderId="0" xfId="0" applyAlignment="1">
      <alignment horizontal="center"/>
    </xf>
    <xf numFmtId="0" fontId="14" fillId="0" borderId="0" xfId="2" applyFont="1"/>
    <xf numFmtId="0" fontId="14" fillId="0" borderId="0" xfId="0" applyFont="1"/>
    <xf numFmtId="3" fontId="15" fillId="0" borderId="0" xfId="0" applyNumberFormat="1" applyFont="1" applyAlignment="1">
      <alignment horizontal="left"/>
    </xf>
    <xf numFmtId="0" fontId="2" fillId="2" borderId="1" xfId="0" applyFont="1" applyFill="1" applyBorder="1" applyAlignment="1">
      <alignment horizontal="center"/>
    </xf>
    <xf numFmtId="0" fontId="0" fillId="0" borderId="1" xfId="0" applyBorder="1" applyAlignment="1">
      <alignment horizontal="justify" wrapText="1"/>
    </xf>
    <xf numFmtId="0" fontId="0" fillId="6" borderId="1" xfId="0" applyFill="1" applyBorder="1" applyAlignment="1">
      <alignment horizontal="center"/>
    </xf>
    <xf numFmtId="0" fontId="0" fillId="6" borderId="1" xfId="0" applyFill="1" applyBorder="1"/>
    <xf numFmtId="0" fontId="0" fillId="6" borderId="1" xfId="0" applyFill="1" applyBorder="1" applyAlignment="1">
      <alignment horizontal="justify" wrapText="1"/>
    </xf>
    <xf numFmtId="0" fontId="0" fillId="8" borderId="1" xfId="0" applyFill="1" applyBorder="1" applyAlignment="1">
      <alignment horizontal="center"/>
    </xf>
    <xf numFmtId="0" fontId="0" fillId="8" borderId="1" xfId="0" applyFill="1" applyBorder="1"/>
    <xf numFmtId="0" fontId="0" fillId="4" borderId="1" xfId="0" applyFill="1" applyBorder="1" applyAlignment="1">
      <alignment horizontal="center"/>
    </xf>
    <xf numFmtId="0" fontId="0" fillId="4" borderId="1" xfId="0" applyFill="1" applyBorder="1"/>
    <xf numFmtId="0" fontId="0" fillId="4" borderId="1" xfId="0" applyFill="1" applyBorder="1" applyAlignment="1">
      <alignment horizontal="justify" wrapText="1"/>
    </xf>
    <xf numFmtId="0" fontId="0" fillId="12" borderId="1" xfId="0" applyFill="1" applyBorder="1" applyAlignment="1">
      <alignment horizontal="center"/>
    </xf>
    <xf numFmtId="0" fontId="0" fillId="12" borderId="1" xfId="0" applyFill="1" applyBorder="1"/>
    <xf numFmtId="0" fontId="0" fillId="12" borderId="1" xfId="0" applyFill="1" applyBorder="1" applyAlignment="1">
      <alignment horizontal="justify" wrapText="1"/>
    </xf>
    <xf numFmtId="0" fontId="0" fillId="0" borderId="1" xfId="0" applyBorder="1" applyAlignment="1">
      <alignment horizontal="center"/>
    </xf>
    <xf numFmtId="0" fontId="12" fillId="13" borderId="1" xfId="0" applyFont="1" applyFill="1" applyBorder="1" applyAlignment="1">
      <alignment horizontal="center" wrapText="1"/>
    </xf>
    <xf numFmtId="0" fontId="0" fillId="3" borderId="0" xfId="0" applyFill="1" applyAlignment="1">
      <alignment horizontal="center"/>
    </xf>
    <xf numFmtId="0" fontId="2" fillId="10" borderId="1" xfId="0" applyFont="1" applyFill="1" applyBorder="1" applyAlignment="1">
      <alignment horizontal="center"/>
    </xf>
    <xf numFmtId="0" fontId="2" fillId="3" borderId="1" xfId="0" applyFont="1" applyFill="1" applyBorder="1" applyAlignment="1">
      <alignment horizontal="center"/>
    </xf>
    <xf numFmtId="0" fontId="2" fillId="2" borderId="4" xfId="0" applyFont="1" applyFill="1" applyBorder="1" applyAlignment="1">
      <alignment horizontal="center" wrapText="1"/>
    </xf>
    <xf numFmtId="0" fontId="2" fillId="3" borderId="0" xfId="0" applyFont="1" applyFill="1" applyAlignment="1">
      <alignment horizontal="center"/>
    </xf>
    <xf numFmtId="0" fontId="0" fillId="6" borderId="1" xfId="11" applyFont="1" applyFill="1" applyBorder="1" applyAlignment="1">
      <alignment horizontal="center" vertical="center"/>
    </xf>
    <xf numFmtId="0" fontId="0" fillId="4" borderId="1" xfId="11" applyFont="1" applyFill="1" applyBorder="1" applyAlignment="1">
      <alignment horizontal="center" vertical="center"/>
    </xf>
    <xf numFmtId="0" fontId="5" fillId="3" borderId="0" xfId="11" applyFill="1" applyAlignment="1">
      <alignment horizontal="center" vertical="center"/>
    </xf>
    <xf numFmtId="0" fontId="0" fillId="15" borderId="1" xfId="11" applyFont="1" applyFill="1" applyBorder="1" applyAlignment="1">
      <alignment horizontal="center" vertical="center"/>
    </xf>
    <xf numFmtId="0" fontId="0" fillId="12" borderId="1" xfId="0" quotePrefix="1" applyFill="1" applyBorder="1" applyAlignment="1">
      <alignment horizontal="center"/>
    </xf>
    <xf numFmtId="0" fontId="0" fillId="12" borderId="1" xfId="11" applyFont="1" applyFill="1" applyBorder="1" applyAlignment="1">
      <alignment horizontal="center" vertical="center"/>
    </xf>
    <xf numFmtId="0" fontId="5" fillId="12" borderId="1" xfId="11" applyFill="1" applyBorder="1" applyAlignment="1">
      <alignment horizontal="center" vertical="center"/>
    </xf>
    <xf numFmtId="0" fontId="0" fillId="4" borderId="1" xfId="0" quotePrefix="1" applyFill="1" applyBorder="1" applyAlignment="1">
      <alignment horizontal="center"/>
    </xf>
    <xf numFmtId="0" fontId="5" fillId="4" borderId="1" xfId="11" applyFill="1" applyBorder="1" applyAlignment="1">
      <alignment horizontal="center" vertical="center"/>
    </xf>
    <xf numFmtId="0" fontId="5" fillId="15" borderId="1" xfId="11" applyFill="1" applyBorder="1" applyAlignment="1">
      <alignment horizontal="center" vertical="center"/>
    </xf>
    <xf numFmtId="0" fontId="0" fillId="16" borderId="1" xfId="11" applyFont="1" applyFill="1" applyBorder="1" applyAlignment="1">
      <alignment horizontal="center" vertical="center"/>
    </xf>
    <xf numFmtId="0" fontId="0" fillId="6" borderId="1" xfId="0" quotePrefix="1" applyFill="1" applyBorder="1" applyAlignment="1">
      <alignment horizontal="center"/>
    </xf>
    <xf numFmtId="0" fontId="5" fillId="6" borderId="1" xfId="11" applyFill="1" applyBorder="1" applyAlignment="1">
      <alignment horizontal="center" vertical="center"/>
    </xf>
    <xf numFmtId="0" fontId="2" fillId="2" borderId="4" xfId="0" applyFont="1" applyFill="1" applyBorder="1" applyAlignment="1">
      <alignment horizontal="center"/>
    </xf>
    <xf numFmtId="0" fontId="0" fillId="16" borderId="1" xfId="0" quotePrefix="1" applyFill="1" applyBorder="1" applyAlignment="1">
      <alignment horizontal="center"/>
    </xf>
    <xf numFmtId="0" fontId="0" fillId="16" borderId="1" xfId="0" applyFill="1" applyBorder="1" applyAlignment="1">
      <alignment horizontal="center"/>
    </xf>
    <xf numFmtId="0" fontId="16" fillId="0" borderId="0" xfId="10" applyFont="1" applyAlignment="1">
      <alignment vertical="top" readingOrder="1"/>
    </xf>
    <xf numFmtId="0" fontId="16" fillId="0" borderId="0" xfId="10" applyFont="1" applyAlignment="1">
      <alignment vertical="top" wrapText="1" readingOrder="1"/>
    </xf>
    <xf numFmtId="0" fontId="15" fillId="0" borderId="0" xfId="2" applyFont="1" applyAlignment="1">
      <alignment horizontal="left"/>
    </xf>
    <xf numFmtId="14" fontId="15" fillId="0" borderId="0" xfId="2" applyNumberFormat="1" applyFont="1" applyAlignment="1">
      <alignment horizontal="left"/>
    </xf>
    <xf numFmtId="0" fontId="0" fillId="6" borderId="1" xfId="11" quotePrefix="1" applyFont="1" applyFill="1" applyBorder="1" applyAlignment="1">
      <alignment horizontal="center" vertical="center"/>
    </xf>
    <xf numFmtId="0" fontId="0" fillId="4" borderId="1" xfId="11" quotePrefix="1" applyFont="1" applyFill="1" applyBorder="1" applyAlignment="1">
      <alignment horizontal="center" vertical="center"/>
    </xf>
    <xf numFmtId="0" fontId="0" fillId="12" borderId="1" xfId="11" quotePrefix="1" applyFont="1" applyFill="1" applyBorder="1" applyAlignment="1">
      <alignment horizontal="center" vertical="center"/>
    </xf>
    <xf numFmtId="0" fontId="0" fillId="16" borderId="1" xfId="11" quotePrefix="1" applyFont="1" applyFill="1" applyBorder="1" applyAlignment="1">
      <alignment horizontal="center" vertical="center"/>
    </xf>
    <xf numFmtId="0" fontId="0" fillId="3" borderId="1" xfId="11" quotePrefix="1" applyFont="1" applyFill="1" applyBorder="1" applyAlignment="1">
      <alignment horizontal="center" vertical="center"/>
    </xf>
    <xf numFmtId="0" fontId="0" fillId="3" borderId="1" xfId="11" applyFont="1" applyFill="1" applyBorder="1" applyAlignment="1">
      <alignment horizontal="center" vertical="center"/>
    </xf>
    <xf numFmtId="0" fontId="0" fillId="16" borderId="1" xfId="0" applyFill="1" applyBorder="1"/>
    <xf numFmtId="0" fontId="0" fillId="16" borderId="1" xfId="0" applyFill="1" applyBorder="1" applyAlignment="1">
      <alignment horizontal="justify" wrapText="1"/>
    </xf>
    <xf numFmtId="0" fontId="0" fillId="3" borderId="0" xfId="0" applyFill="1" applyAlignment="1">
      <alignment horizontal="center" vertical="center"/>
    </xf>
    <xf numFmtId="0" fontId="2" fillId="2" borderId="0" xfId="0" applyFont="1" applyFill="1" applyAlignment="1">
      <alignment horizontal="center"/>
    </xf>
    <xf numFmtId="0" fontId="12" fillId="14" borderId="0" xfId="0" applyFont="1" applyFill="1" applyAlignment="1">
      <alignment horizontal="center"/>
    </xf>
    <xf numFmtId="0" fontId="0" fillId="18" borderId="0" xfId="0" applyFill="1"/>
    <xf numFmtId="0" fontId="3" fillId="0" borderId="0" xfId="0" applyFont="1"/>
    <xf numFmtId="164" fontId="12" fillId="14" borderId="0" xfId="0" applyNumberFormat="1" applyFont="1" applyFill="1" applyAlignment="1">
      <alignment horizontal="center"/>
    </xf>
    <xf numFmtId="0" fontId="18" fillId="3" borderId="0" xfId="0" applyFont="1" applyFill="1"/>
    <xf numFmtId="0" fontId="0" fillId="3" borderId="0" xfId="0" applyFill="1"/>
    <xf numFmtId="0" fontId="2" fillId="2" borderId="0" xfId="0" applyFont="1" applyFill="1" applyAlignment="1">
      <alignment horizontal="center" wrapText="1"/>
    </xf>
    <xf numFmtId="0" fontId="0" fillId="18" borderId="0" xfId="0" applyFill="1" applyAlignment="1">
      <alignment horizontal="left"/>
    </xf>
    <xf numFmtId="3" fontId="0" fillId="4" borderId="1" xfId="0" quotePrefix="1" applyNumberFormat="1" applyFill="1" applyBorder="1" applyAlignment="1">
      <alignment horizontal="center"/>
    </xf>
    <xf numFmtId="3" fontId="0" fillId="6" borderId="1" xfId="0" quotePrefix="1" applyNumberFormat="1" applyFill="1" applyBorder="1" applyAlignment="1">
      <alignment horizontal="center"/>
    </xf>
    <xf numFmtId="0" fontId="17" fillId="0" borderId="0" xfId="0" applyFont="1" applyAlignment="1">
      <alignment horizontal="justify" vertical="center" wrapText="1"/>
    </xf>
    <xf numFmtId="0" fontId="20" fillId="0" borderId="0" xfId="2" applyFont="1" applyAlignment="1">
      <alignment horizontal="center"/>
    </xf>
    <xf numFmtId="0" fontId="21" fillId="0" borderId="0" xfId="2" applyFont="1" applyAlignment="1">
      <alignment horizontal="center"/>
    </xf>
    <xf numFmtId="0" fontId="15" fillId="0" borderId="0" xfId="2" applyFont="1"/>
    <xf numFmtId="0" fontId="22" fillId="3" borderId="0" xfId="2" applyFont="1" applyFill="1"/>
    <xf numFmtId="0" fontId="20" fillId="0" borderId="0" xfId="2" applyFont="1"/>
    <xf numFmtId="0" fontId="16" fillId="0" borderId="0" xfId="10" applyFont="1" applyAlignment="1">
      <alignment horizontal="left" vertical="top" wrapText="1" readingOrder="1"/>
    </xf>
    <xf numFmtId="0" fontId="15" fillId="0" borderId="0" xfId="0" applyFont="1" applyAlignment="1">
      <alignment horizontal="left"/>
    </xf>
    <xf numFmtId="4" fontId="15" fillId="0" borderId="0" xfId="2" applyNumberFormat="1" applyFont="1"/>
    <xf numFmtId="0" fontId="15" fillId="0" borderId="0" xfId="0" applyFont="1"/>
    <xf numFmtId="0" fontId="23" fillId="20" borderId="1" xfId="0" applyFont="1" applyFill="1" applyBorder="1" applyAlignment="1">
      <alignment horizontal="center" vertical="center" wrapText="1"/>
    </xf>
    <xf numFmtId="0" fontId="23" fillId="21" borderId="1" xfId="0" applyFont="1" applyFill="1" applyBorder="1" applyAlignment="1">
      <alignment horizontal="center" vertical="center" wrapText="1"/>
    </xf>
    <xf numFmtId="0" fontId="24" fillId="7"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8" borderId="1"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3" fillId="7"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20" borderId="5" xfId="0" applyFont="1" applyFill="1" applyBorder="1" applyAlignment="1">
      <alignment horizontal="center" vertical="center" wrapText="1"/>
    </xf>
    <xf numFmtId="0" fontId="23" fillId="4" borderId="5" xfId="0" applyFont="1" applyFill="1" applyBorder="1" applyAlignment="1">
      <alignment horizontal="center" vertical="center" wrapText="1"/>
    </xf>
    <xf numFmtId="0" fontId="23" fillId="7" borderId="5" xfId="0" applyFont="1" applyFill="1" applyBorder="1" applyAlignment="1">
      <alignment horizontal="center" vertical="center" wrapText="1"/>
    </xf>
    <xf numFmtId="0" fontId="23" fillId="6" borderId="5" xfId="0" applyFont="1" applyFill="1" applyBorder="1" applyAlignment="1">
      <alignment horizontal="center" vertical="center" wrapText="1"/>
    </xf>
    <xf numFmtId="0" fontId="0" fillId="25" borderId="1" xfId="11" quotePrefix="1" applyFont="1" applyFill="1" applyBorder="1" applyAlignment="1">
      <alignment horizontal="center" vertical="center"/>
    </xf>
    <xf numFmtId="0" fontId="0" fillId="25" borderId="1" xfId="11" applyFont="1" applyFill="1" applyBorder="1" applyAlignment="1">
      <alignment horizontal="center" vertical="center"/>
    </xf>
    <xf numFmtId="14" fontId="17" fillId="0" borderId="0" xfId="0" applyNumberFormat="1" applyFont="1" applyAlignment="1">
      <alignment vertical="center"/>
    </xf>
    <xf numFmtId="14" fontId="0" fillId="0" borderId="0" xfId="0" applyNumberFormat="1"/>
    <xf numFmtId="0" fontId="17" fillId="0" borderId="0" xfId="0" applyFont="1" applyAlignment="1">
      <alignment horizontal="left" vertical="center"/>
    </xf>
    <xf numFmtId="0" fontId="2" fillId="26" borderId="0" xfId="0" applyFont="1" applyFill="1" applyAlignment="1">
      <alignment horizontal="center" vertical="center"/>
    </xf>
    <xf numFmtId="0" fontId="2" fillId="12" borderId="1" xfId="13" applyFont="1" applyFill="1" applyBorder="1" applyAlignment="1">
      <alignment horizontal="center" vertical="center" wrapText="1"/>
    </xf>
    <xf numFmtId="0" fontId="5" fillId="22" borderId="1" xfId="11" applyFill="1" applyBorder="1" applyAlignment="1">
      <alignment horizontal="center" vertical="center"/>
    </xf>
    <xf numFmtId="0" fontId="2" fillId="22" borderId="1" xfId="11" applyFont="1" applyFill="1" applyBorder="1" applyAlignment="1">
      <alignment horizontal="center" vertical="center"/>
    </xf>
    <xf numFmtId="0" fontId="5" fillId="4" borderId="1" xfId="13" applyFill="1" applyBorder="1" applyAlignment="1">
      <alignment horizontal="center" vertical="center" wrapText="1"/>
    </xf>
    <xf numFmtId="0" fontId="2" fillId="4" borderId="1" xfId="13" applyFont="1" applyFill="1" applyBorder="1" applyAlignment="1">
      <alignment horizontal="center" vertical="center" wrapText="1"/>
    </xf>
    <xf numFmtId="0" fontId="2" fillId="23" borderId="1" xfId="13" applyFont="1" applyFill="1" applyBorder="1" applyAlignment="1">
      <alignment horizontal="center" vertical="center" wrapText="1"/>
    </xf>
    <xf numFmtId="0" fontId="5" fillId="6" borderId="1" xfId="13" applyFill="1" applyBorder="1" applyAlignment="1">
      <alignment horizontal="center" vertical="center" wrapText="1"/>
    </xf>
    <xf numFmtId="0" fontId="2" fillId="6" borderId="1" xfId="13" applyFont="1" applyFill="1" applyBorder="1" applyAlignment="1">
      <alignment horizontal="center" vertical="center" wrapText="1"/>
    </xf>
    <xf numFmtId="0" fontId="5" fillId="0" borderId="0" xfId="15" quotePrefix="1" applyAlignment="1">
      <alignment horizontal="center"/>
    </xf>
    <xf numFmtId="0" fontId="5" fillId="0" borderId="0" xfId="15"/>
    <xf numFmtId="0" fontId="5" fillId="0" borderId="0" xfId="15" applyAlignment="1">
      <alignment horizontal="center"/>
    </xf>
    <xf numFmtId="0" fontId="26" fillId="0" borderId="0" xfId="12" applyFont="1" applyAlignment="1">
      <alignment horizontal="center" vertical="center" wrapText="1"/>
    </xf>
    <xf numFmtId="0" fontId="27" fillId="9" borderId="0" xfId="12" applyFont="1" applyFill="1" applyAlignment="1">
      <alignment horizontal="center" vertical="center" wrapText="1"/>
    </xf>
    <xf numFmtId="0" fontId="27" fillId="9" borderId="1" xfId="12" applyFont="1" applyFill="1" applyBorder="1" applyAlignment="1">
      <alignment horizontal="center" vertical="center" wrapText="1"/>
    </xf>
    <xf numFmtId="49" fontId="18" fillId="0" borderId="1" xfId="12" applyNumberFormat="1" applyFont="1" applyBorder="1" applyAlignment="1">
      <alignment horizontal="left" vertical="center" wrapText="1"/>
    </xf>
    <xf numFmtId="0" fontId="26" fillId="0" borderId="1" xfId="12" applyFont="1" applyBorder="1" applyAlignment="1">
      <alignment horizontal="center" vertical="center" wrapText="1"/>
    </xf>
    <xf numFmtId="0" fontId="18" fillId="0" borderId="1" xfId="12" applyFont="1" applyBorder="1" applyAlignment="1">
      <alignment horizontal="center" vertical="center" wrapText="1"/>
    </xf>
    <xf numFmtId="0" fontId="18" fillId="0" borderId="0" xfId="12" applyFont="1" applyAlignment="1">
      <alignment horizontal="center" vertical="center" wrapText="1"/>
    </xf>
    <xf numFmtId="49" fontId="18" fillId="0" borderId="0" xfId="12" applyNumberFormat="1" applyFont="1" applyAlignment="1">
      <alignment horizontal="left" vertical="center" wrapText="1"/>
    </xf>
    <xf numFmtId="0" fontId="27" fillId="9" borderId="2" xfId="12" applyFont="1" applyFill="1" applyBorder="1" applyAlignment="1">
      <alignment horizontal="center" vertical="center" wrapText="1"/>
    </xf>
    <xf numFmtId="0" fontId="27" fillId="9" borderId="6" xfId="12" applyFont="1" applyFill="1" applyBorder="1" applyAlignment="1">
      <alignment horizontal="center" vertical="center" wrapText="1"/>
    </xf>
    <xf numFmtId="0" fontId="27" fillId="9" borderId="5" xfId="12" applyFont="1" applyFill="1" applyBorder="1" applyAlignment="1">
      <alignment horizontal="center" vertical="center" wrapText="1"/>
    </xf>
    <xf numFmtId="0" fontId="5" fillId="0" borderId="1" xfId="14" applyBorder="1" applyAlignment="1">
      <alignment horizontal="left" vertical="center" wrapText="1"/>
    </xf>
    <xf numFmtId="0" fontId="5" fillId="0" borderId="1" xfId="14" applyBorder="1" applyAlignment="1">
      <alignment horizontal="center" vertical="center" wrapText="1"/>
    </xf>
    <xf numFmtId="0" fontId="5" fillId="0" borderId="1" xfId="15" applyBorder="1" applyAlignment="1">
      <alignment horizontal="left" vertical="center" wrapText="1"/>
    </xf>
    <xf numFmtId="0" fontId="5" fillId="0" borderId="1" xfId="15" applyBorder="1" applyAlignment="1">
      <alignment horizontal="center" vertical="center" wrapText="1"/>
    </xf>
    <xf numFmtId="0" fontId="2" fillId="0" borderId="0" xfId="15" applyFont="1" applyAlignment="1">
      <alignment horizontal="center" vertical="center" wrapText="1"/>
    </xf>
    <xf numFmtId="0" fontId="5" fillId="0" borderId="0" xfId="15" applyAlignment="1">
      <alignment horizontal="center" vertical="center" wrapText="1"/>
    </xf>
    <xf numFmtId="16" fontId="5" fillId="24" borderId="1" xfId="15" quotePrefix="1" applyNumberFormat="1" applyFill="1" applyBorder="1" applyAlignment="1">
      <alignment horizontal="center" vertical="center" wrapText="1"/>
    </xf>
    <xf numFmtId="0" fontId="5" fillId="24" borderId="1" xfId="15" quotePrefix="1" applyFill="1" applyBorder="1" applyAlignment="1">
      <alignment horizontal="center" vertical="center" wrapText="1"/>
    </xf>
    <xf numFmtId="0" fontId="2" fillId="2" borderId="1" xfId="15" applyFont="1" applyFill="1" applyBorder="1" applyAlignment="1">
      <alignment horizontal="center" vertical="center" wrapText="1"/>
    </xf>
    <xf numFmtId="49" fontId="5" fillId="24" borderId="1" xfId="16" quotePrefix="1" applyNumberFormat="1" applyFill="1" applyBorder="1" applyAlignment="1">
      <alignment horizontal="center" vertical="center" wrapText="1"/>
    </xf>
    <xf numFmtId="0" fontId="5" fillId="24" borderId="1" xfId="16" quotePrefix="1" applyFill="1" applyBorder="1" applyAlignment="1">
      <alignment horizontal="center" vertical="center" wrapText="1"/>
    </xf>
    <xf numFmtId="0" fontId="5" fillId="0" borderId="1" xfId="16" applyBorder="1" applyAlignment="1">
      <alignment horizontal="center" vertical="center" wrapText="1"/>
    </xf>
    <xf numFmtId="0" fontId="2" fillId="2" borderId="0" xfId="15" applyFont="1" applyFill="1" applyAlignment="1">
      <alignment horizontal="center" vertical="center" wrapText="1"/>
    </xf>
    <xf numFmtId="0" fontId="5" fillId="8" borderId="1" xfId="11" applyFill="1" applyBorder="1" applyAlignment="1">
      <alignment horizontal="center" vertical="center"/>
    </xf>
    <xf numFmtId="3" fontId="0" fillId="8" borderId="1" xfId="0" quotePrefix="1" applyNumberFormat="1" applyFill="1" applyBorder="1" applyAlignment="1">
      <alignment horizontal="center"/>
    </xf>
    <xf numFmtId="0" fontId="0" fillId="0" borderId="0" xfId="0" pivotButton="1"/>
    <xf numFmtId="164" fontId="11" fillId="0" borderId="0" xfId="0" applyNumberFormat="1" applyFont="1"/>
    <xf numFmtId="0" fontId="2" fillId="17" borderId="1" xfId="0" applyFont="1" applyFill="1" applyBorder="1" applyAlignment="1">
      <alignment horizontal="center"/>
    </xf>
    <xf numFmtId="0" fontId="5" fillId="8" borderId="1" xfId="13" applyFill="1" applyBorder="1" applyAlignment="1">
      <alignment horizontal="center" vertical="center" wrapText="1"/>
    </xf>
    <xf numFmtId="0" fontId="2" fillId="8" borderId="1" xfId="13" applyFont="1" applyFill="1" applyBorder="1" applyAlignment="1">
      <alignment horizontal="center" vertical="center" wrapText="1"/>
    </xf>
    <xf numFmtId="0" fontId="0" fillId="27" borderId="1" xfId="0" applyFill="1" applyBorder="1"/>
    <xf numFmtId="0" fontId="27" fillId="17" borderId="1" xfId="12" applyFont="1" applyFill="1" applyBorder="1" applyAlignment="1">
      <alignment horizontal="center" vertical="center" wrapText="1"/>
    </xf>
    <xf numFmtId="0" fontId="30" fillId="6" borderId="1" xfId="0" applyFont="1" applyFill="1" applyBorder="1"/>
    <xf numFmtId="0" fontId="31" fillId="0" borderId="1" xfId="12" applyFont="1" applyBorder="1" applyAlignment="1">
      <alignment horizontal="center" vertical="center" wrapText="1"/>
    </xf>
    <xf numFmtId="0" fontId="30" fillId="8" borderId="1" xfId="0" applyFont="1" applyFill="1" applyBorder="1"/>
    <xf numFmtId="0" fontId="30" fillId="4" borderId="1" xfId="0" applyFont="1" applyFill="1" applyBorder="1"/>
    <xf numFmtId="0" fontId="30" fillId="27" borderId="1" xfId="0" applyFont="1" applyFill="1" applyBorder="1"/>
    <xf numFmtId="0" fontId="32" fillId="28" borderId="0" xfId="0" applyFont="1" applyFill="1" applyAlignment="1">
      <alignment horizontal="center" vertical="center" wrapText="1"/>
    </xf>
    <xf numFmtId="0" fontId="33" fillId="28" borderId="0" xfId="0" applyFont="1" applyFill="1" applyAlignment="1">
      <alignment horizontal="center" vertical="center" wrapText="1"/>
    </xf>
    <xf numFmtId="0" fontId="34" fillId="29" borderId="0" xfId="0" applyFont="1" applyFill="1" applyAlignment="1">
      <alignment horizontal="center" vertical="center" wrapText="1"/>
    </xf>
    <xf numFmtId="14" fontId="17" fillId="0" borderId="0" xfId="0" applyNumberFormat="1" applyFont="1" applyAlignment="1">
      <alignment horizontal="justify" vertical="center" wrapText="1"/>
    </xf>
    <xf numFmtId="0" fontId="17" fillId="4" borderId="0" xfId="0" applyFont="1" applyFill="1" applyAlignment="1">
      <alignment horizontal="left" vertical="center"/>
    </xf>
    <xf numFmtId="164" fontId="0" fillId="4" borderId="0" xfId="0" applyNumberFormat="1" applyFill="1"/>
    <xf numFmtId="0" fontId="22" fillId="0" borderId="0" xfId="2" applyFont="1"/>
    <xf numFmtId="0" fontId="22" fillId="0" borderId="0" xfId="2" applyFont="1" applyProtection="1">
      <protection locked="0"/>
    </xf>
    <xf numFmtId="0" fontId="19" fillId="0" borderId="0" xfId="0" applyFont="1"/>
    <xf numFmtId="0" fontId="19" fillId="5" borderId="16" xfId="0" applyFont="1" applyFill="1" applyBorder="1" applyAlignment="1">
      <alignment horizontal="center" wrapText="1"/>
    </xf>
    <xf numFmtId="1" fontId="35" fillId="23" borderId="16" xfId="0" applyNumberFormat="1" applyFont="1" applyFill="1" applyBorder="1" applyAlignment="1">
      <alignment horizontal="center" vertical="center" wrapText="1"/>
    </xf>
    <xf numFmtId="0" fontId="35" fillId="23" borderId="16" xfId="0" applyFont="1" applyFill="1" applyBorder="1" applyAlignment="1">
      <alignment horizontal="center" vertical="center" wrapText="1"/>
    </xf>
    <xf numFmtId="0" fontId="4" fillId="3" borderId="16" xfId="0" applyFont="1" applyFill="1" applyBorder="1" applyAlignment="1" applyProtection="1">
      <alignment horizontal="center" vertical="center" wrapText="1"/>
      <protection locked="0"/>
    </xf>
    <xf numFmtId="164" fontId="4" fillId="3" borderId="16" xfId="0" applyNumberFormat="1" applyFont="1" applyFill="1" applyBorder="1" applyAlignment="1" applyProtection="1">
      <alignment horizontal="center" vertical="center" wrapText="1"/>
      <protection locked="0"/>
    </xf>
    <xf numFmtId="0" fontId="28" fillId="17" borderId="16" xfId="0" applyFont="1" applyFill="1" applyBorder="1" applyAlignment="1">
      <alignment horizontal="center" vertical="center" wrapText="1"/>
    </xf>
    <xf numFmtId="0" fontId="4" fillId="3" borderId="16" xfId="0" applyFont="1" applyFill="1" applyBorder="1" applyAlignment="1" applyProtection="1">
      <alignment horizontal="left" vertical="center" wrapText="1"/>
      <protection locked="0"/>
    </xf>
    <xf numFmtId="0" fontId="4" fillId="3" borderId="16" xfId="0" applyFont="1" applyFill="1" applyBorder="1" applyAlignment="1" applyProtection="1">
      <alignment vertical="center" wrapText="1"/>
      <protection locked="0"/>
    </xf>
    <xf numFmtId="0" fontId="4" fillId="3" borderId="16" xfId="0" applyFont="1" applyFill="1" applyBorder="1" applyAlignment="1" applyProtection="1">
      <alignment horizontal="justify" vertical="center" wrapText="1"/>
      <protection locked="0"/>
    </xf>
    <xf numFmtId="0" fontId="4" fillId="17" borderId="16" xfId="0" applyFont="1" applyFill="1" applyBorder="1" applyAlignment="1">
      <alignment horizontal="center" vertical="center" wrapText="1"/>
    </xf>
    <xf numFmtId="1" fontId="4" fillId="17" borderId="16" xfId="0" applyNumberFormat="1" applyFont="1" applyFill="1" applyBorder="1" applyAlignment="1">
      <alignment horizontal="center" vertical="center" wrapText="1"/>
    </xf>
    <xf numFmtId="0" fontId="10" fillId="3" borderId="16" xfId="0" applyFont="1" applyFill="1" applyBorder="1" applyAlignment="1" applyProtection="1">
      <alignment vertical="center" wrapText="1"/>
      <protection locked="0"/>
    </xf>
    <xf numFmtId="0" fontId="10" fillId="3" borderId="16" xfId="0" applyFont="1" applyFill="1" applyBorder="1" applyAlignment="1" applyProtection="1">
      <alignment horizontal="center" vertical="center" wrapText="1"/>
      <protection locked="0"/>
    </xf>
    <xf numFmtId="14" fontId="4" fillId="3" borderId="16" xfId="0" applyNumberFormat="1" applyFont="1" applyFill="1" applyBorder="1" applyAlignment="1" applyProtection="1">
      <alignment horizontal="center" vertical="center" wrapText="1"/>
      <protection locked="0"/>
    </xf>
    <xf numFmtId="14" fontId="2" fillId="13" borderId="0" xfId="0" applyNumberFormat="1" applyFont="1" applyFill="1" applyAlignment="1">
      <alignment horizontal="center" vertical="center"/>
    </xf>
    <xf numFmtId="0" fontId="2" fillId="13" borderId="0" xfId="0" applyFont="1" applyFill="1" applyAlignment="1">
      <alignment horizontal="center" vertical="center"/>
    </xf>
    <xf numFmtId="14" fontId="2" fillId="13" borderId="0" xfId="0" applyNumberFormat="1" applyFont="1" applyFill="1" applyAlignment="1">
      <alignment horizontal="center" vertical="center" wrapText="1"/>
    </xf>
    <xf numFmtId="0" fontId="2" fillId="13" borderId="0" xfId="0" applyFont="1" applyFill="1" applyAlignment="1">
      <alignment horizontal="center" vertical="center" wrapText="1"/>
    </xf>
    <xf numFmtId="0" fontId="0" fillId="13" borderId="0" xfId="0" applyFill="1" applyAlignment="1">
      <alignment wrapText="1"/>
    </xf>
    <xf numFmtId="0" fontId="2" fillId="13" borderId="0" xfId="0" applyFont="1" applyFill="1" applyAlignment="1">
      <alignment vertical="center" wrapText="1"/>
    </xf>
    <xf numFmtId="164" fontId="2" fillId="13" borderId="0" xfId="0" applyNumberFormat="1" applyFont="1" applyFill="1" applyAlignment="1">
      <alignment vertical="center" wrapText="1"/>
    </xf>
    <xf numFmtId="0" fontId="0" fillId="0" borderId="16" xfId="0" applyBorder="1" applyAlignment="1">
      <alignment horizontal="center" vertical="center"/>
    </xf>
    <xf numFmtId="14" fontId="4" fillId="17" borderId="16" xfId="0" applyNumberFormat="1" applyFont="1" applyFill="1" applyBorder="1" applyAlignment="1">
      <alignment horizontal="center" vertical="center" wrapText="1"/>
    </xf>
    <xf numFmtId="14" fontId="4" fillId="3" borderId="16" xfId="0" applyNumberFormat="1" applyFont="1" applyFill="1" applyBorder="1" applyAlignment="1" applyProtection="1">
      <alignment vertical="center" wrapText="1"/>
      <protection locked="0"/>
    </xf>
    <xf numFmtId="0" fontId="4" fillId="0" borderId="16" xfId="0" applyFont="1" applyBorder="1" applyAlignment="1" applyProtection="1">
      <alignment horizontal="center" vertical="center" wrapText="1"/>
      <protection locked="0"/>
    </xf>
    <xf numFmtId="0" fontId="4" fillId="0" borderId="16" xfId="0" applyFont="1" applyBorder="1" applyAlignment="1" applyProtection="1">
      <alignment horizontal="left" vertical="center" wrapText="1"/>
      <protection locked="0"/>
    </xf>
    <xf numFmtId="0" fontId="4" fillId="17" borderId="0" xfId="0" applyFont="1" applyFill="1" applyAlignment="1">
      <alignment horizontal="center"/>
    </xf>
    <xf numFmtId="0" fontId="4" fillId="17" borderId="0" xfId="0" applyFont="1" applyFill="1" applyAlignment="1">
      <alignment horizontal="left"/>
    </xf>
    <xf numFmtId="0" fontId="40" fillId="0" borderId="16" xfId="0" applyFont="1" applyBorder="1" applyAlignment="1">
      <alignment horizontal="center" vertical="center" wrapText="1"/>
    </xf>
    <xf numFmtId="0" fontId="40" fillId="0" borderId="16" xfId="0" applyFont="1" applyBorder="1" applyAlignment="1">
      <alignment vertical="center" wrapText="1"/>
    </xf>
    <xf numFmtId="14" fontId="4" fillId="4" borderId="16" xfId="0" applyNumberFormat="1" applyFont="1" applyFill="1" applyBorder="1" applyAlignment="1" applyProtection="1">
      <alignment horizontal="center" vertical="center" wrapText="1"/>
      <protection locked="0"/>
    </xf>
    <xf numFmtId="0" fontId="4" fillId="34" borderId="16" xfId="0" applyFont="1" applyFill="1" applyBorder="1" applyAlignment="1" applyProtection="1">
      <alignment horizontal="left" vertical="center" wrapText="1"/>
      <protection locked="0"/>
    </xf>
    <xf numFmtId="0" fontId="42" fillId="17" borderId="0" xfId="0" applyFont="1" applyFill="1" applyAlignment="1">
      <alignment horizontal="center"/>
    </xf>
    <xf numFmtId="0" fontId="4" fillId="4" borderId="16" xfId="0" applyFont="1" applyFill="1" applyBorder="1" applyAlignment="1" applyProtection="1">
      <alignment vertical="center" wrapText="1"/>
      <protection locked="0"/>
    </xf>
    <xf numFmtId="0" fontId="4" fillId="17" borderId="0" xfId="0" applyFont="1" applyFill="1" applyAlignment="1">
      <alignment horizontal="center" vertical="center"/>
    </xf>
    <xf numFmtId="0" fontId="2" fillId="2" borderId="1" xfId="15" applyFont="1" applyFill="1" applyBorder="1" applyAlignment="1">
      <alignment horizontal="center" vertical="center" wrapText="1"/>
    </xf>
    <xf numFmtId="0" fontId="2" fillId="2" borderId="2" xfId="15" applyFont="1" applyFill="1" applyBorder="1" applyAlignment="1">
      <alignment horizontal="center" vertical="center" wrapText="1"/>
    </xf>
    <xf numFmtId="0" fontId="2" fillId="2" borderId="5" xfId="15" applyFont="1" applyFill="1" applyBorder="1" applyAlignment="1">
      <alignment horizontal="center" vertical="center" wrapText="1"/>
    </xf>
    <xf numFmtId="0" fontId="2" fillId="0" borderId="8" xfId="15" applyFont="1" applyBorder="1" applyAlignment="1">
      <alignment horizontal="center" vertical="center" wrapText="1"/>
    </xf>
    <xf numFmtId="0" fontId="2" fillId="0" borderId="0" xfId="15" applyFont="1" applyAlignment="1">
      <alignment horizontal="center" vertical="center" wrapText="1"/>
    </xf>
    <xf numFmtId="0" fontId="26" fillId="0" borderId="2" xfId="12" applyFont="1" applyBorder="1" applyAlignment="1">
      <alignment horizontal="center" vertical="center" wrapText="1"/>
    </xf>
    <xf numFmtId="0" fontId="26" fillId="0" borderId="5" xfId="12" applyFont="1" applyBorder="1" applyAlignment="1">
      <alignment horizontal="center" vertical="center" wrapText="1"/>
    </xf>
    <xf numFmtId="0" fontId="27" fillId="9" borderId="11" xfId="12" applyFont="1" applyFill="1" applyBorder="1" applyAlignment="1">
      <alignment horizontal="center" vertical="center" wrapText="1"/>
    </xf>
    <xf numFmtId="0" fontId="27" fillId="9" borderId="8" xfId="12" applyFont="1" applyFill="1" applyBorder="1" applyAlignment="1">
      <alignment horizontal="center" vertical="center" wrapText="1"/>
    </xf>
    <xf numFmtId="0" fontId="2" fillId="2" borderId="6" xfId="15" applyFont="1" applyFill="1" applyBorder="1" applyAlignment="1">
      <alignment horizontal="center" vertical="center" wrapText="1"/>
    </xf>
    <xf numFmtId="0" fontId="27" fillId="0" borderId="10" xfId="12" applyFont="1" applyBorder="1" applyAlignment="1">
      <alignment horizontal="center" vertical="center" wrapText="1"/>
    </xf>
    <xf numFmtId="0" fontId="27" fillId="17" borderId="1" xfId="12" applyFont="1" applyFill="1" applyBorder="1" applyAlignment="1">
      <alignment horizontal="center" vertical="center" wrapText="1"/>
    </xf>
    <xf numFmtId="0" fontId="29" fillId="17" borderId="1" xfId="12" applyFont="1" applyFill="1" applyBorder="1" applyAlignment="1">
      <alignment horizontal="center" vertical="center" wrapText="1"/>
    </xf>
    <xf numFmtId="0" fontId="23" fillId="19" borderId="2" xfId="0" applyFont="1" applyFill="1" applyBorder="1" applyAlignment="1">
      <alignment horizontal="center" vertical="center" wrapText="1"/>
    </xf>
    <xf numFmtId="0" fontId="23" fillId="19" borderId="6" xfId="0" applyFont="1" applyFill="1" applyBorder="1" applyAlignment="1">
      <alignment horizontal="center" vertical="center" wrapText="1"/>
    </xf>
    <xf numFmtId="0" fontId="23" fillId="19" borderId="5" xfId="0" applyFont="1" applyFill="1" applyBorder="1" applyAlignment="1">
      <alignment horizontal="center" vertical="center" wrapText="1"/>
    </xf>
    <xf numFmtId="0" fontId="23" fillId="19" borderId="3" xfId="0" applyFont="1" applyFill="1" applyBorder="1" applyAlignment="1">
      <alignment horizontal="center" textRotation="255" wrapText="1"/>
    </xf>
    <xf numFmtId="0" fontId="23" fillId="19" borderId="15" xfId="0" applyFont="1" applyFill="1" applyBorder="1" applyAlignment="1">
      <alignment horizontal="center" textRotation="255" wrapText="1"/>
    </xf>
    <xf numFmtId="0" fontId="23" fillId="19" borderId="4" xfId="0" applyFont="1" applyFill="1" applyBorder="1" applyAlignment="1">
      <alignment horizontal="center" textRotation="255" wrapText="1"/>
    </xf>
    <xf numFmtId="0" fontId="23" fillId="19" borderId="13" xfId="0" applyFont="1" applyFill="1" applyBorder="1" applyAlignment="1">
      <alignment horizontal="center" vertical="center" wrapText="1"/>
    </xf>
    <xf numFmtId="0" fontId="23" fillId="19" borderId="9" xfId="0" applyFont="1" applyFill="1" applyBorder="1" applyAlignment="1">
      <alignment horizontal="center" vertical="center" wrapText="1"/>
    </xf>
    <xf numFmtId="0" fontId="23" fillId="19" borderId="14" xfId="0" applyFont="1" applyFill="1" applyBorder="1" applyAlignment="1">
      <alignment horizontal="center" vertical="center" wrapText="1"/>
    </xf>
    <xf numFmtId="0" fontId="23" fillId="19" borderId="11" xfId="0" applyFont="1" applyFill="1" applyBorder="1" applyAlignment="1">
      <alignment horizontal="center" vertical="center" wrapText="1"/>
    </xf>
    <xf numFmtId="0" fontId="23" fillId="19" borderId="8" xfId="0" applyFont="1" applyFill="1" applyBorder="1" applyAlignment="1">
      <alignment horizontal="center" vertical="center" wrapText="1"/>
    </xf>
    <xf numFmtId="0" fontId="23" fillId="19" borderId="12" xfId="0" applyFont="1" applyFill="1" applyBorder="1" applyAlignment="1">
      <alignment horizontal="center" vertical="center" wrapText="1"/>
    </xf>
    <xf numFmtId="0" fontId="2" fillId="10" borderId="0" xfId="0" applyFont="1" applyFill="1" applyAlignment="1">
      <alignment horizontal="center"/>
    </xf>
    <xf numFmtId="0" fontId="2" fillId="10" borderId="1" xfId="0" applyFont="1" applyFill="1" applyBorder="1" applyAlignment="1">
      <alignment horizontal="center"/>
    </xf>
    <xf numFmtId="0" fontId="12" fillId="11" borderId="10" xfId="0" applyFont="1" applyFill="1" applyBorder="1" applyAlignment="1">
      <alignment horizontal="center"/>
    </xf>
    <xf numFmtId="0" fontId="12" fillId="11" borderId="0" xfId="0" applyFont="1" applyFill="1" applyAlignment="1">
      <alignment horizontal="center"/>
    </xf>
    <xf numFmtId="0" fontId="12" fillId="11" borderId="10" xfId="0" applyFont="1" applyFill="1" applyBorder="1" applyAlignment="1">
      <alignment horizontal="center" wrapText="1"/>
    </xf>
    <xf numFmtId="0" fontId="12" fillId="11" borderId="0" xfId="0" applyFont="1" applyFill="1" applyAlignment="1">
      <alignment horizontal="center" wrapText="1"/>
    </xf>
    <xf numFmtId="0" fontId="2" fillId="2" borderId="1" xfId="0" applyFont="1" applyFill="1" applyBorder="1" applyAlignment="1">
      <alignment horizontal="center" wrapText="1"/>
    </xf>
    <xf numFmtId="0" fontId="5" fillId="12" borderId="3" xfId="11" applyFill="1" applyBorder="1" applyAlignment="1">
      <alignment horizontal="center" vertical="center"/>
    </xf>
    <xf numFmtId="0" fontId="5" fillId="12" borderId="4" xfId="11" applyFill="1" applyBorder="1" applyAlignment="1">
      <alignment horizontal="center" vertical="center"/>
    </xf>
    <xf numFmtId="0" fontId="2" fillId="2" borderId="2" xfId="0" applyFont="1" applyFill="1" applyBorder="1" applyAlignment="1">
      <alignment horizontal="center" wrapText="1"/>
    </xf>
    <xf numFmtId="0" fontId="2" fillId="2" borderId="5" xfId="0" applyFont="1" applyFill="1" applyBorder="1" applyAlignment="1">
      <alignment horizontal="center" wrapText="1"/>
    </xf>
    <xf numFmtId="0" fontId="2" fillId="10" borderId="2" xfId="0" applyFont="1" applyFill="1" applyBorder="1" applyAlignment="1">
      <alignment horizontal="center"/>
    </xf>
    <xf numFmtId="0" fontId="2" fillId="10" borderId="6" xfId="0" applyFont="1" applyFill="1" applyBorder="1" applyAlignment="1">
      <alignment horizontal="center"/>
    </xf>
    <xf numFmtId="0" fontId="2" fillId="10" borderId="5" xfId="0" applyFont="1" applyFill="1" applyBorder="1" applyAlignment="1">
      <alignment horizontal="center"/>
    </xf>
    <xf numFmtId="0" fontId="0" fillId="4" borderId="1" xfId="0" applyFill="1" applyBorder="1" applyAlignment="1">
      <alignment horizontal="center"/>
    </xf>
    <xf numFmtId="0" fontId="0" fillId="8" borderId="1" xfId="0" applyFill="1" applyBorder="1" applyAlignment="1">
      <alignment horizontal="center"/>
    </xf>
    <xf numFmtId="0" fontId="0" fillId="6" borderId="1" xfId="0" applyFill="1" applyBorder="1" applyAlignment="1">
      <alignment horizontal="center"/>
    </xf>
    <xf numFmtId="3" fontId="0" fillId="12" borderId="3" xfId="0" quotePrefix="1" applyNumberFormat="1" applyFill="1" applyBorder="1" applyAlignment="1">
      <alignment horizontal="center" vertical="center"/>
    </xf>
    <xf numFmtId="3" fontId="0" fillId="12" borderId="4" xfId="0" quotePrefix="1" applyNumberFormat="1" applyFill="1" applyBorder="1" applyAlignment="1">
      <alignment horizontal="center" vertical="center"/>
    </xf>
    <xf numFmtId="0" fontId="0" fillId="12" borderId="3" xfId="11" applyFont="1" applyFill="1" applyBorder="1" applyAlignment="1">
      <alignment horizontal="center" vertical="center"/>
    </xf>
    <xf numFmtId="0" fontId="0" fillId="12" borderId="4" xfId="11" applyFont="1" applyFill="1" applyBorder="1" applyAlignment="1">
      <alignment horizontal="center" vertical="center"/>
    </xf>
    <xf numFmtId="0" fontId="2" fillId="17" borderId="1" xfId="0" applyFont="1" applyFill="1" applyBorder="1" applyAlignment="1">
      <alignment horizontal="center"/>
    </xf>
    <xf numFmtId="0" fontId="0" fillId="7" borderId="1" xfId="0" applyFill="1" applyBorder="1" applyAlignment="1">
      <alignment horizontal="center"/>
    </xf>
    <xf numFmtId="0" fontId="0" fillId="0" borderId="0" xfId="0" applyAlignment="1">
      <alignment horizontal="center"/>
    </xf>
    <xf numFmtId="0" fontId="6" fillId="0" borderId="7" xfId="0" applyFont="1" applyBorder="1" applyAlignment="1">
      <alignment horizontal="center" vertical="center" textRotation="255" wrapText="1"/>
    </xf>
    <xf numFmtId="0" fontId="0" fillId="3" borderId="9" xfId="0" applyFill="1" applyBorder="1" applyAlignment="1">
      <alignment horizontal="center" vertical="center"/>
    </xf>
    <xf numFmtId="0" fontId="6" fillId="3" borderId="9" xfId="0" applyFont="1" applyFill="1" applyBorder="1" applyAlignment="1">
      <alignment horizontal="center" vertical="center"/>
    </xf>
    <xf numFmtId="0" fontId="37" fillId="30" borderId="16" xfId="0" applyFont="1" applyFill="1" applyBorder="1" applyAlignment="1">
      <alignment horizontal="center" vertical="center" wrapText="1"/>
    </xf>
    <xf numFmtId="0" fontId="38" fillId="0" borderId="0" xfId="2" applyFont="1" applyAlignment="1">
      <alignment horizontal="center"/>
    </xf>
    <xf numFmtId="0" fontId="37" fillId="30" borderId="17" xfId="0" applyFont="1" applyFill="1" applyBorder="1" applyAlignment="1">
      <alignment horizontal="center" vertical="center" wrapText="1"/>
    </xf>
    <xf numFmtId="0" fontId="37" fillId="30" borderId="18" xfId="0" applyFont="1" applyFill="1" applyBorder="1" applyAlignment="1">
      <alignment horizontal="center" vertical="center" wrapText="1"/>
    </xf>
    <xf numFmtId="0" fontId="14" fillId="3" borderId="19" xfId="2" applyFont="1" applyFill="1" applyBorder="1" applyAlignment="1">
      <alignment horizontal="center"/>
    </xf>
    <xf numFmtId="0" fontId="19" fillId="5" borderId="16" xfId="0" applyFont="1" applyFill="1" applyBorder="1" applyAlignment="1">
      <alignment horizontal="center" wrapText="1"/>
    </xf>
    <xf numFmtId="0" fontId="19" fillId="5" borderId="16" xfId="0" applyFont="1" applyFill="1" applyBorder="1" applyAlignment="1">
      <alignment horizontal="center" vertical="center" wrapText="1"/>
    </xf>
    <xf numFmtId="0" fontId="19" fillId="13" borderId="16" xfId="0" applyFont="1" applyFill="1" applyBorder="1" applyAlignment="1">
      <alignment horizontal="center" vertical="center" wrapText="1"/>
    </xf>
    <xf numFmtId="1" fontId="35" fillId="5" borderId="16" xfId="0" applyNumberFormat="1" applyFont="1" applyFill="1" applyBorder="1" applyAlignment="1">
      <alignment horizontal="center" vertical="center" wrapText="1"/>
    </xf>
    <xf numFmtId="0" fontId="36" fillId="0" borderId="0" xfId="2" applyFont="1" applyAlignment="1">
      <alignment horizontal="center"/>
    </xf>
    <xf numFmtId="0" fontId="21" fillId="3" borderId="0" xfId="2" applyFont="1" applyFill="1" applyAlignment="1">
      <alignment horizontal="center" wrapText="1"/>
    </xf>
    <xf numFmtId="0" fontId="41" fillId="3" borderId="0" xfId="2" applyFont="1" applyFill="1" applyAlignment="1">
      <alignment horizontal="center"/>
    </xf>
    <xf numFmtId="1" fontId="35" fillId="23" borderId="16" xfId="0" applyNumberFormat="1" applyFont="1" applyFill="1" applyBorder="1" applyAlignment="1">
      <alignment horizontal="center" vertical="center" wrapText="1"/>
    </xf>
    <xf numFmtId="0" fontId="37" fillId="32" borderId="16" xfId="0" applyFont="1" applyFill="1" applyBorder="1" applyAlignment="1">
      <alignment horizontal="center" vertical="center" wrapText="1"/>
    </xf>
    <xf numFmtId="0" fontId="35" fillId="33" borderId="16" xfId="0" applyFont="1" applyFill="1" applyBorder="1" applyAlignment="1">
      <alignment horizontal="center" vertical="center" wrapText="1"/>
    </xf>
    <xf numFmtId="1" fontId="35" fillId="33" borderId="16" xfId="0" applyNumberFormat="1" applyFont="1" applyFill="1" applyBorder="1" applyAlignment="1">
      <alignment horizontal="center" vertical="center" wrapText="1"/>
    </xf>
    <xf numFmtId="164" fontId="37" fillId="30" borderId="16" xfId="0" applyNumberFormat="1" applyFont="1" applyFill="1" applyBorder="1" applyAlignment="1">
      <alignment horizontal="center" vertical="center" wrapText="1"/>
    </xf>
    <xf numFmtId="0" fontId="35" fillId="25" borderId="16" xfId="0" applyFont="1" applyFill="1" applyBorder="1" applyAlignment="1">
      <alignment horizontal="center" vertical="center" wrapText="1"/>
    </xf>
    <xf numFmtId="0" fontId="35" fillId="31" borderId="16" xfId="0" applyFont="1" applyFill="1" applyBorder="1" applyAlignment="1">
      <alignment horizontal="center" vertical="center" wrapText="1"/>
    </xf>
    <xf numFmtId="0" fontId="0" fillId="4" borderId="2" xfId="0" applyFill="1" applyBorder="1" applyAlignment="1">
      <alignment horizontal="justify" wrapText="1"/>
    </xf>
    <xf numFmtId="0" fontId="0" fillId="4" borderId="6" xfId="0" applyFill="1" applyBorder="1" applyAlignment="1">
      <alignment horizontal="justify" wrapText="1"/>
    </xf>
    <xf numFmtId="0" fontId="0" fillId="4" borderId="5" xfId="0" applyFill="1" applyBorder="1" applyAlignment="1">
      <alignment horizontal="justify" wrapText="1"/>
    </xf>
    <xf numFmtId="0" fontId="12" fillId="11" borderId="2" xfId="0" applyFont="1" applyFill="1" applyBorder="1" applyAlignment="1">
      <alignment horizontal="center"/>
    </xf>
    <xf numFmtId="0" fontId="12" fillId="11" borderId="6" xfId="0" applyFont="1" applyFill="1" applyBorder="1" applyAlignment="1">
      <alignment horizontal="center"/>
    </xf>
    <xf numFmtId="0" fontId="12" fillId="11" borderId="5" xfId="0" applyFont="1" applyFill="1" applyBorder="1" applyAlignment="1">
      <alignment horizontal="center"/>
    </xf>
    <xf numFmtId="0" fontId="2" fillId="2" borderId="6" xfId="0" applyFont="1" applyFill="1" applyBorder="1" applyAlignment="1">
      <alignment horizontal="center" wrapText="1"/>
    </xf>
    <xf numFmtId="0" fontId="0" fillId="6" borderId="2" xfId="0" applyFill="1" applyBorder="1" applyAlignment="1">
      <alignment horizontal="justify" wrapText="1"/>
    </xf>
    <xf numFmtId="0" fontId="0" fillId="6" borderId="6" xfId="0" applyFill="1" applyBorder="1" applyAlignment="1">
      <alignment horizontal="justify" wrapText="1"/>
    </xf>
    <xf numFmtId="0" fontId="0" fillId="6" borderId="5" xfId="0" applyFill="1" applyBorder="1" applyAlignment="1">
      <alignment horizontal="justify" wrapText="1"/>
    </xf>
    <xf numFmtId="0" fontId="0" fillId="16" borderId="2" xfId="0" applyFill="1" applyBorder="1" applyAlignment="1">
      <alignment horizontal="justify" wrapText="1"/>
    </xf>
    <xf numFmtId="0" fontId="0" fillId="16" borderId="6" xfId="0" applyFill="1" applyBorder="1" applyAlignment="1">
      <alignment horizontal="justify" wrapText="1"/>
    </xf>
    <xf numFmtId="0" fontId="0" fillId="16" borderId="5" xfId="0" applyFill="1" applyBorder="1" applyAlignment="1">
      <alignment horizontal="justify" wrapText="1"/>
    </xf>
    <xf numFmtId="0" fontId="0" fillId="12" borderId="2" xfId="0" applyFill="1" applyBorder="1" applyAlignment="1">
      <alignment horizontal="justify" wrapText="1"/>
    </xf>
    <xf numFmtId="0" fontId="0" fillId="12" borderId="6" xfId="0" applyFill="1" applyBorder="1" applyAlignment="1">
      <alignment horizontal="justify" wrapText="1"/>
    </xf>
    <xf numFmtId="0" fontId="0" fillId="12" borderId="5" xfId="0" applyFill="1" applyBorder="1" applyAlignment="1">
      <alignment horizontal="justify" wrapText="1"/>
    </xf>
    <xf numFmtId="0" fontId="0" fillId="0" borderId="2" xfId="0" applyBorder="1" applyAlignment="1">
      <alignment horizontal="justify" wrapText="1"/>
    </xf>
    <xf numFmtId="0" fontId="0" fillId="0" borderId="6" xfId="0" applyBorder="1" applyAlignment="1">
      <alignment horizontal="justify" wrapText="1"/>
    </xf>
    <xf numFmtId="0" fontId="0" fillId="0" borderId="5" xfId="0" applyBorder="1" applyAlignment="1">
      <alignment horizontal="justify" wrapText="1"/>
    </xf>
    <xf numFmtId="0" fontId="0" fillId="6" borderId="1" xfId="0" applyFill="1" applyBorder="1" applyAlignment="1">
      <alignment horizontal="justify" wrapText="1"/>
    </xf>
    <xf numFmtId="0" fontId="0" fillId="8" borderId="1" xfId="0" applyFill="1" applyBorder="1" applyAlignment="1">
      <alignment horizontal="justify" wrapText="1"/>
    </xf>
    <xf numFmtId="0" fontId="0" fillId="4" borderId="1" xfId="0" applyFill="1" applyBorder="1" applyAlignment="1">
      <alignment horizontal="justify" wrapText="1"/>
    </xf>
    <xf numFmtId="0" fontId="0" fillId="12" borderId="1" xfId="0" applyFill="1" applyBorder="1" applyAlignment="1">
      <alignment horizontal="justify" wrapText="1"/>
    </xf>
    <xf numFmtId="0" fontId="0" fillId="0" borderId="1" xfId="0" applyBorder="1" applyAlignment="1">
      <alignment horizontal="justify" wrapText="1"/>
    </xf>
    <xf numFmtId="0" fontId="0" fillId="16" borderId="1" xfId="0" applyFill="1" applyBorder="1" applyAlignment="1">
      <alignment horizontal="justify" wrapText="1"/>
    </xf>
  </cellXfs>
  <cellStyles count="17">
    <cellStyle name="Normal" xfId="0" builtinId="0"/>
    <cellStyle name="Normal 10" xfId="13" xr:uid="{00000000-0005-0000-0000-000001000000}"/>
    <cellStyle name="Normal 10 6" xfId="15" xr:uid="{00000000-0005-0000-0000-000002000000}"/>
    <cellStyle name="Normal 11" xfId="11" xr:uid="{00000000-0005-0000-0000-000003000000}"/>
    <cellStyle name="Normal 11 5" xfId="16" xr:uid="{00000000-0005-0000-0000-000004000000}"/>
    <cellStyle name="Normal 12" xfId="14" xr:uid="{00000000-0005-0000-0000-000005000000}"/>
    <cellStyle name="Normal 2" xfId="3" xr:uid="{00000000-0005-0000-0000-000006000000}"/>
    <cellStyle name="Normal 2 2" xfId="6" xr:uid="{00000000-0005-0000-0000-000007000000}"/>
    <cellStyle name="Normal 2 3" xfId="10" xr:uid="{00000000-0005-0000-0000-000008000000}"/>
    <cellStyle name="Normal 3" xfId="2" xr:uid="{00000000-0005-0000-0000-000009000000}"/>
    <cellStyle name="Normal 3 2" xfId="7" xr:uid="{00000000-0005-0000-0000-00000A000000}"/>
    <cellStyle name="Normal 4" xfId="1" xr:uid="{00000000-0005-0000-0000-00000B000000}"/>
    <cellStyle name="Normal 4 2" xfId="8" xr:uid="{00000000-0005-0000-0000-00000C000000}"/>
    <cellStyle name="Normal 5" xfId="5" xr:uid="{00000000-0005-0000-0000-00000D000000}"/>
    <cellStyle name="Normal 6" xfId="12" xr:uid="{00000000-0005-0000-0000-00000E000000}"/>
    <cellStyle name="Porcentaje" xfId="4" builtinId="5"/>
    <cellStyle name="Porcentaje 2" xfId="9" xr:uid="{00000000-0005-0000-0000-000010000000}"/>
  </cellStyles>
  <dxfs count="406">
    <dxf>
      <fill>
        <patternFill>
          <bgColor rgb="FFFFFF00"/>
        </patternFill>
      </fill>
    </dxf>
    <dxf>
      <font>
        <color theme="0"/>
      </font>
      <fill>
        <patternFill>
          <bgColor rgb="FFFF0000"/>
        </patternFill>
      </fill>
    </dxf>
    <dxf>
      <fill>
        <patternFill>
          <bgColor rgb="FFFFC000"/>
        </patternFill>
      </fill>
    </dxf>
    <dxf>
      <fill>
        <patternFill>
          <bgColor rgb="FFFFFF00"/>
        </patternFill>
      </fill>
    </dxf>
    <dxf>
      <fill>
        <patternFill>
          <bgColor rgb="FF92D050"/>
        </patternFill>
      </fill>
    </dxf>
    <dxf>
      <fill>
        <patternFill>
          <bgColor theme="6" tint="0.79998168889431442"/>
        </patternFill>
      </fill>
    </dxf>
    <dxf>
      <fill>
        <patternFill>
          <bgColor theme="9" tint="-0.24994659260841701"/>
        </patternFill>
      </fill>
    </dxf>
    <dxf>
      <fill>
        <patternFill>
          <bgColor theme="9" tint="-0.24994659260841701"/>
        </patternFill>
      </fill>
    </dxf>
    <dxf>
      <fill>
        <patternFill>
          <bgColor theme="4" tint="0.39994506668294322"/>
        </patternFill>
      </fill>
    </dxf>
    <dxf>
      <fill>
        <patternFill>
          <bgColor rgb="FFFFC000"/>
        </patternFill>
      </fill>
    </dxf>
    <dxf>
      <fill>
        <patternFill>
          <bgColor rgb="FF92D050"/>
        </patternFill>
      </fill>
    </dxf>
    <dxf>
      <font>
        <color theme="0"/>
      </font>
      <fill>
        <patternFill>
          <bgColor theme="9" tint="-0.24994659260841701"/>
        </patternFill>
      </fill>
    </dxf>
    <dxf>
      <font>
        <color theme="0"/>
      </font>
      <fill>
        <patternFill>
          <bgColor rgb="FFFF0000"/>
        </patternFill>
      </fill>
    </dxf>
    <dxf>
      <fill>
        <patternFill>
          <bgColor theme="9" tint="-0.24994659260841701"/>
        </patternFill>
      </fill>
    </dxf>
    <dxf>
      <font>
        <color theme="0"/>
      </font>
      <fill>
        <patternFill>
          <bgColor rgb="FFFF0000"/>
        </patternFill>
      </fill>
    </dxf>
    <dxf>
      <fill>
        <patternFill>
          <bgColor theme="4" tint="0.39994506668294322"/>
        </patternFill>
      </fill>
    </dxf>
    <dxf>
      <fill>
        <patternFill>
          <bgColor rgb="FFFFC000"/>
        </patternFill>
      </fill>
    </dxf>
    <dxf>
      <fill>
        <patternFill>
          <bgColor rgb="FFFFFF00"/>
        </patternFill>
      </fill>
    </dxf>
    <dxf>
      <fill>
        <patternFill>
          <bgColor theme="9" tint="-0.24994659260841701"/>
        </patternFill>
      </fill>
    </dxf>
    <dxf>
      <fill>
        <patternFill>
          <bgColor theme="6" tint="0.79998168889431442"/>
        </patternFill>
      </fill>
    </dxf>
    <dxf>
      <fill>
        <patternFill>
          <bgColor theme="6" tint="0.79998168889431442"/>
        </patternFill>
      </fill>
    </dxf>
    <dxf>
      <fill>
        <patternFill>
          <bgColor rgb="FFFFC000"/>
        </patternFill>
      </fill>
    </dxf>
    <dxf>
      <fill>
        <patternFill>
          <bgColor rgb="FFFFFF00"/>
        </patternFill>
      </fill>
    </dxf>
    <dxf>
      <font>
        <color theme="0"/>
      </font>
      <fill>
        <patternFill>
          <bgColor rgb="FFFF0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FF00"/>
        </patternFill>
      </fill>
    </dxf>
    <dxf>
      <fill>
        <patternFill>
          <bgColor rgb="FF92D050"/>
        </patternFill>
      </fill>
    </dxf>
    <dxf>
      <fill>
        <patternFill>
          <bgColor theme="4" tint="0.39994506668294322"/>
        </patternFill>
      </fill>
    </dxf>
    <dxf>
      <fill>
        <patternFill>
          <bgColor rgb="FFFFC000"/>
        </patternFill>
      </fill>
    </dxf>
    <dxf>
      <font>
        <color theme="0"/>
      </font>
      <fill>
        <patternFill>
          <bgColor rgb="FFFF0000"/>
        </patternFill>
      </fill>
    </dxf>
    <dxf>
      <fill>
        <patternFill>
          <bgColor theme="4" tint="0.39994506668294322"/>
        </patternFill>
      </fill>
    </dxf>
    <dxf>
      <fill>
        <patternFill>
          <bgColor theme="9" tint="-0.24994659260841701"/>
        </patternFill>
      </fill>
    </dxf>
    <dxf>
      <fill>
        <patternFill>
          <bgColor rgb="FFFFFF00"/>
        </patternFill>
      </fill>
    </dxf>
    <dxf>
      <fill>
        <patternFill>
          <bgColor rgb="FFFFFF00"/>
        </patternFill>
      </fill>
    </dxf>
    <dxf>
      <fill>
        <patternFill>
          <bgColor rgb="FFFFC000"/>
        </patternFill>
      </fill>
    </dxf>
    <dxf>
      <fill>
        <patternFill>
          <bgColor theme="9" tint="-0.24994659260841701"/>
        </patternFill>
      </fill>
    </dxf>
    <dxf>
      <font>
        <color theme="0"/>
      </font>
      <fill>
        <patternFill>
          <bgColor rgb="FFFF0000"/>
        </patternFill>
      </fill>
    </dxf>
    <dxf>
      <fill>
        <patternFill>
          <bgColor theme="4" tint="0.39994506668294322"/>
        </patternFill>
      </fill>
    </dxf>
    <dxf>
      <font>
        <color theme="0"/>
      </font>
      <fill>
        <patternFill>
          <bgColor rgb="FFFF0000"/>
        </patternFill>
      </fill>
    </dxf>
    <dxf>
      <fill>
        <patternFill>
          <bgColor theme="4" tint="0.39994506668294322"/>
        </patternFill>
      </fill>
    </dxf>
    <dxf>
      <fill>
        <patternFill>
          <bgColor rgb="FFFFC000"/>
        </patternFill>
      </fill>
    </dxf>
    <dxf>
      <fill>
        <patternFill>
          <bgColor rgb="FFFFFF00"/>
        </patternFill>
      </fill>
    </dxf>
    <dxf>
      <fill>
        <patternFill>
          <bgColor theme="9" tint="-0.24994659260841701"/>
        </patternFill>
      </fill>
    </dxf>
    <dxf>
      <fill>
        <patternFill>
          <bgColor rgb="FFFFFF00"/>
        </patternFill>
      </fill>
    </dxf>
    <dxf>
      <fill>
        <patternFill>
          <bgColor rgb="FFFFC000"/>
        </patternFill>
      </fill>
    </dxf>
    <dxf>
      <fill>
        <patternFill>
          <bgColor theme="9" tint="-0.24994659260841701"/>
        </patternFill>
      </fill>
    </dxf>
    <dxf>
      <font>
        <color theme="0"/>
      </font>
      <fill>
        <patternFill>
          <bgColor rgb="FFFF0000"/>
        </patternFill>
      </fill>
    </dxf>
    <dxf>
      <fill>
        <patternFill>
          <bgColor theme="4" tint="0.39994506668294322"/>
        </patternFill>
      </fill>
    </dxf>
    <dxf>
      <fill>
        <patternFill>
          <bgColor rgb="FFFFC000"/>
        </patternFill>
      </fill>
    </dxf>
    <dxf>
      <fill>
        <patternFill>
          <bgColor theme="9" tint="-0.24994659260841701"/>
        </patternFill>
      </fill>
    </dxf>
    <dxf>
      <font>
        <color theme="0"/>
      </font>
      <fill>
        <patternFill>
          <bgColor rgb="FFFF0000"/>
        </patternFill>
      </fill>
    </dxf>
    <dxf>
      <fill>
        <patternFill>
          <bgColor theme="4" tint="0.39994506668294322"/>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ont>
        <color theme="0"/>
      </font>
      <fill>
        <patternFill>
          <bgColor rgb="FFFF0000"/>
        </patternFill>
      </fill>
    </dxf>
    <dxf>
      <font>
        <color theme="0"/>
      </font>
      <fill>
        <patternFill>
          <bgColor rgb="FFFF0000"/>
        </patternFill>
      </fill>
    </dxf>
    <dxf>
      <fill>
        <patternFill patternType="solid">
          <fgColor rgb="FFE36C09"/>
          <bgColor rgb="FFE36C09"/>
        </patternFill>
      </fill>
    </dxf>
    <dxf>
      <fill>
        <patternFill patternType="solid">
          <fgColor indexed="5"/>
          <bgColor indexed="5"/>
        </patternFill>
      </fill>
    </dxf>
    <dxf>
      <fill>
        <patternFill patternType="solid">
          <fgColor rgb="FF92D050"/>
          <bgColor rgb="FF92D050"/>
        </patternFill>
      </fill>
    </dxf>
    <dxf>
      <font>
        <color theme="0"/>
      </font>
      <fill>
        <patternFill patternType="solid">
          <fgColor indexed="2"/>
          <bgColor indexed="2"/>
        </patternFill>
      </fill>
    </dxf>
    <dxf>
      <font>
        <color theme="0"/>
      </font>
      <fill>
        <patternFill patternType="solid">
          <fgColor indexed="2"/>
          <bgColor indexed="2"/>
        </patternFill>
      </fill>
    </dxf>
    <dxf>
      <fill>
        <patternFill patternType="solid">
          <fgColor rgb="FFE36C09"/>
          <bgColor rgb="FFE36C09"/>
        </patternFill>
      </fill>
    </dxf>
    <dxf>
      <fill>
        <patternFill patternType="solid">
          <fgColor rgb="FFFFC000"/>
          <bgColor rgb="FFFFC000"/>
        </patternFill>
      </fill>
    </dxf>
    <dxf>
      <fill>
        <patternFill patternType="solid">
          <fgColor indexed="5"/>
          <bgColor indexed="5"/>
        </patternFill>
      </fill>
    </dxf>
    <dxf>
      <fill>
        <patternFill patternType="solid">
          <fgColor rgb="FFBDE295"/>
          <bgColor rgb="FFBDE295"/>
        </patternFill>
      </fill>
    </dxf>
    <dxf>
      <fill>
        <patternFill patternType="solid">
          <fgColor indexed="5"/>
          <bgColor indexed="5"/>
        </patternFill>
      </fill>
    </dxf>
    <dxf>
      <fill>
        <patternFill patternType="solid">
          <fgColor rgb="FF92D050"/>
          <bgColor rgb="FF92D050"/>
        </patternFill>
      </fill>
    </dxf>
    <dxf>
      <fill>
        <patternFill patternType="solid">
          <fgColor rgb="FFFFC000"/>
          <bgColor rgb="FFFFC000"/>
        </patternFill>
      </fill>
    </dxf>
    <dxf>
      <fill>
        <patternFill patternType="solid">
          <fgColor rgb="FFBCFEDA"/>
          <bgColor rgb="FFBCFEDA"/>
        </patternFill>
      </fill>
    </dxf>
    <dxf>
      <fill>
        <patternFill patternType="solid">
          <fgColor rgb="FFE36C09"/>
          <bgColor rgb="FFE36C09"/>
        </patternFill>
      </fill>
    </dxf>
    <dxf>
      <font>
        <color theme="0"/>
      </font>
      <fill>
        <patternFill patternType="solid">
          <fgColor indexed="2"/>
          <bgColor indexed="2"/>
        </patternFill>
      </fill>
    </dxf>
    <dxf>
      <fill>
        <patternFill patternType="solid">
          <fgColor rgb="FFE36C09"/>
          <bgColor rgb="FFE36C09"/>
        </patternFill>
      </fill>
    </dxf>
    <dxf>
      <fill>
        <patternFill patternType="solid">
          <fgColor rgb="FFFFC000"/>
          <bgColor rgb="FFFFC000"/>
        </patternFill>
      </fill>
    </dxf>
    <dxf>
      <fill>
        <patternFill patternType="solid">
          <fgColor indexed="5"/>
          <bgColor indexed="5"/>
        </patternFill>
      </fill>
    </dxf>
    <dxf>
      <fill>
        <patternFill patternType="solid">
          <fgColor rgb="FFBDE295"/>
          <bgColor rgb="FFBDE295"/>
        </patternFill>
      </fill>
    </dxf>
    <dxf>
      <fill>
        <patternFill patternType="solid">
          <fgColor indexed="5"/>
          <bgColor indexed="5"/>
        </patternFill>
      </fill>
    </dxf>
    <dxf>
      <fill>
        <patternFill patternType="solid">
          <fgColor rgb="FF92D050"/>
          <bgColor rgb="FF92D050"/>
        </patternFill>
      </fill>
    </dxf>
    <dxf>
      <fill>
        <patternFill patternType="solid">
          <fgColor rgb="FFBCFEDA"/>
          <bgColor rgb="FFBCFEDA"/>
        </patternFill>
      </fill>
    </dxf>
    <dxf>
      <fill>
        <patternFill patternType="solid">
          <fgColor rgb="FFE36C09"/>
          <bgColor rgb="FFE36C09"/>
        </patternFill>
      </fill>
    </dxf>
    <dxf>
      <fill>
        <patternFill patternType="none"/>
      </fill>
    </dxf>
    <dxf>
      <fill>
        <patternFill patternType="solid">
          <fgColor rgb="FFFFC000"/>
          <bgColor rgb="FFFFC000"/>
        </patternFill>
      </fill>
    </dxf>
    <dxf>
      <fill>
        <patternFill patternType="none"/>
      </fill>
    </dxf>
    <dxf>
      <font>
        <color theme="0"/>
      </font>
      <fill>
        <patternFill patternType="solid">
          <fgColor indexed="2"/>
          <bgColor indexed="2"/>
        </patternFill>
      </fill>
    </dxf>
    <dxf>
      <fill>
        <patternFill>
          <bgColor theme="9" tint="-0.24994659260841701"/>
        </patternFill>
      </fill>
    </dxf>
    <dxf>
      <font>
        <color theme="0"/>
      </font>
      <fill>
        <patternFill>
          <bgColor rgb="FFFF0000"/>
        </patternFill>
      </fill>
    </dxf>
    <dxf>
      <fill>
        <patternFill>
          <bgColor rgb="FFFFC000"/>
        </patternFill>
      </fill>
    </dxf>
    <dxf>
      <fill>
        <patternFill>
          <bgColor rgb="FF92D050"/>
        </patternFill>
      </fill>
    </dxf>
    <dxf>
      <fill>
        <patternFill>
          <bgColor rgb="FFFFFF00"/>
        </patternFill>
      </fill>
    </dxf>
    <dxf>
      <fill>
        <patternFill>
          <bgColor theme="4" tint="0.39994506668294322"/>
        </patternFill>
      </fill>
    </dxf>
    <dxf>
      <fill>
        <patternFill>
          <bgColor theme="9" tint="-0.24994659260841701"/>
        </patternFill>
      </fill>
    </dxf>
    <dxf>
      <fill>
        <patternFill>
          <bgColor theme="9" tint="-0.24994659260841701"/>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theme="4" tint="0.39994506668294322"/>
        </patternFill>
      </fill>
    </dxf>
    <dxf>
      <fill>
        <patternFill>
          <bgColor theme="9" tint="-0.24994659260841701"/>
        </patternFill>
      </fill>
    </dxf>
    <dxf>
      <fill>
        <patternFill>
          <bgColor theme="6" tint="0.79998168889431442"/>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theme="9" tint="-0.24994659260841701"/>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theme="9" tint="-0.24994659260841701"/>
        </patternFill>
      </fill>
    </dxf>
    <dxf>
      <font>
        <color theme="0"/>
      </font>
      <fill>
        <patternFill>
          <bgColor rgb="FFFF0000"/>
        </patternFill>
      </fill>
    </dxf>
    <dxf>
      <fill>
        <patternFill>
          <bgColor rgb="FFFFC000"/>
        </patternFill>
      </fill>
    </dxf>
    <dxf>
      <fill>
        <patternFill>
          <bgColor rgb="FFFFFF00"/>
        </patternFill>
      </fill>
    </dxf>
    <dxf>
      <font>
        <color theme="0"/>
      </font>
      <fill>
        <patternFill>
          <bgColor rgb="FFFF0000"/>
        </patternFill>
      </fill>
    </dxf>
    <dxf>
      <fill>
        <patternFill>
          <bgColor theme="9" tint="-0.24994659260841701"/>
        </patternFill>
      </fill>
    </dxf>
    <dxf>
      <fill>
        <patternFill>
          <bgColor theme="4" tint="0.39994506668294322"/>
        </patternFill>
      </fill>
    </dxf>
    <dxf>
      <fill>
        <patternFill>
          <bgColor theme="9" tint="-0.24994659260841701"/>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theme="4" tint="0.39994506668294322"/>
        </patternFill>
      </fill>
    </dxf>
    <dxf>
      <fill>
        <patternFill>
          <bgColor theme="6"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ont>
        <color theme="0"/>
      </font>
      <fill>
        <patternFill>
          <bgColor rgb="FFFF0000"/>
        </patternFill>
      </fill>
    </dxf>
    <dxf>
      <fill>
        <patternFill>
          <bgColor rgb="FFFFC000"/>
        </patternFill>
      </fill>
    </dxf>
    <dxf>
      <fill>
        <patternFill>
          <bgColor theme="9" tint="-0.24994659260841701"/>
        </patternFill>
      </fill>
    </dxf>
    <dxf>
      <fill>
        <patternFill>
          <bgColor rgb="FF92D050"/>
        </patternFill>
      </fill>
    </dxf>
    <dxf>
      <fill>
        <patternFill>
          <bgColor rgb="FFFFFF00"/>
        </patternFill>
      </fill>
    </dxf>
    <dxf>
      <fill>
        <patternFill>
          <bgColor rgb="FFFFFF00"/>
        </patternFill>
      </fill>
    </dxf>
    <dxf>
      <fill>
        <patternFill>
          <bgColor rgb="FFFFC000"/>
        </patternFill>
      </fill>
    </dxf>
    <dxf>
      <font>
        <color theme="0"/>
      </font>
      <fill>
        <patternFill>
          <bgColor rgb="FFFF0000"/>
        </patternFill>
      </fill>
    </dxf>
    <dxf>
      <fill>
        <patternFill>
          <bgColor theme="9" tint="-0.24994659260841701"/>
        </patternFill>
      </fill>
    </dxf>
    <dxf>
      <fill>
        <patternFill>
          <bgColor rgb="FF92D050"/>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theme="6" tint="0.79998168889431442"/>
        </patternFill>
      </fill>
    </dxf>
    <dxf>
      <fill>
        <patternFill>
          <bgColor theme="4" tint="0.39994506668294322"/>
        </patternFill>
      </fill>
    </dxf>
    <dxf>
      <fill>
        <patternFill>
          <bgColor theme="9" tint="-0.24994659260841701"/>
        </patternFill>
      </fill>
    </dxf>
    <dxf>
      <fill>
        <patternFill>
          <bgColor rgb="FFFFC000"/>
        </patternFill>
      </fill>
    </dxf>
    <dxf>
      <fill>
        <patternFill>
          <bgColor rgb="FFFFFF00"/>
        </patternFill>
      </fill>
    </dxf>
    <dxf>
      <fill>
        <patternFill>
          <bgColor theme="9" tint="-0.24994659260841701"/>
        </patternFill>
      </fill>
    </dxf>
    <dxf>
      <fill>
        <patternFill>
          <bgColor theme="4" tint="0.39994506668294322"/>
        </patternFill>
      </fill>
    </dxf>
    <dxf>
      <fill>
        <patternFill>
          <bgColor rgb="FFFFC000"/>
        </patternFill>
      </fill>
    </dxf>
    <dxf>
      <fill>
        <patternFill>
          <bgColor rgb="FFFFFF00"/>
        </patternFill>
      </fill>
    </dxf>
    <dxf>
      <fill>
        <patternFill>
          <bgColor theme="6" tint="0.79998168889431442"/>
        </patternFill>
      </fill>
    </dxf>
    <dxf>
      <fill>
        <patternFill>
          <bgColor rgb="FF92D050"/>
        </patternFill>
      </fill>
    </dxf>
    <dxf>
      <fill>
        <patternFill>
          <bgColor theme="9" tint="-0.24994659260841701"/>
        </patternFill>
      </fill>
    </dxf>
    <dxf>
      <fill>
        <patternFill>
          <bgColor rgb="FF92D050"/>
        </patternFill>
      </fill>
    </dxf>
    <dxf>
      <fill>
        <patternFill>
          <bgColor rgb="FFFFFF0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92D050"/>
        </patternFill>
      </fill>
    </dxf>
    <dxf>
      <fill>
        <patternFill>
          <bgColor theme="9" tint="-0.24994659260841701"/>
        </patternFill>
      </fill>
    </dxf>
    <dxf>
      <font>
        <color theme="0"/>
      </font>
      <fill>
        <patternFill>
          <bgColor rgb="FFFF0000"/>
        </patternFill>
      </fill>
    </dxf>
    <dxf>
      <fill>
        <patternFill>
          <bgColor theme="9" tint="-0.24994659260841701"/>
        </patternFill>
      </fill>
    </dxf>
    <dxf>
      <fill>
        <patternFill>
          <bgColor rgb="FFFFC000"/>
        </patternFill>
      </fill>
    </dxf>
    <dxf>
      <fill>
        <patternFill>
          <bgColor rgb="FFFFFF00"/>
        </patternFill>
      </fill>
    </dxf>
    <dxf>
      <fill>
        <patternFill>
          <bgColor rgb="FFFFC000"/>
        </patternFill>
      </fill>
    </dxf>
    <dxf>
      <fill>
        <patternFill>
          <bgColor theme="6" tint="0.79998168889431442"/>
        </patternFill>
      </fill>
    </dxf>
    <dxf>
      <font>
        <color theme="0"/>
      </font>
      <fill>
        <patternFill>
          <bgColor rgb="FFFF0000"/>
        </patternFill>
      </fill>
    </dxf>
    <dxf>
      <fill>
        <patternFill>
          <bgColor theme="9" tint="-0.24994659260841701"/>
        </patternFill>
      </fill>
    </dxf>
    <dxf>
      <fill>
        <patternFill>
          <bgColor theme="4" tint="0.39994506668294322"/>
        </patternFill>
      </fill>
    </dxf>
    <dxf>
      <font>
        <color theme="0"/>
      </font>
      <fill>
        <patternFill>
          <bgColor rgb="FFFF0000"/>
        </patternFill>
      </fill>
    </dxf>
    <dxf>
      <fill>
        <patternFill>
          <bgColor rgb="FFFFC000"/>
        </patternFill>
      </fill>
    </dxf>
    <dxf>
      <fill>
        <patternFill>
          <bgColor rgb="FFFFFF00"/>
        </patternFill>
      </fill>
    </dxf>
    <dxf>
      <fill>
        <patternFill>
          <bgColor theme="6" tint="0.79998168889431442"/>
        </patternFill>
      </fill>
    </dxf>
    <dxf>
      <fill>
        <patternFill>
          <bgColor rgb="FFFFC000"/>
        </patternFill>
      </fill>
    </dxf>
    <dxf>
      <fill>
        <patternFill>
          <bgColor rgb="FFFFC000"/>
        </patternFill>
      </fill>
    </dxf>
    <dxf>
      <fill>
        <patternFill>
          <bgColor rgb="FFFFC000"/>
        </patternFill>
      </fill>
    </dxf>
    <dxf>
      <font>
        <color theme="0"/>
      </font>
      <fill>
        <patternFill>
          <bgColor rgb="FFFF0000"/>
        </patternFill>
      </fill>
    </dxf>
    <dxf>
      <fill>
        <patternFill>
          <bgColor theme="6" tint="0.79998168889431442"/>
        </patternFill>
      </fill>
    </dxf>
    <dxf>
      <fill>
        <patternFill>
          <bgColor rgb="FFFFFF00"/>
        </patternFill>
      </fill>
    </dxf>
    <dxf>
      <fill>
        <patternFill>
          <bgColor theme="9" tint="-0.24994659260841701"/>
        </patternFill>
      </fill>
    </dxf>
    <dxf>
      <fill>
        <patternFill>
          <bgColor theme="4" tint="0.39994506668294322"/>
        </patternFill>
      </fill>
    </dxf>
    <dxf>
      <fill>
        <patternFill>
          <bgColor rgb="FFFFC000"/>
        </patternFill>
      </fill>
    </dxf>
    <dxf>
      <font>
        <color theme="0"/>
      </font>
      <fill>
        <patternFill>
          <bgColor rgb="FFFF0000"/>
        </patternFill>
      </fill>
    </dxf>
    <dxf>
      <fill>
        <patternFill>
          <bgColor theme="6" tint="0.79998168889431442"/>
        </patternFill>
      </fill>
    </dxf>
    <dxf>
      <fill>
        <patternFill>
          <bgColor theme="9" tint="-0.24994659260841701"/>
        </patternFill>
      </fill>
    </dxf>
    <dxf>
      <fill>
        <patternFill>
          <bgColor rgb="FFFFFF00"/>
        </patternFill>
      </fill>
    </dxf>
    <dxf>
      <fill>
        <patternFill>
          <bgColor theme="4" tint="0.39994506668294322"/>
        </patternFill>
      </fill>
    </dxf>
    <dxf>
      <fill>
        <patternFill>
          <bgColor rgb="FFFFC000"/>
        </patternFill>
      </fill>
    </dxf>
    <dxf>
      <fill>
        <patternFill>
          <bgColor rgb="FFFFC00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theme="9" tint="-0.24994659260841701"/>
        </patternFill>
      </fill>
    </dxf>
    <dxf>
      <fill>
        <patternFill>
          <bgColor theme="9" tint="-0.24994659260841701"/>
        </patternFill>
      </fill>
    </dxf>
    <dxf>
      <fill>
        <patternFill>
          <bgColor theme="6" tint="0.79998168889431442"/>
        </patternFill>
      </fill>
    </dxf>
    <dxf>
      <fill>
        <patternFill>
          <bgColor theme="4" tint="0.39994506668294322"/>
        </patternFill>
      </fill>
    </dxf>
    <dxf>
      <fill>
        <patternFill>
          <bgColor rgb="FFFFC000"/>
        </patternFill>
      </fill>
    </dxf>
    <dxf>
      <fill>
        <patternFill>
          <bgColor rgb="FFFFFF00"/>
        </patternFill>
      </fill>
    </dxf>
    <dxf>
      <fill>
        <patternFill>
          <bgColor rgb="FFFFC000"/>
        </patternFill>
      </fill>
    </dxf>
    <dxf>
      <fill>
        <patternFill>
          <bgColor theme="6" tint="0.79998168889431442"/>
        </patternFill>
      </fill>
    </dxf>
    <dxf>
      <fill>
        <patternFill>
          <bgColor theme="4" tint="0.39994506668294322"/>
        </patternFill>
      </fill>
    </dxf>
    <dxf>
      <fill>
        <patternFill>
          <bgColor theme="9" tint="-0.24994659260841701"/>
        </patternFill>
      </fill>
    </dxf>
    <dxf>
      <fill>
        <patternFill>
          <bgColor theme="9" tint="-0.24994659260841701"/>
        </patternFill>
      </fill>
    </dxf>
    <dxf>
      <fill>
        <patternFill>
          <bgColor rgb="FFFFFF00"/>
        </patternFill>
      </fill>
    </dxf>
    <dxf>
      <fill>
        <patternFill>
          <bgColor rgb="FF92D050"/>
        </patternFill>
      </fill>
    </dxf>
    <dxf>
      <fill>
        <patternFill>
          <bgColor theme="6" tint="0.79998168889431442"/>
        </patternFill>
      </fill>
    </dxf>
    <dxf>
      <fill>
        <patternFill>
          <bgColor rgb="FFFFC000"/>
        </patternFill>
      </fill>
    </dxf>
    <dxf>
      <fill>
        <patternFill>
          <bgColor theme="9" tint="-0.24994659260841701"/>
        </patternFill>
      </fill>
    </dxf>
    <dxf>
      <fill>
        <patternFill>
          <bgColor theme="4" tint="0.39994506668294322"/>
        </patternFill>
      </fill>
    </dxf>
    <dxf>
      <fill>
        <patternFill>
          <bgColor rgb="FFFFFF00"/>
        </patternFill>
      </fill>
    </dxf>
    <dxf>
      <fill>
        <patternFill>
          <bgColor rgb="FF92D050"/>
        </patternFill>
      </fill>
    </dxf>
    <dxf>
      <fill>
        <patternFill>
          <bgColor theme="9" tint="-0.24994659260841701"/>
        </patternFill>
      </fill>
    </dxf>
    <dxf>
      <fill>
        <patternFill>
          <bgColor theme="6" tint="0.79998168889431442"/>
        </patternFill>
      </fill>
    </dxf>
    <dxf>
      <fill>
        <patternFill>
          <bgColor rgb="FFFFC000"/>
        </patternFill>
      </fill>
    </dxf>
    <dxf>
      <font>
        <color theme="0"/>
      </font>
      <fill>
        <patternFill>
          <bgColor rgb="FFFF0000"/>
        </patternFill>
      </fill>
    </dxf>
    <dxf>
      <fill>
        <patternFill>
          <bgColor rgb="FFFFC000"/>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FFC000"/>
        </patternFill>
      </fill>
    </dxf>
    <dxf>
      <fill>
        <patternFill>
          <bgColor rgb="FFFFFF00"/>
        </patternFill>
      </fill>
    </dxf>
    <dxf>
      <font>
        <color theme="0"/>
      </font>
      <fill>
        <patternFill>
          <bgColor rgb="FFFF0000"/>
        </patternFill>
      </fill>
    </dxf>
    <dxf>
      <fill>
        <patternFill>
          <bgColor theme="6" tint="0.79998168889431442"/>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theme="6" tint="0.79998168889431442"/>
        </patternFill>
      </fill>
    </dxf>
    <dxf>
      <fill>
        <patternFill>
          <bgColor rgb="FFFFFF00"/>
        </patternFill>
      </fill>
    </dxf>
    <dxf>
      <fill>
        <patternFill>
          <bgColor theme="4" tint="0.39994506668294322"/>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rgb="FFFFFF00"/>
        </patternFill>
      </fill>
    </dxf>
    <dxf>
      <fill>
        <patternFill>
          <bgColor theme="4" tint="0.39994506668294322"/>
        </patternFill>
      </fill>
    </dxf>
    <dxf>
      <fill>
        <patternFill>
          <bgColor rgb="FFFFC000"/>
        </patternFill>
      </fill>
    </dxf>
    <dxf>
      <fill>
        <patternFill>
          <bgColor rgb="FFFFFF00"/>
        </patternFill>
      </fill>
    </dxf>
    <dxf>
      <fill>
        <patternFill>
          <bgColor rgb="FF92D050"/>
        </patternFill>
      </fill>
    </dxf>
    <dxf>
      <fill>
        <patternFill>
          <bgColor theme="6" tint="0.79998168889431442"/>
        </patternFill>
      </fill>
    </dxf>
    <dxf>
      <fill>
        <patternFill>
          <bgColor theme="9" tint="-0.24994659260841701"/>
        </patternFill>
      </fill>
    </dxf>
    <dxf>
      <fill>
        <patternFill>
          <bgColor rgb="FFFFFF00"/>
        </patternFill>
      </fill>
    </dxf>
    <dxf>
      <fill>
        <patternFill>
          <bgColor theme="4" tint="0.39994506668294322"/>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theme="6" tint="0.79998168889431442"/>
        </patternFill>
      </fill>
    </dxf>
    <dxf>
      <fill>
        <patternFill>
          <bgColor theme="9" tint="-0.24994659260841701"/>
        </patternFill>
      </fill>
    </dxf>
    <dxf>
      <fill>
        <patternFill>
          <bgColor theme="6" tint="0.79998168889431442"/>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theme="4" tint="0.39994506668294322"/>
        </patternFill>
      </fill>
    </dxf>
    <dxf>
      <fill>
        <patternFill>
          <bgColor rgb="FFFFC000"/>
        </patternFill>
      </fill>
    </dxf>
    <dxf>
      <fill>
        <patternFill>
          <bgColor rgb="FFFFFF00"/>
        </patternFill>
      </fill>
    </dxf>
    <dxf>
      <fill>
        <patternFill>
          <bgColor theme="4" tint="0.39994506668294322"/>
        </patternFill>
      </fill>
    </dxf>
    <dxf>
      <fill>
        <patternFill>
          <bgColor rgb="FFFFFF00"/>
        </patternFill>
      </fill>
    </dxf>
    <dxf>
      <fill>
        <patternFill>
          <bgColor rgb="FF92D050"/>
        </patternFill>
      </fill>
    </dxf>
    <dxf>
      <fill>
        <patternFill>
          <bgColor theme="6" tint="0.79998168889431442"/>
        </patternFill>
      </fill>
    </dxf>
    <dxf>
      <fill>
        <patternFill>
          <bgColor rgb="FFFFFF00"/>
        </patternFill>
      </fill>
    </dxf>
    <dxf>
      <fill>
        <patternFill>
          <bgColor theme="9" tint="-0.24994659260841701"/>
        </patternFill>
      </fill>
    </dxf>
    <dxf>
      <fill>
        <patternFill>
          <bgColor rgb="FFFFC000"/>
        </patternFill>
      </fill>
    </dxf>
    <dxf>
      <fill>
        <patternFill>
          <bgColor rgb="FFFFFF00"/>
        </patternFill>
      </fill>
    </dxf>
    <dxf>
      <fill>
        <patternFill>
          <bgColor theme="4" tint="0.39994506668294322"/>
        </patternFill>
      </fill>
    </dxf>
    <dxf>
      <fill>
        <patternFill>
          <bgColor rgb="FFFFC000"/>
        </patternFill>
      </fill>
    </dxf>
    <dxf>
      <fill>
        <patternFill>
          <bgColor rgb="FFFFC000"/>
        </patternFill>
      </fill>
    </dxf>
    <dxf>
      <fill>
        <patternFill>
          <bgColor rgb="FF92D050"/>
        </patternFill>
      </fill>
    </dxf>
    <dxf>
      <fill>
        <patternFill>
          <bgColor theme="6" tint="0.79998168889431442"/>
        </patternFill>
      </fill>
    </dxf>
    <dxf>
      <fill>
        <patternFill>
          <bgColor theme="9" tint="-0.24994659260841701"/>
        </patternFill>
      </fill>
    </dxf>
    <dxf>
      <fill>
        <patternFill>
          <bgColor theme="9" tint="-0.24994659260841701"/>
        </patternFill>
      </fill>
    </dxf>
    <dxf>
      <fill>
        <patternFill>
          <bgColor rgb="FFFFC000"/>
        </patternFill>
      </fill>
    </dxf>
    <dxf>
      <fill>
        <patternFill>
          <bgColor rgb="FFFFFF00"/>
        </patternFill>
      </fill>
    </dxf>
    <dxf>
      <fill>
        <patternFill>
          <bgColor theme="4" tint="0.39994506668294322"/>
        </patternFill>
      </fill>
    </dxf>
    <dxf>
      <fill>
        <patternFill>
          <bgColor rgb="FFFFC000"/>
        </patternFill>
      </fill>
    </dxf>
    <dxf>
      <fill>
        <patternFill>
          <bgColor rgb="FFFFFF00"/>
        </patternFill>
      </fill>
    </dxf>
    <dxf>
      <fill>
        <patternFill>
          <bgColor rgb="FF92D050"/>
        </patternFill>
      </fill>
    </dxf>
    <dxf>
      <fill>
        <patternFill>
          <bgColor theme="6" tint="0.79998168889431442"/>
        </patternFill>
      </fill>
    </dxf>
    <dxf>
      <fill>
        <patternFill>
          <bgColor theme="9" tint="-0.24994659260841701"/>
        </patternFill>
      </fill>
    </dxf>
    <dxf>
      <fill>
        <patternFill>
          <bgColor theme="6" tint="0.79998168889431442"/>
        </patternFill>
      </fill>
    </dxf>
    <dxf>
      <fill>
        <patternFill>
          <bgColor rgb="FF92D050"/>
        </patternFill>
      </fill>
    </dxf>
    <dxf>
      <fill>
        <patternFill>
          <bgColor rgb="FFFFFF00"/>
        </patternFill>
      </fill>
    </dxf>
    <dxf>
      <fill>
        <patternFill>
          <bgColor rgb="FFFFC000"/>
        </patternFill>
      </fill>
    </dxf>
    <dxf>
      <fill>
        <patternFill>
          <bgColor theme="4" tint="0.39994506668294322"/>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theme="6" tint="0.79998168889431442"/>
        </patternFill>
      </fill>
    </dxf>
    <dxf>
      <fill>
        <patternFill>
          <bgColor theme="9" tint="-0.24994659260841701"/>
        </patternFill>
      </fill>
    </dxf>
    <dxf>
      <fill>
        <patternFill>
          <bgColor rgb="FFFFC000"/>
        </patternFill>
      </fill>
    </dxf>
    <dxf>
      <fill>
        <patternFill>
          <bgColor rgb="FFFFFF00"/>
        </patternFill>
      </fill>
    </dxf>
    <dxf>
      <fill>
        <patternFill>
          <bgColor theme="4" tint="0.39994506668294322"/>
        </patternFill>
      </fill>
    </dxf>
    <dxf>
      <fill>
        <patternFill>
          <bgColor rgb="FFFFC000"/>
        </patternFill>
      </fill>
    </dxf>
    <dxf>
      <fill>
        <patternFill>
          <bgColor rgb="FF92D050"/>
        </patternFill>
      </fill>
    </dxf>
    <dxf>
      <fill>
        <patternFill>
          <bgColor theme="6" tint="0.79998168889431442"/>
        </patternFill>
      </fill>
    </dxf>
    <dxf>
      <fill>
        <patternFill>
          <bgColor theme="9" tint="-0.24994659260841701"/>
        </patternFill>
      </fill>
    </dxf>
    <dxf>
      <fill>
        <patternFill>
          <bgColor rgb="FFFFC000"/>
        </patternFill>
      </fill>
    </dxf>
    <dxf>
      <fill>
        <patternFill>
          <bgColor theme="4" tint="0.39994506668294322"/>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theme="9" tint="-0.24994659260841701"/>
        </patternFill>
      </fill>
    </dxf>
    <dxf>
      <fill>
        <patternFill>
          <bgColor rgb="FF92D050"/>
        </patternFill>
      </fill>
    </dxf>
    <dxf>
      <fill>
        <patternFill>
          <bgColor theme="6" tint="0.79998168889431442"/>
        </patternFill>
      </fill>
    </dxf>
    <dxf>
      <fill>
        <patternFill>
          <bgColor rgb="FF92D050"/>
        </patternFill>
      </fill>
    </dxf>
    <dxf>
      <fill>
        <patternFill>
          <bgColor rgb="FFFFC000"/>
        </patternFill>
      </fill>
    </dxf>
    <dxf>
      <fill>
        <patternFill>
          <bgColor theme="4" tint="0.39994506668294322"/>
        </patternFill>
      </fill>
    </dxf>
    <dxf>
      <fill>
        <patternFill>
          <bgColor rgb="FFFFFF00"/>
        </patternFill>
      </fill>
    </dxf>
    <dxf>
      <fill>
        <patternFill>
          <bgColor rgb="FFFFC000"/>
        </patternFill>
      </fill>
    </dxf>
    <dxf>
      <fill>
        <patternFill>
          <bgColor theme="9" tint="-0.24994659260841701"/>
        </patternFill>
      </fill>
    </dxf>
    <dxf>
      <fill>
        <patternFill>
          <bgColor theme="6" tint="0.79998168889431442"/>
        </patternFill>
      </fill>
    </dxf>
    <dxf>
      <fill>
        <patternFill>
          <bgColor rgb="FFFFFF00"/>
        </patternFill>
      </fill>
    </dxf>
    <dxf>
      <fill>
        <patternFill>
          <bgColor rgb="FFFFFF00"/>
        </patternFill>
      </fill>
    </dxf>
    <dxf>
      <fill>
        <patternFill>
          <bgColor rgb="FFFFC000"/>
        </patternFill>
      </fill>
    </dxf>
    <dxf>
      <fill>
        <patternFill>
          <bgColor theme="4" tint="0.39994506668294322"/>
        </patternFill>
      </fill>
    </dxf>
    <dxf>
      <fill>
        <patternFill>
          <bgColor rgb="FFFFFF00"/>
        </patternFill>
      </fill>
    </dxf>
    <dxf>
      <fill>
        <patternFill>
          <bgColor theme="9" tint="-0.24994659260841701"/>
        </patternFill>
      </fill>
    </dxf>
    <dxf>
      <font>
        <color theme="0"/>
      </font>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FF00"/>
        </patternFill>
      </fill>
    </dxf>
    <dxf>
      <font>
        <color theme="0"/>
      </font>
      <fill>
        <patternFill>
          <bgColor rgb="FFFF0000"/>
        </patternFill>
      </fill>
    </dxf>
    <dxf>
      <fill>
        <patternFill>
          <bgColor theme="9" tint="-0.24994659260841701"/>
        </patternFill>
      </fill>
    </dxf>
    <dxf>
      <fill>
        <patternFill>
          <bgColor theme="9" tint="-0.24994659260841701"/>
        </patternFill>
      </fill>
    </dxf>
    <dxf>
      <font>
        <color theme="0"/>
      </font>
      <fill>
        <patternFill>
          <bgColor rgb="FFFF0000"/>
        </patternFill>
      </fill>
    </dxf>
    <dxf>
      <font>
        <color theme="0"/>
      </font>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theme="9" tint="-0.24994659260841701"/>
        </patternFill>
      </fill>
    </dxf>
    <dxf>
      <fill>
        <patternFill>
          <bgColor theme="9" tint="-0.24994659260841701"/>
        </patternFill>
      </fill>
    </dxf>
    <dxf>
      <font>
        <color theme="0"/>
      </font>
      <fill>
        <patternFill>
          <bgColor rgb="FFFF0000"/>
        </patternFill>
      </fill>
    </dxf>
    <dxf>
      <font>
        <color theme="0"/>
      </font>
      <fill>
        <patternFill>
          <bgColor rgb="FFFF0000"/>
        </patternFill>
      </fill>
    </dxf>
    <dxf>
      <fill>
        <patternFill>
          <bgColor theme="4" tint="0.39994506668294322"/>
        </patternFill>
      </fill>
    </dxf>
    <dxf>
      <fill>
        <patternFill>
          <bgColor theme="9" tint="-0.24994659260841701"/>
        </patternFill>
      </fill>
    </dxf>
    <dxf>
      <fill>
        <patternFill>
          <bgColor rgb="FFFFFF00"/>
        </patternFill>
      </fill>
    </dxf>
    <dxf>
      <font>
        <color theme="0"/>
      </font>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C000"/>
        </patternFill>
      </fill>
    </dxf>
    <dxf>
      <font>
        <color theme="0"/>
      </font>
      <fill>
        <patternFill>
          <bgColor rgb="FFFF0000"/>
        </patternFill>
      </fill>
    </dxf>
    <dxf>
      <fill>
        <patternFill>
          <bgColor theme="9" tint="-0.24994659260841701"/>
        </patternFill>
      </fill>
    </dxf>
    <dxf>
      <font>
        <color theme="0"/>
      </font>
      <fill>
        <patternFill>
          <bgColor rgb="FFFF0000"/>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ont>
        <color auto="1"/>
      </font>
      <fill>
        <patternFill>
          <bgColor rgb="FF00FF00"/>
        </patternFill>
      </fill>
    </dxf>
    <dxf>
      <font>
        <color auto="1"/>
      </font>
      <fill>
        <patternFill>
          <bgColor rgb="FFFFFF00"/>
        </patternFill>
      </fill>
    </dxf>
    <dxf>
      <font>
        <color auto="1"/>
      </font>
      <fill>
        <patternFill>
          <bgColor theme="5"/>
        </patternFill>
      </fill>
    </dxf>
    <dxf>
      <font>
        <color auto="1"/>
      </font>
      <fill>
        <patternFill>
          <bgColor rgb="FF00FF00"/>
        </patternFill>
      </fill>
    </dxf>
    <dxf>
      <font>
        <color auto="1"/>
      </font>
      <fill>
        <patternFill>
          <bgColor rgb="FFFFFF00"/>
        </patternFill>
      </fill>
    </dxf>
    <dxf>
      <font>
        <color auto="1"/>
      </font>
      <fill>
        <patternFill>
          <bgColor theme="9"/>
        </patternFill>
      </fill>
    </dxf>
    <dxf>
      <fill>
        <patternFill patternType="none">
          <bgColor auto="1"/>
        </patternFill>
      </fill>
    </dxf>
    <dxf>
      <font>
        <color auto="1"/>
      </font>
      <fill>
        <patternFill>
          <bgColor rgb="FFFF0000"/>
        </patternFill>
      </fill>
    </dxf>
    <dxf>
      <font>
        <color auto="1"/>
      </font>
      <fill>
        <patternFill>
          <bgColor rgb="FF00FF00"/>
        </patternFill>
      </fill>
    </dxf>
    <dxf>
      <font>
        <color auto="1"/>
      </font>
      <fill>
        <patternFill>
          <bgColor rgb="FFFFFF00"/>
        </patternFill>
      </fill>
    </dxf>
    <dxf>
      <font>
        <color auto="1"/>
      </font>
      <fill>
        <patternFill>
          <bgColor theme="5"/>
        </patternFill>
      </fill>
    </dxf>
    <dxf>
      <font>
        <color auto="1"/>
      </font>
      <fill>
        <patternFill>
          <bgColor rgb="FF00FF00"/>
        </patternFill>
      </fill>
    </dxf>
    <dxf>
      <font>
        <color auto="1"/>
      </font>
      <fill>
        <patternFill>
          <bgColor rgb="FFFFFF00"/>
        </patternFill>
      </fill>
    </dxf>
    <dxf>
      <font>
        <color auto="1"/>
      </font>
      <fill>
        <patternFill>
          <bgColor theme="9"/>
        </patternFill>
      </fill>
    </dxf>
    <dxf>
      <fill>
        <patternFill patternType="none">
          <bgColor auto="1"/>
        </patternFill>
      </fill>
    </dxf>
    <dxf>
      <font>
        <color auto="1"/>
      </font>
      <fill>
        <patternFill>
          <bgColor rgb="FFFF0000"/>
        </patternFill>
      </fill>
    </dxf>
    <dxf>
      <font>
        <color auto="1"/>
      </font>
    </dxf>
    <dxf>
      <fill>
        <patternFill>
          <bgColor rgb="FF008000"/>
        </patternFill>
      </fill>
    </dxf>
    <dxf>
      <font>
        <color auto="1"/>
      </font>
      <fill>
        <patternFill>
          <bgColor rgb="FF00FF0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auto="1"/>
      </font>
    </dxf>
    <dxf>
      <fill>
        <patternFill>
          <bgColor rgb="FF008000"/>
        </patternFill>
      </fill>
    </dxf>
    <dxf>
      <font>
        <color auto="1"/>
      </font>
      <fill>
        <patternFill>
          <bgColor rgb="FF00FF00"/>
        </patternFill>
      </fill>
    </dxf>
    <dxf>
      <font>
        <color auto="1"/>
      </font>
      <fill>
        <patternFill>
          <bgColor rgb="FFFFFF00"/>
        </patternFill>
      </fill>
    </dxf>
    <dxf>
      <font>
        <color auto="1"/>
      </font>
      <fill>
        <patternFill>
          <bgColor rgb="FFFFC000"/>
        </patternFill>
      </fill>
    </dxf>
    <dxf>
      <font>
        <color auto="1"/>
      </font>
      <fill>
        <patternFill>
          <bgColor rgb="FFFF0000"/>
        </patternFill>
      </fill>
    </dxf>
  </dxfs>
  <tableStyles count="0" defaultTableStyle="TableStyleMedium2" defaultPivotStyle="PivotStyleLight16"/>
  <colors>
    <mruColors>
      <color rgb="FFF5801F"/>
      <color rgb="FFF4750C"/>
      <color rgb="FF77EFD2"/>
      <color rgb="FFFF4F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s-ES"/>
              <a:t>Nivel de Riesgo Inherente</a:t>
            </a: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s-EC"/>
        </a:p>
      </c:txPr>
    </c:title>
    <c:autoTitleDeleted val="0"/>
    <c:plotArea>
      <c:layout/>
      <c:pieChart>
        <c:varyColors val="1"/>
        <c:ser>
          <c:idx val="0"/>
          <c:order val="0"/>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9A19-4ADB-99E0-3EA00A3FF54D}"/>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A-9811-4A78-962F-69BF9C3F893C}"/>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9A19-4ADB-99E0-3EA00A3FF54D}"/>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9A19-4ADB-99E0-3EA00A3FF54D}"/>
              </c:ext>
            </c:extLst>
          </c:dPt>
          <c:dLbls>
            <c:dLbl>
              <c:idx val="1"/>
              <c:layout>
                <c:manualLayout>
                  <c:x val="-9.3948220672893212E-2"/>
                  <c:y val="-0.15095204647749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811-4A78-962F-69BF9C3F89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EC"/>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'Mapa de Calor'!$J$4:$J$7</c:f>
              <c:strCache>
                <c:ptCount val="4"/>
                <c:pt idx="0">
                  <c:v>BAJO</c:v>
                </c:pt>
                <c:pt idx="1">
                  <c:v>MEDIO</c:v>
                </c:pt>
                <c:pt idx="2">
                  <c:v>ALTO</c:v>
                </c:pt>
                <c:pt idx="3">
                  <c:v>CRÍTICO</c:v>
                </c:pt>
              </c:strCache>
            </c:strRef>
          </c:cat>
          <c:val>
            <c:numRef>
              <c:f>'Mapa de Calor'!$L$4:$L$7</c:f>
              <c:numCache>
                <c:formatCode>0%</c:formatCode>
                <c:ptCount val="4"/>
                <c:pt idx="0">
                  <c:v>6.6666666666666666E-2</c:v>
                </c:pt>
                <c:pt idx="1">
                  <c:v>0.53333333333333333</c:v>
                </c:pt>
                <c:pt idx="2">
                  <c:v>0.4</c:v>
                </c:pt>
                <c:pt idx="3">
                  <c:v>0</c:v>
                </c:pt>
              </c:numCache>
            </c:numRef>
          </c:val>
          <c:extLst>
            <c:ext xmlns:c16="http://schemas.microsoft.com/office/drawing/2014/chart" uri="{C3380CC4-5D6E-409C-BE32-E72D297353CC}">
              <c16:uniqueId val="{00000000-9811-4A78-962F-69BF9C3F893C}"/>
            </c:ext>
          </c:extLst>
        </c:ser>
        <c:ser>
          <c:idx val="1"/>
          <c:order val="1"/>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2-9811-4A78-962F-69BF9C3F893C}"/>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4-9811-4A78-962F-69BF9C3F893C}"/>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6-9811-4A78-962F-69BF9C3F893C}"/>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8-9811-4A78-962F-69BF9C3F893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EC"/>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'Mapa de Calor'!$J$4:$J$7</c:f>
              <c:strCache>
                <c:ptCount val="4"/>
                <c:pt idx="0">
                  <c:v>BAJO</c:v>
                </c:pt>
                <c:pt idx="1">
                  <c:v>MEDIO</c:v>
                </c:pt>
                <c:pt idx="2">
                  <c:v>ALTO</c:v>
                </c:pt>
                <c:pt idx="3">
                  <c:v>CRÍTICO</c:v>
                </c:pt>
              </c:strCache>
            </c:strRef>
          </c:cat>
          <c:val>
            <c:numRef>
              <c:f>'Mapa de Calor'!$L$4:$L$7</c:f>
              <c:numCache>
                <c:formatCode>0%</c:formatCode>
                <c:ptCount val="4"/>
                <c:pt idx="0">
                  <c:v>6.6666666666666666E-2</c:v>
                </c:pt>
                <c:pt idx="1">
                  <c:v>0.53333333333333333</c:v>
                </c:pt>
                <c:pt idx="2">
                  <c:v>0.4</c:v>
                </c:pt>
                <c:pt idx="3">
                  <c:v>0</c:v>
                </c:pt>
              </c:numCache>
            </c:numRef>
          </c:val>
          <c:extLst>
            <c:ext xmlns:c16="http://schemas.microsoft.com/office/drawing/2014/chart" uri="{C3380CC4-5D6E-409C-BE32-E72D297353CC}">
              <c16:uniqueId val="{00000009-9811-4A78-962F-69BF9C3F893C}"/>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C"/>
        </a:p>
      </c:txPr>
    </c:legend>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s-ES"/>
              <a:t>Nivel de Riesgo Residual</a:t>
            </a: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s-EC"/>
        </a:p>
      </c:txPr>
    </c:title>
    <c:autoTitleDeleted val="0"/>
    <c:plotArea>
      <c:layout/>
      <c:pieChart>
        <c:varyColors val="1"/>
        <c:ser>
          <c:idx val="0"/>
          <c:order val="0"/>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32DA-4100-8F0A-2E19B4DEEB97}"/>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32DA-4100-8F0A-2E19B4DEEB97}"/>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32DA-4100-8F0A-2E19B4DEEB97}"/>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32DA-4100-8F0A-2E19B4DEEB97}"/>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DA-4100-8F0A-2E19B4DEEB97}"/>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2DA-4100-8F0A-2E19B4DEEB97}"/>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2DA-4100-8F0A-2E19B4DEEB9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EC"/>
              </a:p>
            </c:txPr>
            <c:showLegendKey val="0"/>
            <c:showVal val="0"/>
            <c:showCatName val="0"/>
            <c:showSerName val="0"/>
            <c:showPercent val="0"/>
            <c:showBubbleSize val="0"/>
            <c:extLst>
              <c:ext xmlns:c15="http://schemas.microsoft.com/office/drawing/2012/chart" uri="{CE6537A1-D6FC-4f65-9D91-7224C49458BB}"/>
            </c:extLst>
          </c:dLbls>
          <c:cat>
            <c:strRef>
              <c:f>'Mapa de Calor'!$J$12:$J$15</c:f>
              <c:strCache>
                <c:ptCount val="4"/>
                <c:pt idx="0">
                  <c:v>BAJO</c:v>
                </c:pt>
                <c:pt idx="1">
                  <c:v>MEDIO</c:v>
                </c:pt>
                <c:pt idx="2">
                  <c:v>ALTO</c:v>
                </c:pt>
                <c:pt idx="3">
                  <c:v>CRÍTICO</c:v>
                </c:pt>
              </c:strCache>
            </c:strRef>
          </c:cat>
          <c:val>
            <c:numRef>
              <c:f>'Mapa de Calor'!$L$12:$L$15</c:f>
              <c:numCache>
                <c:formatCode>0%</c:formatCode>
                <c:ptCount val="4"/>
                <c:pt idx="0">
                  <c:v>0.46666666666666667</c:v>
                </c:pt>
                <c:pt idx="1">
                  <c:v>0.26666666666666666</c:v>
                </c:pt>
                <c:pt idx="2">
                  <c:v>0.26666666666666666</c:v>
                </c:pt>
                <c:pt idx="3">
                  <c:v>0</c:v>
                </c:pt>
              </c:numCache>
            </c:numRef>
          </c:val>
          <c:extLst>
            <c:ext xmlns:c16="http://schemas.microsoft.com/office/drawing/2014/chart" uri="{C3380CC4-5D6E-409C-BE32-E72D297353CC}">
              <c16:uniqueId val="{00000000-4745-4376-A11C-ED804450984A}"/>
            </c:ext>
          </c:extLst>
        </c:ser>
        <c:ser>
          <c:idx val="1"/>
          <c:order val="1"/>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2-4745-4376-A11C-ED804450984A}"/>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4-4745-4376-A11C-ED804450984A}"/>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6-4745-4376-A11C-ED804450984A}"/>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8-4745-4376-A11C-ED804450984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EC"/>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'Mapa de Calor'!$J$12:$J$15</c:f>
              <c:strCache>
                <c:ptCount val="4"/>
                <c:pt idx="0">
                  <c:v>BAJO</c:v>
                </c:pt>
                <c:pt idx="1">
                  <c:v>MEDIO</c:v>
                </c:pt>
                <c:pt idx="2">
                  <c:v>ALTO</c:v>
                </c:pt>
                <c:pt idx="3">
                  <c:v>CRÍTICO</c:v>
                </c:pt>
              </c:strCache>
            </c:strRef>
          </c:cat>
          <c:val>
            <c:numRef>
              <c:f>'Mapa de Calor'!$L$12:$L$15</c:f>
              <c:numCache>
                <c:formatCode>0%</c:formatCode>
                <c:ptCount val="4"/>
                <c:pt idx="0">
                  <c:v>0.46666666666666667</c:v>
                </c:pt>
                <c:pt idx="1">
                  <c:v>0.26666666666666666</c:v>
                </c:pt>
                <c:pt idx="2">
                  <c:v>0.26666666666666666</c:v>
                </c:pt>
                <c:pt idx="3">
                  <c:v>0</c:v>
                </c:pt>
              </c:numCache>
            </c:numRef>
          </c:val>
          <c:extLst>
            <c:ext xmlns:c16="http://schemas.microsoft.com/office/drawing/2014/chart" uri="{C3380CC4-5D6E-409C-BE32-E72D297353CC}">
              <c16:uniqueId val="{00000009-4745-4376-A11C-ED804450984A}"/>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C"/>
        </a:p>
      </c:txPr>
    </c:legend>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381000</xdr:colOff>
      <xdr:row>0</xdr:row>
      <xdr:rowOff>0</xdr:rowOff>
    </xdr:from>
    <xdr:to>
      <xdr:col>23</xdr:col>
      <xdr:colOff>561975</xdr:colOff>
      <xdr:row>7</xdr:row>
      <xdr:rowOff>42863</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390525</xdr:colOff>
      <xdr:row>10</xdr:row>
      <xdr:rowOff>161925</xdr:rowOff>
    </xdr:from>
    <xdr:to>
      <xdr:col>24</xdr:col>
      <xdr:colOff>390525</xdr:colOff>
      <xdr:row>19</xdr:row>
      <xdr:rowOff>152400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24423</xdr:rowOff>
    </xdr:from>
    <xdr:to>
      <xdr:col>4</xdr:col>
      <xdr:colOff>359608</xdr:colOff>
      <xdr:row>7</xdr:row>
      <xdr:rowOff>21833</xdr:rowOff>
    </xdr:to>
    <xdr:pic>
      <xdr:nvPicPr>
        <xdr:cNvPr id="4" name="Imagen 3">
          <a:extLst>
            <a:ext uri="{FF2B5EF4-FFF2-40B4-BE49-F238E27FC236}">
              <a16:creationId xmlns:a16="http://schemas.microsoft.com/office/drawing/2014/main" id="{11A18C6A-287B-8373-C103-F19183B56B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423"/>
          <a:ext cx="3571243" cy="18073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ARIESGOS/CALIFICACION%20ACTIVOS%20DE%20RIESGO/CALIFICACION%20GRUPO%2016%20Y%2019%20JUNIO%2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ARIESGOS/CALIFICACION%20ACTIVOS%20DE%20RIESGO/CALIFICACION%20DICIEMBRE%202015/CALIFICACION%20GRUPO%2016%20Y%2019%20SEPTIEMBRE%20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3307898B\day_hours_view.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ARJORIE%20VITERI/AppData/Local/Microsoft/Windows/INetCache/Content.Outlook/NXI4GQIR/CALIFICACION%20DE%20ACTIVOS%2031-MARZO-2017%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6I"/>
      <sheetName val="19I"/>
      <sheetName val="1602I"/>
      <sheetName val="16O"/>
      <sheetName val="19O"/>
      <sheetName val="1602O"/>
      <sheetName val="16Q"/>
      <sheetName val="19Q"/>
      <sheetName val="1602Q"/>
      <sheetName val="16G"/>
      <sheetName val="19G"/>
      <sheetName val="1602G"/>
      <sheetName val="16A"/>
      <sheetName val="19A"/>
      <sheetName val="1602A"/>
      <sheetName val="16C"/>
      <sheetName val="19C"/>
      <sheetName val="1602C"/>
      <sheetName val="RESUMEN PROVISIONES"/>
    </sheetNames>
    <sheetDataSet>
      <sheetData sheetId="0" refreshError="1">
        <row r="16">
          <cell r="B16">
            <v>16142005</v>
          </cell>
          <cell r="H16">
            <v>1208186.58</v>
          </cell>
          <cell r="I16" t="str">
            <v>A</v>
          </cell>
          <cell r="K16">
            <v>12081.865800000001</v>
          </cell>
        </row>
        <row r="17">
          <cell r="B17">
            <v>16142010</v>
          </cell>
          <cell r="H17">
            <v>185075.21</v>
          </cell>
          <cell r="I17" t="str">
            <v>A</v>
          </cell>
          <cell r="K17">
            <v>1850.7520999999999</v>
          </cell>
        </row>
        <row r="18">
          <cell r="B18">
            <v>16142015</v>
          </cell>
          <cell r="H18">
            <v>141404.42000000001</v>
          </cell>
          <cell r="I18" t="str">
            <v>A</v>
          </cell>
          <cell r="K18">
            <v>1414.0442</v>
          </cell>
        </row>
        <row r="19">
          <cell r="B19">
            <v>16142030</v>
          </cell>
          <cell r="H19">
            <v>4794.49</v>
          </cell>
          <cell r="I19" t="str">
            <v>A</v>
          </cell>
          <cell r="K19">
            <v>47.944899999999997</v>
          </cell>
        </row>
        <row r="20">
          <cell r="B20">
            <v>169005</v>
          </cell>
          <cell r="H20">
            <v>9</v>
          </cell>
          <cell r="I20" t="str">
            <v>A</v>
          </cell>
          <cell r="K20">
            <v>0.09</v>
          </cell>
        </row>
        <row r="21">
          <cell r="B21">
            <v>169005</v>
          </cell>
          <cell r="H21">
            <v>82</v>
          </cell>
          <cell r="I21" t="str">
            <v>A</v>
          </cell>
          <cell r="K21">
            <v>0.82000000000000006</v>
          </cell>
        </row>
        <row r="22">
          <cell r="B22">
            <v>169005</v>
          </cell>
          <cell r="H22">
            <v>50</v>
          </cell>
          <cell r="I22" t="str">
            <v>A</v>
          </cell>
          <cell r="K22">
            <v>0.5</v>
          </cell>
        </row>
        <row r="23">
          <cell r="B23">
            <v>169005</v>
          </cell>
          <cell r="H23">
            <v>225</v>
          </cell>
          <cell r="I23" t="str">
            <v>A</v>
          </cell>
          <cell r="K23">
            <v>2.25</v>
          </cell>
        </row>
        <row r="24">
          <cell r="B24">
            <v>169005</v>
          </cell>
          <cell r="H24">
            <v>69.319999999999993</v>
          </cell>
          <cell r="I24" t="str">
            <v>A</v>
          </cell>
          <cell r="K24">
            <v>0.69319999999999993</v>
          </cell>
        </row>
        <row r="25">
          <cell r="B25">
            <v>169005</v>
          </cell>
          <cell r="H25">
            <v>149</v>
          </cell>
          <cell r="I25" t="str">
            <v>A</v>
          </cell>
          <cell r="K25">
            <v>1.49</v>
          </cell>
        </row>
        <row r="26">
          <cell r="B26">
            <v>169005</v>
          </cell>
          <cell r="H26">
            <v>5000</v>
          </cell>
          <cell r="I26" t="str">
            <v>A</v>
          </cell>
          <cell r="K26">
            <v>50</v>
          </cell>
        </row>
        <row r="27">
          <cell r="B27">
            <v>16909005</v>
          </cell>
          <cell r="H27">
            <v>2.98</v>
          </cell>
          <cell r="I27" t="str">
            <v>E</v>
          </cell>
          <cell r="K27">
            <v>2.98</v>
          </cell>
        </row>
        <row r="28">
          <cell r="B28">
            <v>16909005</v>
          </cell>
          <cell r="H28">
            <v>4.95</v>
          </cell>
          <cell r="I28" t="str">
            <v>E</v>
          </cell>
          <cell r="K28">
            <v>4.95</v>
          </cell>
        </row>
        <row r="29">
          <cell r="B29">
            <v>16909005</v>
          </cell>
          <cell r="H29">
            <v>0.02</v>
          </cell>
          <cell r="I29" t="str">
            <v>E</v>
          </cell>
          <cell r="K29">
            <v>0.02</v>
          </cell>
        </row>
        <row r="30">
          <cell r="B30">
            <v>16909005</v>
          </cell>
          <cell r="H30">
            <v>8.99</v>
          </cell>
          <cell r="I30" t="str">
            <v>E</v>
          </cell>
          <cell r="K30">
            <v>8.99</v>
          </cell>
        </row>
        <row r="31">
          <cell r="B31">
            <v>16909005</v>
          </cell>
          <cell r="H31">
            <v>2.76</v>
          </cell>
          <cell r="I31" t="str">
            <v>E</v>
          </cell>
          <cell r="K31">
            <v>2.76</v>
          </cell>
        </row>
        <row r="32">
          <cell r="B32">
            <v>16909005</v>
          </cell>
          <cell r="H32">
            <v>0.9</v>
          </cell>
          <cell r="I32" t="str">
            <v>E</v>
          </cell>
          <cell r="K32">
            <v>0.9</v>
          </cell>
        </row>
        <row r="33">
          <cell r="B33">
            <v>16909005</v>
          </cell>
          <cell r="H33">
            <v>3</v>
          </cell>
          <cell r="I33" t="str">
            <v>E</v>
          </cell>
          <cell r="K33">
            <v>3</v>
          </cell>
        </row>
        <row r="34">
          <cell r="B34">
            <v>16909005</v>
          </cell>
          <cell r="H34">
            <v>221.01</v>
          </cell>
          <cell r="I34" t="str">
            <v>E</v>
          </cell>
          <cell r="K34">
            <v>221.01</v>
          </cell>
        </row>
        <row r="35">
          <cell r="B35">
            <v>16909005</v>
          </cell>
          <cell r="H35">
            <v>7.09</v>
          </cell>
          <cell r="I35" t="str">
            <v>E</v>
          </cell>
          <cell r="K35">
            <v>7.09</v>
          </cell>
        </row>
        <row r="36">
          <cell r="B36">
            <v>16909005</v>
          </cell>
          <cell r="H36">
            <v>2.4500000000000002</v>
          </cell>
          <cell r="I36" t="str">
            <v>E</v>
          </cell>
          <cell r="K36">
            <v>2.4500000000000002</v>
          </cell>
        </row>
        <row r="37">
          <cell r="B37">
            <v>16909005</v>
          </cell>
          <cell r="H37">
            <v>0.43</v>
          </cell>
          <cell r="I37" t="str">
            <v>E</v>
          </cell>
          <cell r="K37">
            <v>0.43</v>
          </cell>
        </row>
        <row r="38">
          <cell r="B38">
            <v>16909005</v>
          </cell>
          <cell r="H38">
            <v>309.19</v>
          </cell>
          <cell r="I38" t="str">
            <v>E</v>
          </cell>
          <cell r="K38">
            <v>309.19</v>
          </cell>
        </row>
        <row r="39">
          <cell r="B39">
            <v>16909005</v>
          </cell>
          <cell r="H39">
            <v>6.15</v>
          </cell>
          <cell r="I39" t="str">
            <v>E</v>
          </cell>
          <cell r="K39">
            <v>6.15</v>
          </cell>
        </row>
        <row r="40">
          <cell r="B40">
            <v>16909005</v>
          </cell>
          <cell r="H40">
            <v>2.31</v>
          </cell>
          <cell r="I40" t="str">
            <v>E</v>
          </cell>
          <cell r="K40">
            <v>2.31</v>
          </cell>
        </row>
        <row r="41">
          <cell r="B41">
            <v>16909005</v>
          </cell>
          <cell r="H41">
            <v>7.84</v>
          </cell>
          <cell r="I41" t="str">
            <v>E</v>
          </cell>
          <cell r="K41">
            <v>7.84</v>
          </cell>
        </row>
        <row r="42">
          <cell r="B42">
            <v>16909005</v>
          </cell>
          <cell r="H42">
            <v>0.39</v>
          </cell>
          <cell r="I42" t="str">
            <v>E</v>
          </cell>
          <cell r="K42">
            <v>0.39</v>
          </cell>
        </row>
        <row r="43">
          <cell r="B43">
            <v>16909005</v>
          </cell>
          <cell r="H43">
            <v>7.25</v>
          </cell>
          <cell r="I43" t="str">
            <v>E</v>
          </cell>
          <cell r="K43">
            <v>7.25</v>
          </cell>
        </row>
        <row r="44">
          <cell r="B44">
            <v>16909005</v>
          </cell>
          <cell r="H44">
            <v>94.03</v>
          </cell>
          <cell r="I44" t="str">
            <v>E</v>
          </cell>
          <cell r="K44">
            <v>94.03</v>
          </cell>
        </row>
        <row r="45">
          <cell r="B45">
            <v>16909005</v>
          </cell>
          <cell r="H45">
            <v>1.1499999999999999</v>
          </cell>
          <cell r="I45" t="str">
            <v>E</v>
          </cell>
          <cell r="K45">
            <v>1.1499999999999999</v>
          </cell>
        </row>
        <row r="46">
          <cell r="B46">
            <v>16909005</v>
          </cell>
          <cell r="H46">
            <v>0.56000000000000005</v>
          </cell>
          <cell r="I46" t="str">
            <v>E</v>
          </cell>
          <cell r="K46">
            <v>0.56000000000000005</v>
          </cell>
        </row>
        <row r="47">
          <cell r="B47">
            <v>16909005</v>
          </cell>
          <cell r="H47">
            <v>0.01</v>
          </cell>
          <cell r="I47" t="str">
            <v>E</v>
          </cell>
          <cell r="K47">
            <v>0.01</v>
          </cell>
        </row>
        <row r="48">
          <cell r="B48">
            <v>16909005</v>
          </cell>
          <cell r="H48">
            <v>0.42</v>
          </cell>
          <cell r="I48" t="str">
            <v>E</v>
          </cell>
          <cell r="K48">
            <v>0.42</v>
          </cell>
        </row>
        <row r="49">
          <cell r="B49">
            <v>16909005</v>
          </cell>
          <cell r="H49">
            <v>35.630000000000003</v>
          </cell>
          <cell r="I49" t="str">
            <v>E</v>
          </cell>
          <cell r="K49">
            <v>35.630000000000003</v>
          </cell>
        </row>
        <row r="50">
          <cell r="B50">
            <v>16909005</v>
          </cell>
          <cell r="H50">
            <v>0.26</v>
          </cell>
          <cell r="I50" t="str">
            <v>E</v>
          </cell>
          <cell r="K50">
            <v>0.26</v>
          </cell>
        </row>
        <row r="51">
          <cell r="B51">
            <v>16909005</v>
          </cell>
          <cell r="H51">
            <v>2.79</v>
          </cell>
          <cell r="I51" t="str">
            <v>E</v>
          </cell>
          <cell r="K51">
            <v>2.79</v>
          </cell>
        </row>
        <row r="52">
          <cell r="B52">
            <v>16909005</v>
          </cell>
          <cell r="H52">
            <v>2.79</v>
          </cell>
          <cell r="I52" t="str">
            <v>E</v>
          </cell>
          <cell r="K52">
            <v>2.79</v>
          </cell>
        </row>
        <row r="53">
          <cell r="B53">
            <v>16909005</v>
          </cell>
          <cell r="H53">
            <v>2.79</v>
          </cell>
          <cell r="I53" t="str">
            <v>E</v>
          </cell>
          <cell r="K53">
            <v>2.79</v>
          </cell>
        </row>
        <row r="54">
          <cell r="B54">
            <v>16909005</v>
          </cell>
          <cell r="H54">
            <v>2.79</v>
          </cell>
          <cell r="I54" t="str">
            <v>E</v>
          </cell>
          <cell r="K54">
            <v>2.79</v>
          </cell>
        </row>
        <row r="55">
          <cell r="B55">
            <v>16909005</v>
          </cell>
          <cell r="H55">
            <v>0.52</v>
          </cell>
          <cell r="I55" t="str">
            <v>E</v>
          </cell>
          <cell r="K55">
            <v>0.52</v>
          </cell>
        </row>
        <row r="56">
          <cell r="B56">
            <v>16909005</v>
          </cell>
          <cell r="H56">
            <v>2.79</v>
          </cell>
          <cell r="I56" t="str">
            <v>E</v>
          </cell>
          <cell r="K56">
            <v>2.79</v>
          </cell>
        </row>
        <row r="57">
          <cell r="B57">
            <v>16909005</v>
          </cell>
          <cell r="H57">
            <v>4.2300000000000004</v>
          </cell>
          <cell r="I57" t="str">
            <v>E</v>
          </cell>
          <cell r="K57">
            <v>4.2300000000000004</v>
          </cell>
        </row>
        <row r="58">
          <cell r="B58">
            <v>16909005</v>
          </cell>
          <cell r="H58">
            <v>2.79</v>
          </cell>
          <cell r="I58" t="str">
            <v>E</v>
          </cell>
          <cell r="K58">
            <v>2.79</v>
          </cell>
        </row>
        <row r="59">
          <cell r="B59">
            <v>16909005</v>
          </cell>
          <cell r="H59">
            <v>31.63</v>
          </cell>
          <cell r="I59" t="str">
            <v>E</v>
          </cell>
          <cell r="K59">
            <v>31.63</v>
          </cell>
        </row>
        <row r="60">
          <cell r="B60">
            <v>16909005</v>
          </cell>
          <cell r="H60">
            <v>2.79</v>
          </cell>
          <cell r="I60" t="str">
            <v>E</v>
          </cell>
          <cell r="K60">
            <v>2.79</v>
          </cell>
        </row>
        <row r="61">
          <cell r="B61">
            <v>16909005</v>
          </cell>
          <cell r="H61">
            <v>17.38</v>
          </cell>
          <cell r="I61" t="str">
            <v>E</v>
          </cell>
          <cell r="K61">
            <v>17.38</v>
          </cell>
        </row>
        <row r="62">
          <cell r="B62">
            <v>16909005</v>
          </cell>
          <cell r="H62">
            <v>1.39</v>
          </cell>
          <cell r="I62" t="str">
            <v>E</v>
          </cell>
          <cell r="K62">
            <v>1.39</v>
          </cell>
        </row>
        <row r="63">
          <cell r="B63">
            <v>16909005</v>
          </cell>
          <cell r="H63">
            <v>2.79</v>
          </cell>
          <cell r="I63" t="str">
            <v>E</v>
          </cell>
          <cell r="K63">
            <v>2.79</v>
          </cell>
        </row>
        <row r="64">
          <cell r="B64">
            <v>16909005</v>
          </cell>
          <cell r="H64">
            <v>2.79</v>
          </cell>
          <cell r="I64" t="str">
            <v>E</v>
          </cell>
          <cell r="K64">
            <v>2.79</v>
          </cell>
        </row>
        <row r="65">
          <cell r="B65">
            <v>16909005</v>
          </cell>
          <cell r="H65">
            <v>3.97</v>
          </cell>
          <cell r="I65" t="str">
            <v>E</v>
          </cell>
          <cell r="K65">
            <v>3.97</v>
          </cell>
        </row>
        <row r="66">
          <cell r="B66">
            <v>16909005</v>
          </cell>
          <cell r="H66">
            <v>137.77000000000001</v>
          </cell>
          <cell r="I66" t="str">
            <v>E</v>
          </cell>
          <cell r="K66">
            <v>137.77000000000001</v>
          </cell>
        </row>
        <row r="67">
          <cell r="B67">
            <v>16909005</v>
          </cell>
          <cell r="H67">
            <v>4.5199999999999996</v>
          </cell>
          <cell r="I67" t="str">
            <v>D</v>
          </cell>
          <cell r="K67">
            <v>2.7119999999999997</v>
          </cell>
        </row>
        <row r="68">
          <cell r="B68">
            <v>16909005</v>
          </cell>
          <cell r="H68">
            <v>2.79</v>
          </cell>
          <cell r="I68" t="str">
            <v>D</v>
          </cell>
          <cell r="K68">
            <v>1.6739999999999999</v>
          </cell>
        </row>
        <row r="69">
          <cell r="B69">
            <v>16909005</v>
          </cell>
          <cell r="H69">
            <v>7.62</v>
          </cell>
          <cell r="I69" t="str">
            <v>D</v>
          </cell>
          <cell r="K69">
            <v>4.5720000000000001</v>
          </cell>
        </row>
        <row r="70">
          <cell r="B70">
            <v>16909005</v>
          </cell>
          <cell r="H70">
            <v>18.82</v>
          </cell>
          <cell r="I70" t="str">
            <v>D</v>
          </cell>
          <cell r="K70">
            <v>11.292</v>
          </cell>
        </row>
        <row r="71">
          <cell r="B71">
            <v>16909005</v>
          </cell>
          <cell r="H71">
            <v>21.48</v>
          </cell>
          <cell r="I71" t="str">
            <v>D</v>
          </cell>
          <cell r="K71">
            <v>12.888</v>
          </cell>
        </row>
        <row r="72">
          <cell r="B72">
            <v>16909005</v>
          </cell>
          <cell r="H72">
            <v>60.42</v>
          </cell>
          <cell r="I72" t="str">
            <v>D</v>
          </cell>
          <cell r="K72">
            <v>36.252000000000002</v>
          </cell>
        </row>
        <row r="73">
          <cell r="B73">
            <v>16909005</v>
          </cell>
          <cell r="H73">
            <v>60.24</v>
          </cell>
          <cell r="I73" t="str">
            <v>D</v>
          </cell>
          <cell r="K73">
            <v>36.143999999999998</v>
          </cell>
        </row>
        <row r="74">
          <cell r="B74">
            <v>16909005</v>
          </cell>
          <cell r="H74">
            <v>2.79</v>
          </cell>
          <cell r="I74" t="str">
            <v>D</v>
          </cell>
          <cell r="K74">
            <v>1.6739999999999999</v>
          </cell>
        </row>
        <row r="75">
          <cell r="B75">
            <v>16909005</v>
          </cell>
          <cell r="H75">
            <v>19.72</v>
          </cell>
          <cell r="I75" t="str">
            <v>D</v>
          </cell>
          <cell r="K75">
            <v>11.831999999999999</v>
          </cell>
        </row>
        <row r="76">
          <cell r="B76">
            <v>16909005</v>
          </cell>
          <cell r="H76">
            <v>20.99</v>
          </cell>
          <cell r="I76" t="str">
            <v>D</v>
          </cell>
          <cell r="K76">
            <v>12.593999999999999</v>
          </cell>
        </row>
        <row r="77">
          <cell r="B77">
            <v>16909005</v>
          </cell>
          <cell r="H77">
            <v>50.7</v>
          </cell>
          <cell r="I77" t="str">
            <v>D</v>
          </cell>
          <cell r="K77">
            <v>30.42</v>
          </cell>
        </row>
        <row r="78">
          <cell r="B78">
            <v>16909005</v>
          </cell>
          <cell r="H78">
            <v>26.61</v>
          </cell>
          <cell r="I78" t="str">
            <v>C</v>
          </cell>
          <cell r="K78">
            <v>5.3220000000000001</v>
          </cell>
        </row>
        <row r="79">
          <cell r="B79">
            <v>16909005</v>
          </cell>
          <cell r="H79">
            <v>417.85</v>
          </cell>
          <cell r="I79" t="str">
            <v>C</v>
          </cell>
          <cell r="K79">
            <v>83.570000000000007</v>
          </cell>
        </row>
        <row r="80">
          <cell r="B80">
            <v>16909005</v>
          </cell>
          <cell r="H80">
            <v>2.04</v>
          </cell>
          <cell r="I80" t="str">
            <v>C</v>
          </cell>
          <cell r="K80">
            <v>0.40800000000000003</v>
          </cell>
        </row>
        <row r="81">
          <cell r="B81">
            <v>16909005</v>
          </cell>
          <cell r="H81">
            <v>3.96</v>
          </cell>
          <cell r="I81" t="str">
            <v>C</v>
          </cell>
          <cell r="K81">
            <v>0.79200000000000004</v>
          </cell>
        </row>
        <row r="82">
          <cell r="B82">
            <v>16909005</v>
          </cell>
          <cell r="H82">
            <v>13.64</v>
          </cell>
          <cell r="I82" t="str">
            <v>C</v>
          </cell>
          <cell r="K82">
            <v>2.7280000000000002</v>
          </cell>
        </row>
        <row r="83">
          <cell r="B83">
            <v>16909005</v>
          </cell>
          <cell r="H83">
            <v>0.14000000000000001</v>
          </cell>
          <cell r="I83" t="str">
            <v>C</v>
          </cell>
          <cell r="K83">
            <v>2.8000000000000004E-2</v>
          </cell>
        </row>
        <row r="84">
          <cell r="B84">
            <v>16909005</v>
          </cell>
          <cell r="H84">
            <v>35.909999999999997</v>
          </cell>
          <cell r="I84" t="str">
            <v>C</v>
          </cell>
          <cell r="K84">
            <v>7.1819999999999995</v>
          </cell>
        </row>
        <row r="85">
          <cell r="B85">
            <v>16909005</v>
          </cell>
          <cell r="H85">
            <v>146.59</v>
          </cell>
          <cell r="I85" t="str">
            <v>C</v>
          </cell>
          <cell r="K85">
            <v>29.318000000000001</v>
          </cell>
        </row>
        <row r="86">
          <cell r="B86">
            <v>16909005</v>
          </cell>
          <cell r="H86">
            <v>6.55</v>
          </cell>
          <cell r="I86" t="str">
            <v>C</v>
          </cell>
          <cell r="K86">
            <v>1.31</v>
          </cell>
        </row>
        <row r="87">
          <cell r="B87">
            <v>16909005</v>
          </cell>
          <cell r="H87">
            <v>8.51</v>
          </cell>
          <cell r="I87" t="str">
            <v>C</v>
          </cell>
          <cell r="K87">
            <v>1.702</v>
          </cell>
        </row>
        <row r="88">
          <cell r="B88">
            <v>16909005</v>
          </cell>
          <cell r="H88">
            <v>2.25</v>
          </cell>
          <cell r="I88" t="str">
            <v>C</v>
          </cell>
          <cell r="K88">
            <v>0.45</v>
          </cell>
        </row>
        <row r="89">
          <cell r="B89">
            <v>16909005</v>
          </cell>
          <cell r="H89">
            <v>0.12</v>
          </cell>
          <cell r="I89" t="str">
            <v>C</v>
          </cell>
          <cell r="K89">
            <v>2.4E-2</v>
          </cell>
        </row>
        <row r="90">
          <cell r="B90">
            <v>16909005</v>
          </cell>
          <cell r="H90">
            <v>0.22</v>
          </cell>
          <cell r="I90" t="str">
            <v>C</v>
          </cell>
          <cell r="K90">
            <v>4.4000000000000004E-2</v>
          </cell>
        </row>
        <row r="91">
          <cell r="B91">
            <v>16909005</v>
          </cell>
          <cell r="H91">
            <v>2.79</v>
          </cell>
          <cell r="I91" t="str">
            <v>C</v>
          </cell>
          <cell r="K91">
            <v>0.55800000000000005</v>
          </cell>
        </row>
        <row r="92">
          <cell r="B92">
            <v>16909005</v>
          </cell>
          <cell r="H92">
            <v>9.1</v>
          </cell>
          <cell r="I92" t="str">
            <v>C</v>
          </cell>
          <cell r="K92">
            <v>1.82</v>
          </cell>
        </row>
        <row r="93">
          <cell r="B93">
            <v>16909005</v>
          </cell>
          <cell r="H93">
            <v>48.54</v>
          </cell>
          <cell r="I93" t="str">
            <v>C</v>
          </cell>
          <cell r="K93">
            <v>9.7080000000000002</v>
          </cell>
        </row>
        <row r="94">
          <cell r="B94">
            <v>16909005</v>
          </cell>
          <cell r="H94">
            <v>1.04</v>
          </cell>
          <cell r="I94" t="str">
            <v>C</v>
          </cell>
          <cell r="K94">
            <v>0.20800000000000002</v>
          </cell>
        </row>
        <row r="95">
          <cell r="B95">
            <v>16909005</v>
          </cell>
          <cell r="H95">
            <v>0.31</v>
          </cell>
          <cell r="I95" t="str">
            <v>C</v>
          </cell>
          <cell r="K95">
            <v>6.2E-2</v>
          </cell>
        </row>
        <row r="96">
          <cell r="B96">
            <v>16909005</v>
          </cell>
          <cell r="H96">
            <v>0.88</v>
          </cell>
          <cell r="I96" t="str">
            <v>C</v>
          </cell>
          <cell r="K96">
            <v>0.17600000000000002</v>
          </cell>
        </row>
        <row r="97">
          <cell r="B97">
            <v>16909005</v>
          </cell>
          <cell r="H97">
            <v>0.56999999999999995</v>
          </cell>
          <cell r="I97" t="str">
            <v>C</v>
          </cell>
          <cell r="K97">
            <v>0.11399999999999999</v>
          </cell>
        </row>
        <row r="98">
          <cell r="B98">
            <v>16909005</v>
          </cell>
          <cell r="H98">
            <v>0.54</v>
          </cell>
          <cell r="I98" t="str">
            <v>C</v>
          </cell>
          <cell r="K98">
            <v>0.10800000000000001</v>
          </cell>
        </row>
        <row r="99">
          <cell r="B99">
            <v>16909005</v>
          </cell>
          <cell r="H99">
            <v>0.03</v>
          </cell>
          <cell r="I99" t="str">
            <v>C</v>
          </cell>
          <cell r="K99">
            <v>6.0000000000000001E-3</v>
          </cell>
        </row>
        <row r="100">
          <cell r="B100">
            <v>16909005</v>
          </cell>
          <cell r="H100">
            <v>5.29</v>
          </cell>
          <cell r="I100" t="str">
            <v>C</v>
          </cell>
          <cell r="K100">
            <v>1.0580000000000001</v>
          </cell>
        </row>
        <row r="101">
          <cell r="B101">
            <v>16909005</v>
          </cell>
          <cell r="H101">
            <v>53.68</v>
          </cell>
          <cell r="I101" t="str">
            <v>C</v>
          </cell>
          <cell r="K101">
            <v>10.736000000000001</v>
          </cell>
        </row>
        <row r="102">
          <cell r="B102">
            <v>16909005</v>
          </cell>
          <cell r="H102">
            <v>4.37</v>
          </cell>
          <cell r="I102" t="str">
            <v>C</v>
          </cell>
          <cell r="K102">
            <v>0.87400000000000011</v>
          </cell>
        </row>
        <row r="103">
          <cell r="B103">
            <v>16909005</v>
          </cell>
          <cell r="H103">
            <v>11.9</v>
          </cell>
          <cell r="I103" t="str">
            <v>C</v>
          </cell>
          <cell r="K103">
            <v>2.3800000000000003</v>
          </cell>
        </row>
        <row r="104">
          <cell r="B104">
            <v>16909005</v>
          </cell>
          <cell r="H104">
            <v>9.69</v>
          </cell>
          <cell r="I104" t="str">
            <v>C</v>
          </cell>
          <cell r="K104">
            <v>1.9379999999999999</v>
          </cell>
        </row>
        <row r="105">
          <cell r="B105">
            <v>16909005</v>
          </cell>
          <cell r="H105">
            <v>601.12</v>
          </cell>
          <cell r="I105" t="str">
            <v>C</v>
          </cell>
          <cell r="K105">
            <v>120.224</v>
          </cell>
        </row>
        <row r="106">
          <cell r="B106">
            <v>16909005</v>
          </cell>
          <cell r="H106">
            <v>9.17</v>
          </cell>
          <cell r="I106" t="str">
            <v>C</v>
          </cell>
          <cell r="K106">
            <v>1.8340000000000001</v>
          </cell>
        </row>
        <row r="107">
          <cell r="B107">
            <v>16909005</v>
          </cell>
          <cell r="H107">
            <v>26.11</v>
          </cell>
          <cell r="I107" t="str">
            <v>C</v>
          </cell>
          <cell r="K107">
            <v>5.2220000000000004</v>
          </cell>
        </row>
        <row r="108">
          <cell r="B108">
            <v>16909005</v>
          </cell>
          <cell r="H108">
            <v>23.84</v>
          </cell>
          <cell r="I108" t="str">
            <v>C</v>
          </cell>
          <cell r="K108">
            <v>4.7679999999999998</v>
          </cell>
        </row>
        <row r="109">
          <cell r="B109">
            <v>16909005</v>
          </cell>
          <cell r="H109">
            <v>63.32</v>
          </cell>
          <cell r="I109" t="str">
            <v>C</v>
          </cell>
          <cell r="K109">
            <v>12.664000000000001</v>
          </cell>
        </row>
        <row r="110">
          <cell r="B110">
            <v>16909005</v>
          </cell>
          <cell r="H110">
            <v>0.01</v>
          </cell>
          <cell r="I110" t="str">
            <v>B</v>
          </cell>
          <cell r="K110">
            <v>5.9999999999999995E-4</v>
          </cell>
        </row>
        <row r="111">
          <cell r="B111">
            <v>16909005</v>
          </cell>
          <cell r="H111">
            <v>2.79</v>
          </cell>
          <cell r="I111" t="str">
            <v>B</v>
          </cell>
          <cell r="K111">
            <v>0.16739999999999999</v>
          </cell>
        </row>
        <row r="112">
          <cell r="B112">
            <v>16909005</v>
          </cell>
          <cell r="H112">
            <v>0.68</v>
          </cell>
          <cell r="I112" t="str">
            <v>B</v>
          </cell>
          <cell r="K112">
            <v>4.0800000000000003E-2</v>
          </cell>
        </row>
        <row r="113">
          <cell r="B113">
            <v>16909005</v>
          </cell>
          <cell r="H113">
            <v>5.92</v>
          </cell>
          <cell r="I113" t="str">
            <v>B</v>
          </cell>
          <cell r="K113">
            <v>0.35519999999999996</v>
          </cell>
        </row>
        <row r="114">
          <cell r="B114">
            <v>16909005</v>
          </cell>
          <cell r="H114">
            <v>10.01</v>
          </cell>
          <cell r="I114" t="str">
            <v>B</v>
          </cell>
          <cell r="K114">
            <v>0.60059999999999991</v>
          </cell>
        </row>
        <row r="115">
          <cell r="B115">
            <v>16909005</v>
          </cell>
          <cell r="H115">
            <v>0.16</v>
          </cell>
          <cell r="I115" t="str">
            <v>B</v>
          </cell>
          <cell r="K115">
            <v>9.5999999999999992E-3</v>
          </cell>
        </row>
        <row r="116">
          <cell r="B116">
            <v>16909005</v>
          </cell>
          <cell r="H116">
            <v>2.91</v>
          </cell>
          <cell r="I116" t="str">
            <v>B</v>
          </cell>
          <cell r="K116">
            <v>0.17460000000000001</v>
          </cell>
        </row>
        <row r="117">
          <cell r="B117">
            <v>16909005</v>
          </cell>
          <cell r="H117">
            <v>50.46</v>
          </cell>
          <cell r="I117" t="str">
            <v>B</v>
          </cell>
          <cell r="K117">
            <v>3.0276000000000001</v>
          </cell>
        </row>
        <row r="118">
          <cell r="B118">
            <v>16909005</v>
          </cell>
          <cell r="H118">
            <v>3.84</v>
          </cell>
          <cell r="I118" t="str">
            <v>B</v>
          </cell>
          <cell r="K118">
            <v>0.23039999999999999</v>
          </cell>
        </row>
        <row r="119">
          <cell r="B119">
            <v>16909005</v>
          </cell>
          <cell r="H119">
            <v>7.85</v>
          </cell>
          <cell r="I119" t="str">
            <v>B</v>
          </cell>
          <cell r="K119">
            <v>0.47099999999999997</v>
          </cell>
        </row>
        <row r="120">
          <cell r="B120">
            <v>16909005</v>
          </cell>
          <cell r="H120">
            <v>25.39</v>
          </cell>
          <cell r="I120" t="str">
            <v>B</v>
          </cell>
          <cell r="K120">
            <v>1.5234000000000001</v>
          </cell>
        </row>
        <row r="121">
          <cell r="B121">
            <v>16909005</v>
          </cell>
          <cell r="H121">
            <v>8.85</v>
          </cell>
          <cell r="I121" t="str">
            <v>B</v>
          </cell>
          <cell r="K121">
            <v>0.53099999999999992</v>
          </cell>
        </row>
        <row r="122">
          <cell r="B122">
            <v>16909005</v>
          </cell>
          <cell r="H122">
            <v>43.39</v>
          </cell>
          <cell r="I122" t="str">
            <v>B</v>
          </cell>
          <cell r="K122">
            <v>2.6034000000000002</v>
          </cell>
        </row>
        <row r="123">
          <cell r="B123">
            <v>16909005</v>
          </cell>
          <cell r="H123">
            <v>18.559999999999999</v>
          </cell>
          <cell r="I123" t="str">
            <v>B</v>
          </cell>
          <cell r="K123">
            <v>1.1135999999999999</v>
          </cell>
        </row>
        <row r="124">
          <cell r="B124">
            <v>16909005</v>
          </cell>
          <cell r="H124">
            <v>12.02</v>
          </cell>
          <cell r="I124" t="str">
            <v>B</v>
          </cell>
          <cell r="K124">
            <v>0.72119999999999995</v>
          </cell>
        </row>
        <row r="125">
          <cell r="B125">
            <v>16909005</v>
          </cell>
          <cell r="H125">
            <v>9.0299999999999994</v>
          </cell>
          <cell r="I125" t="str">
            <v>B</v>
          </cell>
          <cell r="K125">
            <v>0.54179999999999995</v>
          </cell>
        </row>
        <row r="126">
          <cell r="B126">
            <v>16909005</v>
          </cell>
          <cell r="H126">
            <v>0.01</v>
          </cell>
          <cell r="I126" t="str">
            <v>B</v>
          </cell>
          <cell r="K126">
            <v>5.9999999999999995E-4</v>
          </cell>
        </row>
        <row r="127">
          <cell r="B127">
            <v>16909005</v>
          </cell>
          <cell r="H127">
            <v>18.760000000000002</v>
          </cell>
          <cell r="I127" t="str">
            <v>B</v>
          </cell>
          <cell r="K127">
            <v>1.1256000000000002</v>
          </cell>
        </row>
        <row r="128">
          <cell r="B128">
            <v>16909005</v>
          </cell>
          <cell r="H128">
            <v>12.13</v>
          </cell>
          <cell r="I128" t="str">
            <v>B</v>
          </cell>
          <cell r="K128">
            <v>0.7278</v>
          </cell>
        </row>
        <row r="129">
          <cell r="B129">
            <v>16909005</v>
          </cell>
          <cell r="H129">
            <v>0.06</v>
          </cell>
          <cell r="I129" t="str">
            <v>B</v>
          </cell>
          <cell r="K129">
            <v>3.5999999999999999E-3</v>
          </cell>
        </row>
        <row r="130">
          <cell r="B130">
            <v>16909005</v>
          </cell>
          <cell r="H130">
            <v>18.16</v>
          </cell>
          <cell r="I130" t="str">
            <v>B</v>
          </cell>
          <cell r="K130">
            <v>1.0895999999999999</v>
          </cell>
        </row>
        <row r="131">
          <cell r="B131">
            <v>16909005</v>
          </cell>
          <cell r="H131">
            <v>8.51</v>
          </cell>
          <cell r="I131" t="str">
            <v>B</v>
          </cell>
          <cell r="K131">
            <v>0.51059999999999994</v>
          </cell>
        </row>
        <row r="132">
          <cell r="B132">
            <v>16909005</v>
          </cell>
          <cell r="H132">
            <v>15.74</v>
          </cell>
          <cell r="I132" t="str">
            <v>B</v>
          </cell>
          <cell r="K132">
            <v>0.94440000000000002</v>
          </cell>
        </row>
        <row r="133">
          <cell r="B133">
            <v>16909005</v>
          </cell>
          <cell r="H133">
            <v>9.2899999999999991</v>
          </cell>
          <cell r="I133" t="str">
            <v>B</v>
          </cell>
          <cell r="K133">
            <v>0.5573999999999999</v>
          </cell>
        </row>
        <row r="134">
          <cell r="B134">
            <v>16909005</v>
          </cell>
          <cell r="H134">
            <v>45.42</v>
          </cell>
          <cell r="I134" t="str">
            <v>B</v>
          </cell>
          <cell r="K134">
            <v>2.7252000000000001</v>
          </cell>
        </row>
        <row r="135">
          <cell r="B135">
            <v>16909005</v>
          </cell>
          <cell r="H135">
            <v>0.74</v>
          </cell>
          <cell r="I135" t="str">
            <v>B</v>
          </cell>
          <cell r="K135">
            <v>4.4399999999999995E-2</v>
          </cell>
        </row>
        <row r="136">
          <cell r="B136">
            <v>16909005</v>
          </cell>
          <cell r="H136">
            <v>3.09</v>
          </cell>
          <cell r="I136" t="str">
            <v>B</v>
          </cell>
          <cell r="K136">
            <v>0.18539999999999998</v>
          </cell>
        </row>
        <row r="137">
          <cell r="B137">
            <v>16909005</v>
          </cell>
          <cell r="H137">
            <v>8.1999999999999993</v>
          </cell>
          <cell r="I137" t="str">
            <v>B</v>
          </cell>
          <cell r="K137">
            <v>0.49199999999999994</v>
          </cell>
        </row>
        <row r="138">
          <cell r="B138">
            <v>16909005</v>
          </cell>
          <cell r="H138">
            <v>0.25</v>
          </cell>
          <cell r="I138" t="str">
            <v>B</v>
          </cell>
          <cell r="K138">
            <v>1.4999999999999999E-2</v>
          </cell>
        </row>
        <row r="139">
          <cell r="B139">
            <v>16909005</v>
          </cell>
          <cell r="H139">
            <v>19.45</v>
          </cell>
          <cell r="I139" t="str">
            <v>B</v>
          </cell>
          <cell r="K139">
            <v>1.1669999999999998</v>
          </cell>
        </row>
        <row r="140">
          <cell r="B140">
            <v>16909005</v>
          </cell>
          <cell r="H140">
            <v>24.64</v>
          </cell>
          <cell r="I140" t="str">
            <v>B</v>
          </cell>
          <cell r="K140">
            <v>1.4783999999999999</v>
          </cell>
        </row>
        <row r="141">
          <cell r="B141">
            <v>16909005</v>
          </cell>
          <cell r="H141">
            <v>17.170000000000002</v>
          </cell>
          <cell r="I141" t="str">
            <v>B</v>
          </cell>
          <cell r="K141">
            <v>1.0302</v>
          </cell>
        </row>
        <row r="142">
          <cell r="B142">
            <v>16909005</v>
          </cell>
          <cell r="H142">
            <v>27.39</v>
          </cell>
          <cell r="I142" t="str">
            <v>B</v>
          </cell>
          <cell r="K142">
            <v>1.6434</v>
          </cell>
        </row>
        <row r="143">
          <cell r="B143">
            <v>16909005</v>
          </cell>
          <cell r="H143">
            <v>22.5</v>
          </cell>
          <cell r="I143" t="str">
            <v>B</v>
          </cell>
          <cell r="K143">
            <v>1.3499999999999999</v>
          </cell>
        </row>
        <row r="144">
          <cell r="B144">
            <v>16909005</v>
          </cell>
          <cell r="H144">
            <v>24.56</v>
          </cell>
          <cell r="I144" t="str">
            <v>B</v>
          </cell>
          <cell r="K144">
            <v>1.4735999999999998</v>
          </cell>
        </row>
        <row r="145">
          <cell r="B145">
            <v>16909005</v>
          </cell>
          <cell r="H145">
            <v>36.42</v>
          </cell>
          <cell r="I145" t="str">
            <v>B</v>
          </cell>
          <cell r="K145">
            <v>2.1852</v>
          </cell>
        </row>
        <row r="146">
          <cell r="B146">
            <v>16909005</v>
          </cell>
          <cell r="H146">
            <v>9.64</v>
          </cell>
          <cell r="I146" t="str">
            <v>B</v>
          </cell>
          <cell r="K146">
            <v>0.57840000000000003</v>
          </cell>
        </row>
        <row r="147">
          <cell r="B147">
            <v>16909005</v>
          </cell>
          <cell r="H147">
            <v>8.82</v>
          </cell>
          <cell r="I147" t="str">
            <v>B</v>
          </cell>
          <cell r="K147">
            <v>0.5292</v>
          </cell>
        </row>
        <row r="148">
          <cell r="B148">
            <v>16909005</v>
          </cell>
          <cell r="H148">
            <v>8.92</v>
          </cell>
          <cell r="I148" t="str">
            <v>B</v>
          </cell>
          <cell r="K148">
            <v>0.53520000000000001</v>
          </cell>
        </row>
        <row r="149">
          <cell r="B149">
            <v>16909005</v>
          </cell>
          <cell r="H149">
            <v>0.68</v>
          </cell>
          <cell r="I149" t="str">
            <v>B</v>
          </cell>
          <cell r="K149">
            <v>4.0800000000000003E-2</v>
          </cell>
        </row>
        <row r="150">
          <cell r="B150">
            <v>16909005</v>
          </cell>
          <cell r="H150">
            <v>5.52</v>
          </cell>
          <cell r="I150" t="str">
            <v>B</v>
          </cell>
          <cell r="K150">
            <v>0.33119999999999994</v>
          </cell>
        </row>
        <row r="151">
          <cell r="B151">
            <v>16909005</v>
          </cell>
          <cell r="H151">
            <v>13.08</v>
          </cell>
          <cell r="I151" t="str">
            <v>B</v>
          </cell>
          <cell r="K151">
            <v>0.78479999999999994</v>
          </cell>
        </row>
        <row r="152">
          <cell r="B152">
            <v>16909005</v>
          </cell>
          <cell r="H152">
            <v>12.48</v>
          </cell>
          <cell r="I152" t="str">
            <v>B</v>
          </cell>
          <cell r="K152">
            <v>0.74880000000000002</v>
          </cell>
        </row>
        <row r="153">
          <cell r="B153">
            <v>16909005</v>
          </cell>
          <cell r="H153">
            <v>15.97</v>
          </cell>
          <cell r="I153" t="str">
            <v>B</v>
          </cell>
          <cell r="K153">
            <v>0.95820000000000005</v>
          </cell>
        </row>
        <row r="154">
          <cell r="B154">
            <v>16909005</v>
          </cell>
          <cell r="H154">
            <v>10.51</v>
          </cell>
          <cell r="I154" t="str">
            <v>B</v>
          </cell>
          <cell r="K154">
            <v>0.63059999999999994</v>
          </cell>
        </row>
        <row r="155">
          <cell r="B155">
            <v>16909005</v>
          </cell>
          <cell r="H155">
            <v>2.17</v>
          </cell>
          <cell r="I155" t="str">
            <v>B</v>
          </cell>
          <cell r="K155">
            <v>0.13019999999999998</v>
          </cell>
        </row>
        <row r="156">
          <cell r="B156">
            <v>16909005</v>
          </cell>
          <cell r="H156">
            <v>37.6</v>
          </cell>
          <cell r="I156" t="str">
            <v>B</v>
          </cell>
          <cell r="K156">
            <v>2.2559999999999998</v>
          </cell>
        </row>
        <row r="157">
          <cell r="B157">
            <v>16909005</v>
          </cell>
          <cell r="H157">
            <v>46.53</v>
          </cell>
          <cell r="I157" t="str">
            <v>B</v>
          </cell>
          <cell r="K157">
            <v>2.7917999999999998</v>
          </cell>
        </row>
        <row r="158">
          <cell r="B158">
            <v>16909005</v>
          </cell>
          <cell r="H158">
            <v>22.1</v>
          </cell>
          <cell r="I158" t="str">
            <v>B</v>
          </cell>
          <cell r="K158">
            <v>1.3260000000000001</v>
          </cell>
        </row>
        <row r="159">
          <cell r="B159">
            <v>16909005</v>
          </cell>
          <cell r="H159">
            <v>22.72</v>
          </cell>
          <cell r="I159" t="str">
            <v>B</v>
          </cell>
          <cell r="K159">
            <v>1.3632</v>
          </cell>
        </row>
        <row r="160">
          <cell r="B160">
            <v>16909005</v>
          </cell>
          <cell r="H160">
            <v>35.03</v>
          </cell>
          <cell r="I160" t="str">
            <v>B</v>
          </cell>
          <cell r="K160">
            <v>2.1017999999999999</v>
          </cell>
        </row>
        <row r="161">
          <cell r="B161">
            <v>16909005</v>
          </cell>
          <cell r="H161">
            <v>8.91</v>
          </cell>
          <cell r="I161" t="str">
            <v>B</v>
          </cell>
          <cell r="K161">
            <v>0.53459999999999996</v>
          </cell>
        </row>
        <row r="162">
          <cell r="B162">
            <v>16909005</v>
          </cell>
          <cell r="H162">
            <v>7.07</v>
          </cell>
          <cell r="I162" t="str">
            <v>B</v>
          </cell>
          <cell r="K162">
            <v>0.42420000000000002</v>
          </cell>
        </row>
        <row r="163">
          <cell r="B163">
            <v>16909005</v>
          </cell>
          <cell r="H163">
            <v>5.55</v>
          </cell>
          <cell r="I163" t="str">
            <v>B</v>
          </cell>
          <cell r="K163">
            <v>0.33299999999999996</v>
          </cell>
        </row>
        <row r="164">
          <cell r="B164">
            <v>16909005</v>
          </cell>
          <cell r="H164">
            <v>0.49</v>
          </cell>
          <cell r="I164" t="str">
            <v>B</v>
          </cell>
          <cell r="K164">
            <v>2.9399999999999999E-2</v>
          </cell>
        </row>
        <row r="165">
          <cell r="B165">
            <v>16909005</v>
          </cell>
          <cell r="H165">
            <v>34.54</v>
          </cell>
          <cell r="I165" t="str">
            <v>B</v>
          </cell>
          <cell r="K165">
            <v>2.0724</v>
          </cell>
        </row>
        <row r="166">
          <cell r="B166">
            <v>16909005</v>
          </cell>
          <cell r="H166">
            <v>5.83</v>
          </cell>
          <cell r="I166" t="str">
            <v>B</v>
          </cell>
          <cell r="K166">
            <v>0.3498</v>
          </cell>
        </row>
        <row r="167">
          <cell r="B167">
            <v>16909005</v>
          </cell>
          <cell r="H167">
            <v>12.27</v>
          </cell>
          <cell r="I167" t="str">
            <v>B</v>
          </cell>
          <cell r="K167">
            <v>0.73619999999999997</v>
          </cell>
        </row>
        <row r="168">
          <cell r="B168">
            <v>16909005</v>
          </cell>
          <cell r="H168">
            <v>2.2599999999999998</v>
          </cell>
          <cell r="I168" t="str">
            <v>B</v>
          </cell>
          <cell r="K168">
            <v>0.13559999999999997</v>
          </cell>
        </row>
        <row r="169">
          <cell r="B169">
            <v>16909005</v>
          </cell>
          <cell r="H169">
            <v>0.4</v>
          </cell>
          <cell r="I169" t="str">
            <v>B</v>
          </cell>
          <cell r="K169">
            <v>2.4E-2</v>
          </cell>
        </row>
        <row r="170">
          <cell r="B170">
            <v>16909005</v>
          </cell>
          <cell r="H170">
            <v>2.08</v>
          </cell>
          <cell r="I170" t="str">
            <v>B</v>
          </cell>
          <cell r="K170">
            <v>0.12479999999999999</v>
          </cell>
        </row>
        <row r="171">
          <cell r="B171">
            <v>16909005</v>
          </cell>
          <cell r="H171">
            <v>0.13</v>
          </cell>
          <cell r="I171" t="str">
            <v>B</v>
          </cell>
          <cell r="K171">
            <v>7.7999999999999996E-3</v>
          </cell>
        </row>
        <row r="172">
          <cell r="B172">
            <v>16909005</v>
          </cell>
          <cell r="H172">
            <v>0.65</v>
          </cell>
          <cell r="I172" t="str">
            <v>B</v>
          </cell>
          <cell r="K172">
            <v>3.9E-2</v>
          </cell>
        </row>
        <row r="173">
          <cell r="B173">
            <v>16909005</v>
          </cell>
          <cell r="H173">
            <v>48.51</v>
          </cell>
          <cell r="I173" t="str">
            <v>B</v>
          </cell>
          <cell r="K173">
            <v>2.9105999999999996</v>
          </cell>
        </row>
        <row r="174">
          <cell r="B174">
            <v>16909005</v>
          </cell>
          <cell r="H174">
            <v>8.7899999999999991</v>
          </cell>
          <cell r="I174" t="str">
            <v>B</v>
          </cell>
          <cell r="K174">
            <v>0.52739999999999998</v>
          </cell>
        </row>
        <row r="175">
          <cell r="B175">
            <v>16909005</v>
          </cell>
          <cell r="H175">
            <v>10.55</v>
          </cell>
          <cell r="I175" t="str">
            <v>B</v>
          </cell>
          <cell r="K175">
            <v>0.63300000000000001</v>
          </cell>
        </row>
        <row r="176">
          <cell r="B176">
            <v>16909005</v>
          </cell>
          <cell r="H176">
            <v>83.62</v>
          </cell>
          <cell r="I176" t="str">
            <v>B</v>
          </cell>
          <cell r="K176">
            <v>5.0171999999999999</v>
          </cell>
        </row>
        <row r="177">
          <cell r="B177">
            <v>16909005</v>
          </cell>
          <cell r="H177">
            <v>179.78</v>
          </cell>
          <cell r="I177" t="str">
            <v>B</v>
          </cell>
          <cell r="K177">
            <v>10.786799999999999</v>
          </cell>
        </row>
        <row r="178">
          <cell r="B178">
            <v>16909005</v>
          </cell>
          <cell r="H178">
            <v>0.96</v>
          </cell>
          <cell r="I178" t="str">
            <v>B</v>
          </cell>
          <cell r="K178">
            <v>5.7599999999999998E-2</v>
          </cell>
        </row>
        <row r="179">
          <cell r="B179">
            <v>16909005</v>
          </cell>
          <cell r="H179">
            <v>1.27</v>
          </cell>
          <cell r="I179" t="str">
            <v>B</v>
          </cell>
          <cell r="K179">
            <v>7.6200000000000004E-2</v>
          </cell>
        </row>
        <row r="180">
          <cell r="B180">
            <v>16909005</v>
          </cell>
          <cell r="H180">
            <v>51.96</v>
          </cell>
          <cell r="I180" t="str">
            <v>B</v>
          </cell>
          <cell r="K180">
            <v>3.1175999999999999</v>
          </cell>
        </row>
        <row r="181">
          <cell r="B181">
            <v>16909005</v>
          </cell>
          <cell r="H181">
            <v>0.9</v>
          </cell>
          <cell r="I181" t="str">
            <v>B</v>
          </cell>
          <cell r="K181">
            <v>5.3999999999999999E-2</v>
          </cell>
        </row>
        <row r="182">
          <cell r="B182">
            <v>16909005</v>
          </cell>
          <cell r="H182">
            <v>3.77</v>
          </cell>
          <cell r="I182" t="str">
            <v>B</v>
          </cell>
          <cell r="K182">
            <v>0.22619999999999998</v>
          </cell>
        </row>
        <row r="183">
          <cell r="B183">
            <v>16909005</v>
          </cell>
          <cell r="H183">
            <v>9.86</v>
          </cell>
          <cell r="I183" t="str">
            <v>B</v>
          </cell>
          <cell r="K183">
            <v>0.5915999999999999</v>
          </cell>
        </row>
        <row r="184">
          <cell r="B184">
            <v>16909005</v>
          </cell>
          <cell r="H184">
            <v>8.2899999999999991</v>
          </cell>
          <cell r="I184" t="str">
            <v>B</v>
          </cell>
          <cell r="K184">
            <v>0.49739999999999995</v>
          </cell>
        </row>
        <row r="185">
          <cell r="B185">
            <v>16909005</v>
          </cell>
          <cell r="H185">
            <v>20.7</v>
          </cell>
          <cell r="I185" t="str">
            <v>B</v>
          </cell>
          <cell r="K185">
            <v>1.242</v>
          </cell>
        </row>
        <row r="186">
          <cell r="B186">
            <v>16909005</v>
          </cell>
          <cell r="H186">
            <v>11.12</v>
          </cell>
          <cell r="I186" t="str">
            <v>B</v>
          </cell>
          <cell r="K186">
            <v>0.6671999999999999</v>
          </cell>
        </row>
        <row r="187">
          <cell r="B187">
            <v>16909005</v>
          </cell>
          <cell r="H187">
            <v>29.58</v>
          </cell>
          <cell r="I187" t="str">
            <v>B</v>
          </cell>
          <cell r="K187">
            <v>1.7747999999999999</v>
          </cell>
        </row>
        <row r="188">
          <cell r="B188">
            <v>16909005</v>
          </cell>
          <cell r="H188">
            <v>25.1</v>
          </cell>
          <cell r="I188" t="str">
            <v>B</v>
          </cell>
          <cell r="K188">
            <v>1.506</v>
          </cell>
        </row>
        <row r="189">
          <cell r="B189">
            <v>16909005</v>
          </cell>
          <cell r="H189">
            <v>37.01</v>
          </cell>
          <cell r="I189" t="str">
            <v>B</v>
          </cell>
          <cell r="K189">
            <v>2.2205999999999997</v>
          </cell>
        </row>
        <row r="190">
          <cell r="B190">
            <v>16909005</v>
          </cell>
          <cell r="H190">
            <v>139.33000000000001</v>
          </cell>
          <cell r="I190" t="str">
            <v>B</v>
          </cell>
          <cell r="K190">
            <v>8.3597999999999999</v>
          </cell>
        </row>
        <row r="191">
          <cell r="B191">
            <v>16909005</v>
          </cell>
          <cell r="H191">
            <v>788.88</v>
          </cell>
          <cell r="I191" t="str">
            <v>B</v>
          </cell>
          <cell r="K191">
            <v>47.332799999999999</v>
          </cell>
        </row>
        <row r="192">
          <cell r="B192">
            <v>16909005</v>
          </cell>
          <cell r="H192">
            <v>93.19</v>
          </cell>
          <cell r="I192" t="str">
            <v>B</v>
          </cell>
          <cell r="K192">
            <v>5.5913999999999993</v>
          </cell>
        </row>
        <row r="193">
          <cell r="B193">
            <v>16909005</v>
          </cell>
          <cell r="H193">
            <v>1065.6300000000001</v>
          </cell>
          <cell r="I193" t="str">
            <v>B</v>
          </cell>
          <cell r="K193">
            <v>63.937800000000003</v>
          </cell>
        </row>
        <row r="194">
          <cell r="B194">
            <v>16909005</v>
          </cell>
          <cell r="H194">
            <v>72.87</v>
          </cell>
          <cell r="I194" t="str">
            <v>B</v>
          </cell>
          <cell r="K194">
            <v>4.3722000000000003</v>
          </cell>
        </row>
        <row r="195">
          <cell r="B195">
            <v>16909005</v>
          </cell>
          <cell r="H195">
            <v>2.79</v>
          </cell>
          <cell r="I195" t="str">
            <v>A</v>
          </cell>
          <cell r="K195">
            <v>2.7900000000000001E-2</v>
          </cell>
        </row>
        <row r="196">
          <cell r="B196">
            <v>16909005</v>
          </cell>
          <cell r="H196">
            <v>2.79</v>
          </cell>
          <cell r="I196" t="str">
            <v>A</v>
          </cell>
          <cell r="K196">
            <v>2.7900000000000001E-2</v>
          </cell>
        </row>
        <row r="197">
          <cell r="B197">
            <v>16909005</v>
          </cell>
          <cell r="H197">
            <v>2.79</v>
          </cell>
          <cell r="I197" t="str">
            <v>A</v>
          </cell>
          <cell r="K197">
            <v>2.7900000000000001E-2</v>
          </cell>
        </row>
        <row r="198">
          <cell r="B198">
            <v>16909005</v>
          </cell>
          <cell r="H198">
            <v>2.79</v>
          </cell>
          <cell r="I198" t="str">
            <v>A</v>
          </cell>
          <cell r="K198">
            <v>2.7900000000000001E-2</v>
          </cell>
        </row>
        <row r="199">
          <cell r="B199">
            <v>16909005</v>
          </cell>
          <cell r="H199">
            <v>2.77</v>
          </cell>
          <cell r="I199" t="str">
            <v>A</v>
          </cell>
          <cell r="K199">
            <v>2.7700000000000002E-2</v>
          </cell>
        </row>
        <row r="200">
          <cell r="B200">
            <v>16909005</v>
          </cell>
          <cell r="H200">
            <v>3.55</v>
          </cell>
          <cell r="I200" t="str">
            <v>A</v>
          </cell>
          <cell r="K200">
            <v>3.5499999999999997E-2</v>
          </cell>
        </row>
        <row r="201">
          <cell r="B201">
            <v>16909005</v>
          </cell>
          <cell r="H201">
            <v>3.84</v>
          </cell>
          <cell r="I201" t="str">
            <v>A</v>
          </cell>
          <cell r="K201">
            <v>3.8399999999999997E-2</v>
          </cell>
        </row>
        <row r="202">
          <cell r="B202">
            <v>16909005</v>
          </cell>
          <cell r="H202">
            <v>13.42</v>
          </cell>
          <cell r="I202" t="str">
            <v>A</v>
          </cell>
          <cell r="K202">
            <v>0.13420000000000001</v>
          </cell>
        </row>
        <row r="203">
          <cell r="B203">
            <v>16909005</v>
          </cell>
          <cell r="H203">
            <v>11.39</v>
          </cell>
          <cell r="I203" t="str">
            <v>A</v>
          </cell>
          <cell r="K203">
            <v>0.1139</v>
          </cell>
        </row>
        <row r="204">
          <cell r="B204">
            <v>16909005</v>
          </cell>
          <cell r="H204">
            <v>9.93</v>
          </cell>
          <cell r="I204" t="str">
            <v>A</v>
          </cell>
          <cell r="K204">
            <v>9.9299999999999999E-2</v>
          </cell>
        </row>
        <row r="205">
          <cell r="B205">
            <v>16909005</v>
          </cell>
          <cell r="H205">
            <v>10.91</v>
          </cell>
          <cell r="I205" t="str">
            <v>A</v>
          </cell>
          <cell r="K205">
            <v>0.1091</v>
          </cell>
        </row>
        <row r="206">
          <cell r="B206">
            <v>16909005</v>
          </cell>
          <cell r="H206">
            <v>13.26</v>
          </cell>
          <cell r="I206" t="str">
            <v>A</v>
          </cell>
          <cell r="K206">
            <v>0.1326</v>
          </cell>
        </row>
        <row r="207">
          <cell r="B207">
            <v>16909005</v>
          </cell>
          <cell r="H207">
            <v>2.33</v>
          </cell>
          <cell r="I207" t="str">
            <v>A</v>
          </cell>
          <cell r="K207">
            <v>2.3300000000000001E-2</v>
          </cell>
        </row>
        <row r="208">
          <cell r="B208">
            <v>16909005</v>
          </cell>
          <cell r="H208">
            <v>19.309999999999999</v>
          </cell>
          <cell r="I208" t="str">
            <v>A</v>
          </cell>
          <cell r="K208">
            <v>0.19309999999999999</v>
          </cell>
        </row>
        <row r="209">
          <cell r="B209">
            <v>16909005</v>
          </cell>
          <cell r="H209">
            <v>1.1000000000000001</v>
          </cell>
          <cell r="I209" t="str">
            <v>A</v>
          </cell>
          <cell r="K209">
            <v>1.1000000000000001E-2</v>
          </cell>
        </row>
        <row r="210">
          <cell r="B210">
            <v>16909005</v>
          </cell>
          <cell r="H210">
            <v>84.1</v>
          </cell>
          <cell r="I210" t="str">
            <v>A</v>
          </cell>
          <cell r="K210">
            <v>0.84099999999999997</v>
          </cell>
        </row>
        <row r="211">
          <cell r="B211">
            <v>16909005</v>
          </cell>
          <cell r="H211">
            <v>9.93</v>
          </cell>
          <cell r="I211" t="str">
            <v>A</v>
          </cell>
          <cell r="K211">
            <v>9.9299999999999999E-2</v>
          </cell>
        </row>
        <row r="212">
          <cell r="B212">
            <v>16909005</v>
          </cell>
          <cell r="H212">
            <v>18.79</v>
          </cell>
          <cell r="I212" t="str">
            <v>A</v>
          </cell>
          <cell r="K212">
            <v>0.18789999999999998</v>
          </cell>
        </row>
        <row r="213">
          <cell r="B213">
            <v>16909005</v>
          </cell>
          <cell r="H213">
            <v>9.65</v>
          </cell>
          <cell r="I213" t="str">
            <v>A</v>
          </cell>
          <cell r="K213">
            <v>9.6500000000000002E-2</v>
          </cell>
        </row>
        <row r="214">
          <cell r="B214">
            <v>16909005</v>
          </cell>
          <cell r="H214">
            <v>6.19</v>
          </cell>
          <cell r="I214" t="str">
            <v>A</v>
          </cell>
          <cell r="K214">
            <v>6.1900000000000004E-2</v>
          </cell>
        </row>
        <row r="215">
          <cell r="B215">
            <v>16909005</v>
          </cell>
          <cell r="H215">
            <v>3.57</v>
          </cell>
          <cell r="I215" t="str">
            <v>A</v>
          </cell>
          <cell r="K215">
            <v>3.5700000000000003E-2</v>
          </cell>
        </row>
        <row r="216">
          <cell r="B216">
            <v>16909005</v>
          </cell>
          <cell r="H216">
            <v>13.02</v>
          </cell>
          <cell r="I216" t="str">
            <v>A</v>
          </cell>
          <cell r="K216">
            <v>0.13020000000000001</v>
          </cell>
        </row>
        <row r="217">
          <cell r="B217">
            <v>16909005</v>
          </cell>
          <cell r="H217">
            <v>4.9400000000000004</v>
          </cell>
          <cell r="I217" t="str">
            <v>A</v>
          </cell>
          <cell r="K217">
            <v>4.9400000000000006E-2</v>
          </cell>
        </row>
        <row r="218">
          <cell r="B218">
            <v>16909005</v>
          </cell>
          <cell r="H218">
            <v>45.25</v>
          </cell>
          <cell r="I218" t="str">
            <v>A</v>
          </cell>
          <cell r="K218">
            <v>0.45250000000000001</v>
          </cell>
        </row>
        <row r="219">
          <cell r="B219">
            <v>16909005</v>
          </cell>
          <cell r="H219">
            <v>18.63</v>
          </cell>
          <cell r="I219" t="str">
            <v>A</v>
          </cell>
          <cell r="K219">
            <v>0.18629999999999999</v>
          </cell>
        </row>
        <row r="220">
          <cell r="B220">
            <v>16909005</v>
          </cell>
          <cell r="H220">
            <v>29.75</v>
          </cell>
          <cell r="I220" t="str">
            <v>A</v>
          </cell>
          <cell r="K220">
            <v>0.29749999999999999</v>
          </cell>
        </row>
        <row r="221">
          <cell r="B221">
            <v>16909005</v>
          </cell>
          <cell r="H221">
            <v>17.920000000000002</v>
          </cell>
          <cell r="I221" t="str">
            <v>A</v>
          </cell>
          <cell r="K221">
            <v>0.17920000000000003</v>
          </cell>
        </row>
        <row r="222">
          <cell r="B222">
            <v>16909005</v>
          </cell>
          <cell r="H222">
            <v>0.55000000000000004</v>
          </cell>
          <cell r="I222" t="str">
            <v>A</v>
          </cell>
          <cell r="K222">
            <v>5.5000000000000005E-3</v>
          </cell>
        </row>
        <row r="223">
          <cell r="B223">
            <v>16909005</v>
          </cell>
          <cell r="H223">
            <v>1.37</v>
          </cell>
          <cell r="I223" t="str">
            <v>A</v>
          </cell>
          <cell r="K223">
            <v>1.3700000000000002E-2</v>
          </cell>
        </row>
        <row r="224">
          <cell r="B224">
            <v>16909005</v>
          </cell>
          <cell r="H224">
            <v>2.37</v>
          </cell>
          <cell r="I224" t="str">
            <v>A</v>
          </cell>
          <cell r="K224">
            <v>2.3700000000000002E-2</v>
          </cell>
        </row>
        <row r="225">
          <cell r="B225">
            <v>16909005</v>
          </cell>
          <cell r="H225">
            <v>7.92</v>
          </cell>
          <cell r="I225" t="str">
            <v>A</v>
          </cell>
          <cell r="K225">
            <v>7.9200000000000007E-2</v>
          </cell>
        </row>
        <row r="226">
          <cell r="B226">
            <v>16909005</v>
          </cell>
          <cell r="H226">
            <v>15.3</v>
          </cell>
          <cell r="I226" t="str">
            <v>A</v>
          </cell>
          <cell r="K226">
            <v>0.153</v>
          </cell>
        </row>
        <row r="227">
          <cell r="B227">
            <v>16909005</v>
          </cell>
          <cell r="H227">
            <v>8.33</v>
          </cell>
          <cell r="I227" t="str">
            <v>A</v>
          </cell>
          <cell r="K227">
            <v>8.3299999999999999E-2</v>
          </cell>
        </row>
        <row r="228">
          <cell r="B228">
            <v>16909005</v>
          </cell>
          <cell r="H228">
            <v>17.77</v>
          </cell>
          <cell r="I228" t="str">
            <v>A</v>
          </cell>
          <cell r="K228">
            <v>0.1777</v>
          </cell>
        </row>
        <row r="229">
          <cell r="B229">
            <v>16909005</v>
          </cell>
          <cell r="H229">
            <v>23.78</v>
          </cell>
          <cell r="I229" t="str">
            <v>A</v>
          </cell>
          <cell r="K229">
            <v>0.23780000000000001</v>
          </cell>
        </row>
        <row r="230">
          <cell r="B230">
            <v>16909005</v>
          </cell>
          <cell r="H230">
            <v>48.84</v>
          </cell>
          <cell r="I230" t="str">
            <v>A</v>
          </cell>
          <cell r="K230">
            <v>0.48840000000000006</v>
          </cell>
        </row>
        <row r="231">
          <cell r="B231">
            <v>16909005</v>
          </cell>
          <cell r="H231">
            <v>0.1</v>
          </cell>
          <cell r="I231" t="str">
            <v>A</v>
          </cell>
          <cell r="K231">
            <v>1E-3</v>
          </cell>
        </row>
        <row r="232">
          <cell r="B232">
            <v>16909005</v>
          </cell>
          <cell r="H232">
            <v>0.03</v>
          </cell>
          <cell r="I232" t="str">
            <v>A</v>
          </cell>
          <cell r="K232">
            <v>2.9999999999999997E-4</v>
          </cell>
        </row>
        <row r="233">
          <cell r="B233">
            <v>16909005</v>
          </cell>
          <cell r="H233">
            <v>0.82</v>
          </cell>
          <cell r="I233" t="str">
            <v>A</v>
          </cell>
          <cell r="K233">
            <v>8.199999999999999E-3</v>
          </cell>
        </row>
        <row r="234">
          <cell r="B234">
            <v>16909005</v>
          </cell>
          <cell r="H234">
            <v>16.48</v>
          </cell>
          <cell r="I234" t="str">
            <v>A</v>
          </cell>
          <cell r="K234">
            <v>0.1648</v>
          </cell>
        </row>
        <row r="235">
          <cell r="B235">
            <v>16909005</v>
          </cell>
          <cell r="H235">
            <v>18.829999999999998</v>
          </cell>
          <cell r="I235" t="str">
            <v>A</v>
          </cell>
          <cell r="K235">
            <v>0.1883</v>
          </cell>
        </row>
        <row r="236">
          <cell r="B236">
            <v>16909005</v>
          </cell>
          <cell r="H236">
            <v>18.64</v>
          </cell>
          <cell r="I236" t="str">
            <v>A</v>
          </cell>
          <cell r="K236">
            <v>0.18640000000000001</v>
          </cell>
        </row>
        <row r="237">
          <cell r="B237">
            <v>16909005</v>
          </cell>
          <cell r="H237">
            <v>5.64</v>
          </cell>
          <cell r="I237" t="str">
            <v>A</v>
          </cell>
          <cell r="K237">
            <v>5.6399999999999999E-2</v>
          </cell>
        </row>
        <row r="238">
          <cell r="B238">
            <v>16909005</v>
          </cell>
          <cell r="H238">
            <v>9.9600000000000009</v>
          </cell>
          <cell r="I238" t="str">
            <v>A</v>
          </cell>
          <cell r="K238">
            <v>9.9600000000000008E-2</v>
          </cell>
        </row>
        <row r="239">
          <cell r="B239">
            <v>16909005</v>
          </cell>
          <cell r="H239">
            <v>16.489999999999998</v>
          </cell>
          <cell r="I239" t="str">
            <v>A</v>
          </cell>
          <cell r="K239">
            <v>0.16489999999999999</v>
          </cell>
        </row>
        <row r="240">
          <cell r="B240">
            <v>16909005</v>
          </cell>
          <cell r="H240">
            <v>9.6</v>
          </cell>
          <cell r="I240" t="str">
            <v>A</v>
          </cell>
          <cell r="K240">
            <v>9.6000000000000002E-2</v>
          </cell>
        </row>
        <row r="241">
          <cell r="B241">
            <v>16909005</v>
          </cell>
          <cell r="H241">
            <v>7.95</v>
          </cell>
          <cell r="I241" t="str">
            <v>A</v>
          </cell>
          <cell r="K241">
            <v>7.9500000000000001E-2</v>
          </cell>
        </row>
        <row r="242">
          <cell r="B242">
            <v>16909005</v>
          </cell>
          <cell r="H242">
            <v>2.96</v>
          </cell>
          <cell r="I242" t="str">
            <v>A</v>
          </cell>
          <cell r="K242">
            <v>2.9600000000000001E-2</v>
          </cell>
        </row>
        <row r="243">
          <cell r="B243">
            <v>16909005</v>
          </cell>
          <cell r="H243">
            <v>0.52</v>
          </cell>
          <cell r="I243" t="str">
            <v>A</v>
          </cell>
          <cell r="K243">
            <v>5.2000000000000006E-3</v>
          </cell>
        </row>
        <row r="244">
          <cell r="B244">
            <v>16909005</v>
          </cell>
          <cell r="H244">
            <v>10.19</v>
          </cell>
          <cell r="I244" t="str">
            <v>A</v>
          </cell>
          <cell r="K244">
            <v>0.10189999999999999</v>
          </cell>
        </row>
        <row r="245">
          <cell r="B245">
            <v>16909005</v>
          </cell>
          <cell r="H245">
            <v>60.55</v>
          </cell>
          <cell r="I245" t="str">
            <v>A</v>
          </cell>
          <cell r="K245">
            <v>0.60550000000000004</v>
          </cell>
        </row>
        <row r="246">
          <cell r="B246">
            <v>16909005</v>
          </cell>
          <cell r="H246">
            <v>46.58</v>
          </cell>
          <cell r="I246" t="str">
            <v>A</v>
          </cell>
          <cell r="K246">
            <v>0.46579999999999999</v>
          </cell>
        </row>
        <row r="247">
          <cell r="B247">
            <v>16909005</v>
          </cell>
          <cell r="H247">
            <v>25.48</v>
          </cell>
          <cell r="I247" t="str">
            <v>A</v>
          </cell>
          <cell r="K247">
            <v>0.25480000000000003</v>
          </cell>
        </row>
        <row r="248">
          <cell r="B248">
            <v>16909005</v>
          </cell>
          <cell r="H248">
            <v>66.97</v>
          </cell>
          <cell r="I248" t="str">
            <v>A</v>
          </cell>
          <cell r="K248">
            <v>0.66969999999999996</v>
          </cell>
        </row>
        <row r="249">
          <cell r="B249">
            <v>16909005</v>
          </cell>
          <cell r="H249">
            <v>2.5</v>
          </cell>
          <cell r="I249" t="str">
            <v>A</v>
          </cell>
          <cell r="K249">
            <v>2.5000000000000001E-2</v>
          </cell>
        </row>
        <row r="250">
          <cell r="B250">
            <v>16909005</v>
          </cell>
          <cell r="H250">
            <v>40.29</v>
          </cell>
          <cell r="I250" t="str">
            <v>A</v>
          </cell>
          <cell r="K250">
            <v>0.40289999999999998</v>
          </cell>
        </row>
        <row r="251">
          <cell r="B251">
            <v>16909005</v>
          </cell>
          <cell r="H251">
            <v>0.01</v>
          </cell>
          <cell r="I251" t="str">
            <v>A</v>
          </cell>
          <cell r="K251">
            <v>1E-4</v>
          </cell>
        </row>
        <row r="252">
          <cell r="B252">
            <v>16909005</v>
          </cell>
          <cell r="H252">
            <v>7.23</v>
          </cell>
          <cell r="I252" t="str">
            <v>A</v>
          </cell>
          <cell r="K252">
            <v>7.2300000000000003E-2</v>
          </cell>
        </row>
        <row r="253">
          <cell r="B253">
            <v>16909005</v>
          </cell>
          <cell r="H253">
            <v>2.95</v>
          </cell>
          <cell r="I253" t="str">
            <v>A</v>
          </cell>
          <cell r="K253">
            <v>2.9500000000000002E-2</v>
          </cell>
        </row>
        <row r="254">
          <cell r="B254">
            <v>16909005</v>
          </cell>
          <cell r="H254">
            <v>9.99</v>
          </cell>
          <cell r="I254" t="str">
            <v>A</v>
          </cell>
          <cell r="K254">
            <v>9.9900000000000003E-2</v>
          </cell>
        </row>
        <row r="255">
          <cell r="B255">
            <v>16909005</v>
          </cell>
          <cell r="H255">
            <v>4.08</v>
          </cell>
          <cell r="I255" t="str">
            <v>A</v>
          </cell>
          <cell r="K255">
            <v>4.0800000000000003E-2</v>
          </cell>
        </row>
        <row r="256">
          <cell r="B256">
            <v>16909005</v>
          </cell>
          <cell r="H256">
            <v>18.170000000000002</v>
          </cell>
          <cell r="I256" t="str">
            <v>A</v>
          </cell>
          <cell r="K256">
            <v>0.18170000000000003</v>
          </cell>
        </row>
        <row r="257">
          <cell r="B257">
            <v>16909005</v>
          </cell>
          <cell r="H257">
            <v>0.1</v>
          </cell>
          <cell r="I257" t="str">
            <v>A</v>
          </cell>
          <cell r="K257">
            <v>1E-3</v>
          </cell>
        </row>
        <row r="258">
          <cell r="B258">
            <v>16909005</v>
          </cell>
          <cell r="H258">
            <v>28.78</v>
          </cell>
          <cell r="I258" t="str">
            <v>A</v>
          </cell>
          <cell r="K258">
            <v>0.2878</v>
          </cell>
        </row>
        <row r="259">
          <cell r="B259">
            <v>16909005</v>
          </cell>
          <cell r="H259">
            <v>56.29</v>
          </cell>
          <cell r="I259" t="str">
            <v>A</v>
          </cell>
          <cell r="K259">
            <v>0.56289999999999996</v>
          </cell>
        </row>
        <row r="260">
          <cell r="B260">
            <v>16909005</v>
          </cell>
          <cell r="H260">
            <v>40.57</v>
          </cell>
          <cell r="I260" t="str">
            <v>A</v>
          </cell>
          <cell r="K260">
            <v>0.40570000000000001</v>
          </cell>
        </row>
        <row r="261">
          <cell r="B261">
            <v>16909005</v>
          </cell>
          <cell r="H261">
            <v>14.8</v>
          </cell>
          <cell r="I261" t="str">
            <v>A</v>
          </cell>
          <cell r="K261">
            <v>0.14800000000000002</v>
          </cell>
        </row>
        <row r="262">
          <cell r="B262">
            <v>16909005</v>
          </cell>
          <cell r="H262">
            <v>46.27</v>
          </cell>
          <cell r="I262" t="str">
            <v>A</v>
          </cell>
          <cell r="K262">
            <v>0.46270000000000006</v>
          </cell>
        </row>
        <row r="263">
          <cell r="B263">
            <v>16909005</v>
          </cell>
          <cell r="H263">
            <v>16.52</v>
          </cell>
          <cell r="I263" t="str">
            <v>A</v>
          </cell>
          <cell r="K263">
            <v>0.16519999999999999</v>
          </cell>
        </row>
        <row r="264">
          <cell r="B264">
            <v>16909005</v>
          </cell>
          <cell r="H264">
            <v>14.1</v>
          </cell>
          <cell r="I264" t="str">
            <v>A</v>
          </cell>
          <cell r="K264">
            <v>0.14099999999999999</v>
          </cell>
        </row>
        <row r="265">
          <cell r="B265">
            <v>16909005</v>
          </cell>
          <cell r="H265">
            <v>9</v>
          </cell>
          <cell r="I265" t="str">
            <v>A</v>
          </cell>
          <cell r="K265">
            <v>0.09</v>
          </cell>
        </row>
        <row r="266">
          <cell r="B266">
            <v>16909005</v>
          </cell>
          <cell r="H266">
            <v>9.2799999999999994</v>
          </cell>
          <cell r="I266" t="str">
            <v>A</v>
          </cell>
          <cell r="K266">
            <v>9.2799999999999994E-2</v>
          </cell>
        </row>
        <row r="267">
          <cell r="B267">
            <v>16909005</v>
          </cell>
          <cell r="H267">
            <v>4.71</v>
          </cell>
          <cell r="I267" t="str">
            <v>A</v>
          </cell>
          <cell r="K267">
            <v>4.7100000000000003E-2</v>
          </cell>
        </row>
        <row r="268">
          <cell r="B268">
            <v>16909005</v>
          </cell>
          <cell r="H268">
            <v>7.67</v>
          </cell>
          <cell r="I268" t="str">
            <v>A</v>
          </cell>
          <cell r="K268">
            <v>7.6700000000000004E-2</v>
          </cell>
        </row>
        <row r="269">
          <cell r="B269">
            <v>16909005</v>
          </cell>
          <cell r="H269">
            <v>19.88</v>
          </cell>
          <cell r="I269" t="str">
            <v>A</v>
          </cell>
          <cell r="K269">
            <v>0.1988</v>
          </cell>
        </row>
        <row r="270">
          <cell r="B270">
            <v>16909005</v>
          </cell>
          <cell r="H270">
            <v>2.77</v>
          </cell>
          <cell r="I270" t="str">
            <v>A</v>
          </cell>
          <cell r="K270">
            <v>2.7700000000000002E-2</v>
          </cell>
        </row>
        <row r="271">
          <cell r="B271">
            <v>16909005</v>
          </cell>
          <cell r="H271">
            <v>12.69</v>
          </cell>
          <cell r="I271" t="str">
            <v>A</v>
          </cell>
          <cell r="K271">
            <v>0.12689999999999999</v>
          </cell>
        </row>
        <row r="272">
          <cell r="B272">
            <v>16909005</v>
          </cell>
          <cell r="H272">
            <v>6.2</v>
          </cell>
          <cell r="I272" t="str">
            <v>A</v>
          </cell>
          <cell r="K272">
            <v>6.2000000000000006E-2</v>
          </cell>
        </row>
        <row r="273">
          <cell r="B273">
            <v>16909005</v>
          </cell>
          <cell r="H273">
            <v>37.299999999999997</v>
          </cell>
          <cell r="I273" t="str">
            <v>A</v>
          </cell>
          <cell r="K273">
            <v>0.373</v>
          </cell>
        </row>
        <row r="274">
          <cell r="B274">
            <v>16909005</v>
          </cell>
          <cell r="H274">
            <v>6.41</v>
          </cell>
          <cell r="I274" t="str">
            <v>A</v>
          </cell>
          <cell r="K274">
            <v>6.4100000000000004E-2</v>
          </cell>
        </row>
        <row r="275">
          <cell r="B275">
            <v>16909005</v>
          </cell>
          <cell r="H275">
            <v>0.62</v>
          </cell>
          <cell r="I275" t="str">
            <v>A</v>
          </cell>
          <cell r="K275">
            <v>6.1999999999999998E-3</v>
          </cell>
        </row>
        <row r="276">
          <cell r="B276">
            <v>16909005</v>
          </cell>
          <cell r="H276">
            <v>13.59</v>
          </cell>
          <cell r="I276" t="str">
            <v>A</v>
          </cell>
          <cell r="K276">
            <v>0.13589999999999999</v>
          </cell>
        </row>
        <row r="277">
          <cell r="B277">
            <v>16909005</v>
          </cell>
          <cell r="H277">
            <v>27.98</v>
          </cell>
          <cell r="I277" t="str">
            <v>A</v>
          </cell>
          <cell r="K277">
            <v>0.27979999999999999</v>
          </cell>
        </row>
        <row r="278">
          <cell r="B278">
            <v>16909005</v>
          </cell>
          <cell r="H278">
            <v>24.55</v>
          </cell>
          <cell r="I278" t="str">
            <v>A</v>
          </cell>
          <cell r="K278">
            <v>0.24550000000000002</v>
          </cell>
        </row>
        <row r="279">
          <cell r="B279">
            <v>16909005</v>
          </cell>
          <cell r="H279">
            <v>33.33</v>
          </cell>
          <cell r="I279" t="str">
            <v>A</v>
          </cell>
          <cell r="K279">
            <v>0.33329999999999999</v>
          </cell>
        </row>
        <row r="280">
          <cell r="B280">
            <v>16909005</v>
          </cell>
          <cell r="H280">
            <v>26.06</v>
          </cell>
          <cell r="I280" t="str">
            <v>A</v>
          </cell>
          <cell r="K280">
            <v>0.2606</v>
          </cell>
        </row>
        <row r="281">
          <cell r="B281">
            <v>16909005</v>
          </cell>
          <cell r="H281">
            <v>13.09</v>
          </cell>
          <cell r="I281" t="str">
            <v>A</v>
          </cell>
          <cell r="K281">
            <v>0.13089999999999999</v>
          </cell>
        </row>
        <row r="282">
          <cell r="B282">
            <v>16909005</v>
          </cell>
          <cell r="H282">
            <v>0.37</v>
          </cell>
          <cell r="I282" t="str">
            <v>A</v>
          </cell>
          <cell r="K282">
            <v>3.7000000000000002E-3</v>
          </cell>
        </row>
        <row r="283">
          <cell r="B283">
            <v>16909005</v>
          </cell>
          <cell r="H283">
            <v>22.83</v>
          </cell>
          <cell r="I283" t="str">
            <v>A</v>
          </cell>
          <cell r="K283">
            <v>0.22829999999999998</v>
          </cell>
        </row>
        <row r="284">
          <cell r="B284">
            <v>16909005</v>
          </cell>
          <cell r="H284">
            <v>0.65</v>
          </cell>
          <cell r="I284" t="str">
            <v>A</v>
          </cell>
          <cell r="K284">
            <v>6.5000000000000006E-3</v>
          </cell>
        </row>
        <row r="285">
          <cell r="B285">
            <v>16909005</v>
          </cell>
          <cell r="H285">
            <v>9.36</v>
          </cell>
          <cell r="I285" t="str">
            <v>A</v>
          </cell>
          <cell r="K285">
            <v>9.3600000000000003E-2</v>
          </cell>
        </row>
        <row r="286">
          <cell r="B286">
            <v>16909005</v>
          </cell>
          <cell r="H286">
            <v>44.36</v>
          </cell>
          <cell r="I286" t="str">
            <v>A</v>
          </cell>
          <cell r="K286">
            <v>0.44359999999999999</v>
          </cell>
        </row>
        <row r="287">
          <cell r="B287">
            <v>16909005</v>
          </cell>
          <cell r="H287">
            <v>0.01</v>
          </cell>
          <cell r="I287" t="str">
            <v>A</v>
          </cell>
          <cell r="K287">
            <v>1E-4</v>
          </cell>
        </row>
        <row r="288">
          <cell r="B288">
            <v>16909005</v>
          </cell>
          <cell r="H288">
            <v>9.51</v>
          </cell>
          <cell r="I288" t="str">
            <v>A</v>
          </cell>
          <cell r="K288">
            <v>9.5100000000000004E-2</v>
          </cell>
        </row>
        <row r="289">
          <cell r="B289">
            <v>16909005</v>
          </cell>
          <cell r="H289">
            <v>50.28</v>
          </cell>
          <cell r="I289" t="str">
            <v>A</v>
          </cell>
          <cell r="K289">
            <v>0.50280000000000002</v>
          </cell>
        </row>
        <row r="290">
          <cell r="B290">
            <v>16909005</v>
          </cell>
          <cell r="H290">
            <v>7.14</v>
          </cell>
          <cell r="I290" t="str">
            <v>A</v>
          </cell>
          <cell r="K290">
            <v>7.1400000000000005E-2</v>
          </cell>
        </row>
        <row r="291">
          <cell r="B291">
            <v>16909005</v>
          </cell>
          <cell r="H291">
            <v>33.97</v>
          </cell>
          <cell r="I291" t="str">
            <v>A</v>
          </cell>
          <cell r="K291">
            <v>0.3397</v>
          </cell>
        </row>
        <row r="292">
          <cell r="B292">
            <v>16909005</v>
          </cell>
          <cell r="H292">
            <v>9.41</v>
          </cell>
          <cell r="I292" t="str">
            <v>A</v>
          </cell>
          <cell r="K292">
            <v>9.4100000000000003E-2</v>
          </cell>
        </row>
        <row r="293">
          <cell r="B293">
            <v>16909005</v>
          </cell>
          <cell r="H293">
            <v>13.09</v>
          </cell>
          <cell r="I293" t="str">
            <v>A</v>
          </cell>
          <cell r="K293">
            <v>0.13089999999999999</v>
          </cell>
        </row>
        <row r="294">
          <cell r="B294">
            <v>16909005</v>
          </cell>
          <cell r="H294">
            <v>33.97</v>
          </cell>
          <cell r="I294" t="str">
            <v>A</v>
          </cell>
          <cell r="K294">
            <v>0.3397</v>
          </cell>
        </row>
        <row r="295">
          <cell r="B295">
            <v>16909005</v>
          </cell>
          <cell r="H295">
            <v>32.5</v>
          </cell>
          <cell r="I295" t="str">
            <v>A</v>
          </cell>
          <cell r="K295">
            <v>0.32500000000000001</v>
          </cell>
        </row>
        <row r="296">
          <cell r="B296">
            <v>16909005</v>
          </cell>
          <cell r="H296">
            <v>24.95</v>
          </cell>
          <cell r="I296" t="str">
            <v>A</v>
          </cell>
          <cell r="K296">
            <v>0.2495</v>
          </cell>
        </row>
        <row r="297">
          <cell r="B297">
            <v>16909005</v>
          </cell>
          <cell r="H297">
            <v>10.67</v>
          </cell>
          <cell r="I297" t="str">
            <v>A</v>
          </cell>
          <cell r="K297">
            <v>0.1067</v>
          </cell>
        </row>
        <row r="298">
          <cell r="B298">
            <v>16909005</v>
          </cell>
          <cell r="H298">
            <v>9.08</v>
          </cell>
          <cell r="I298" t="str">
            <v>A</v>
          </cell>
          <cell r="K298">
            <v>9.0800000000000006E-2</v>
          </cell>
        </row>
        <row r="299">
          <cell r="B299">
            <v>16909005</v>
          </cell>
          <cell r="H299">
            <v>25.99</v>
          </cell>
          <cell r="I299" t="str">
            <v>A</v>
          </cell>
          <cell r="K299">
            <v>0.25989999999999996</v>
          </cell>
        </row>
        <row r="300">
          <cell r="B300">
            <v>16909005</v>
          </cell>
          <cell r="H300">
            <v>6.61</v>
          </cell>
          <cell r="I300" t="str">
            <v>A</v>
          </cell>
          <cell r="K300">
            <v>6.6100000000000006E-2</v>
          </cell>
        </row>
        <row r="301">
          <cell r="B301">
            <v>16909005</v>
          </cell>
          <cell r="H301">
            <v>19.11</v>
          </cell>
          <cell r="I301" t="str">
            <v>A</v>
          </cell>
          <cell r="K301">
            <v>0.19109999999999999</v>
          </cell>
        </row>
        <row r="302">
          <cell r="B302">
            <v>16909005</v>
          </cell>
          <cell r="H302">
            <v>0.02</v>
          </cell>
          <cell r="I302" t="str">
            <v>A</v>
          </cell>
          <cell r="K302">
            <v>2.0000000000000001E-4</v>
          </cell>
        </row>
        <row r="303">
          <cell r="B303">
            <v>16909005</v>
          </cell>
          <cell r="H303">
            <v>24.19</v>
          </cell>
          <cell r="I303" t="str">
            <v>A</v>
          </cell>
          <cell r="K303">
            <v>0.24190000000000003</v>
          </cell>
        </row>
        <row r="304">
          <cell r="B304">
            <v>16909005</v>
          </cell>
          <cell r="H304">
            <v>28.86</v>
          </cell>
          <cell r="I304" t="str">
            <v>A</v>
          </cell>
          <cell r="K304">
            <v>0.28860000000000002</v>
          </cell>
        </row>
        <row r="305">
          <cell r="B305">
            <v>16909005</v>
          </cell>
          <cell r="H305">
            <v>4.04</v>
          </cell>
          <cell r="I305" t="str">
            <v>A</v>
          </cell>
          <cell r="K305">
            <v>4.0399999999999998E-2</v>
          </cell>
        </row>
        <row r="306">
          <cell r="B306">
            <v>16909005</v>
          </cell>
          <cell r="H306">
            <v>5.44</v>
          </cell>
          <cell r="I306" t="str">
            <v>A</v>
          </cell>
          <cell r="K306">
            <v>5.4400000000000004E-2</v>
          </cell>
        </row>
        <row r="307">
          <cell r="B307">
            <v>16909005</v>
          </cell>
          <cell r="H307">
            <v>0.48</v>
          </cell>
          <cell r="I307" t="str">
            <v>A</v>
          </cell>
          <cell r="K307">
            <v>4.7999999999999996E-3</v>
          </cell>
        </row>
        <row r="308">
          <cell r="B308">
            <v>16909005</v>
          </cell>
          <cell r="H308">
            <v>14.41</v>
          </cell>
          <cell r="I308" t="str">
            <v>A</v>
          </cell>
          <cell r="K308">
            <v>0.14410000000000001</v>
          </cell>
        </row>
        <row r="309">
          <cell r="B309">
            <v>16909005</v>
          </cell>
          <cell r="H309">
            <v>25.16</v>
          </cell>
          <cell r="I309" t="str">
            <v>A</v>
          </cell>
          <cell r="K309">
            <v>0.25159999999999999</v>
          </cell>
        </row>
        <row r="310">
          <cell r="B310">
            <v>16909005</v>
          </cell>
          <cell r="H310">
            <v>8.06</v>
          </cell>
          <cell r="I310" t="str">
            <v>A</v>
          </cell>
          <cell r="K310">
            <v>8.0600000000000005E-2</v>
          </cell>
        </row>
        <row r="311">
          <cell r="B311">
            <v>16909005</v>
          </cell>
          <cell r="H311">
            <v>44.6</v>
          </cell>
          <cell r="I311" t="str">
            <v>A</v>
          </cell>
          <cell r="K311">
            <v>0.44600000000000001</v>
          </cell>
        </row>
        <row r="312">
          <cell r="B312">
            <v>16909005</v>
          </cell>
          <cell r="H312">
            <v>27.44</v>
          </cell>
          <cell r="I312" t="str">
            <v>A</v>
          </cell>
          <cell r="K312">
            <v>0.27440000000000003</v>
          </cell>
        </row>
        <row r="313">
          <cell r="B313">
            <v>16909005</v>
          </cell>
          <cell r="H313">
            <v>9.64</v>
          </cell>
          <cell r="I313" t="str">
            <v>A</v>
          </cell>
          <cell r="K313">
            <v>9.6400000000000013E-2</v>
          </cell>
        </row>
        <row r="314">
          <cell r="B314">
            <v>16909005</v>
          </cell>
          <cell r="H314">
            <v>31.25</v>
          </cell>
          <cell r="I314" t="str">
            <v>A</v>
          </cell>
          <cell r="K314">
            <v>0.3125</v>
          </cell>
        </row>
        <row r="315">
          <cell r="B315">
            <v>16909005</v>
          </cell>
          <cell r="H315">
            <v>16.329999999999998</v>
          </cell>
          <cell r="I315" t="str">
            <v>A</v>
          </cell>
          <cell r="K315">
            <v>0.16329999999999997</v>
          </cell>
        </row>
        <row r="316">
          <cell r="B316">
            <v>16909005</v>
          </cell>
          <cell r="H316">
            <v>60</v>
          </cell>
          <cell r="I316" t="str">
            <v>A</v>
          </cell>
          <cell r="K316">
            <v>0.6</v>
          </cell>
        </row>
        <row r="317">
          <cell r="B317">
            <v>16909005</v>
          </cell>
          <cell r="H317">
            <v>6.64</v>
          </cell>
          <cell r="I317" t="str">
            <v>A</v>
          </cell>
          <cell r="K317">
            <v>6.6400000000000001E-2</v>
          </cell>
        </row>
        <row r="318">
          <cell r="B318">
            <v>16909005</v>
          </cell>
          <cell r="H318">
            <v>0.02</v>
          </cell>
          <cell r="I318" t="str">
            <v>A</v>
          </cell>
          <cell r="K318">
            <v>2.0000000000000001E-4</v>
          </cell>
        </row>
        <row r="319">
          <cell r="B319">
            <v>16909005</v>
          </cell>
          <cell r="H319">
            <v>19.27</v>
          </cell>
          <cell r="I319" t="str">
            <v>A</v>
          </cell>
          <cell r="K319">
            <v>0.19270000000000001</v>
          </cell>
        </row>
        <row r="320">
          <cell r="B320">
            <v>16909005</v>
          </cell>
          <cell r="H320">
            <v>9.3699999999999992</v>
          </cell>
          <cell r="I320" t="str">
            <v>A</v>
          </cell>
          <cell r="K320">
            <v>9.3699999999999992E-2</v>
          </cell>
        </row>
        <row r="321">
          <cell r="B321">
            <v>16909005</v>
          </cell>
          <cell r="H321">
            <v>15.05</v>
          </cell>
          <cell r="I321" t="str">
            <v>A</v>
          </cell>
          <cell r="K321">
            <v>0.15050000000000002</v>
          </cell>
        </row>
        <row r="322">
          <cell r="B322">
            <v>16909005</v>
          </cell>
          <cell r="H322">
            <v>17.07</v>
          </cell>
          <cell r="I322" t="str">
            <v>A</v>
          </cell>
          <cell r="K322">
            <v>0.17070000000000002</v>
          </cell>
        </row>
        <row r="323">
          <cell r="B323">
            <v>16909005</v>
          </cell>
          <cell r="H323">
            <v>0.38</v>
          </cell>
          <cell r="I323" t="str">
            <v>A</v>
          </cell>
          <cell r="K323">
            <v>3.8E-3</v>
          </cell>
        </row>
        <row r="324">
          <cell r="B324">
            <v>16909005</v>
          </cell>
          <cell r="H324">
            <v>3.12</v>
          </cell>
          <cell r="I324" t="str">
            <v>A</v>
          </cell>
          <cell r="K324">
            <v>3.1200000000000002E-2</v>
          </cell>
        </row>
        <row r="325">
          <cell r="B325">
            <v>16909005</v>
          </cell>
          <cell r="H325">
            <v>0.53</v>
          </cell>
          <cell r="I325" t="str">
            <v>A</v>
          </cell>
          <cell r="K325">
            <v>5.3E-3</v>
          </cell>
        </row>
        <row r="326">
          <cell r="B326">
            <v>16909005</v>
          </cell>
          <cell r="H326">
            <v>15.83</v>
          </cell>
          <cell r="I326" t="str">
            <v>A</v>
          </cell>
          <cell r="K326">
            <v>0.1583</v>
          </cell>
        </row>
        <row r="327">
          <cell r="B327">
            <v>16909005</v>
          </cell>
          <cell r="H327">
            <v>1.87</v>
          </cell>
          <cell r="I327" t="str">
            <v>A</v>
          </cell>
          <cell r="K327">
            <v>1.8700000000000001E-2</v>
          </cell>
        </row>
        <row r="328">
          <cell r="B328">
            <v>16909005</v>
          </cell>
          <cell r="H328">
            <v>15.86</v>
          </cell>
          <cell r="I328" t="str">
            <v>A</v>
          </cell>
          <cell r="K328">
            <v>0.15859999999999999</v>
          </cell>
        </row>
        <row r="329">
          <cell r="B329">
            <v>16909005</v>
          </cell>
          <cell r="H329">
            <v>4.67</v>
          </cell>
          <cell r="I329" t="str">
            <v>A</v>
          </cell>
          <cell r="K329">
            <v>4.6699999999999998E-2</v>
          </cell>
        </row>
        <row r="330">
          <cell r="B330">
            <v>16909005</v>
          </cell>
          <cell r="H330">
            <v>1.84</v>
          </cell>
          <cell r="I330" t="str">
            <v>A</v>
          </cell>
          <cell r="K330">
            <v>1.84E-2</v>
          </cell>
        </row>
        <row r="331">
          <cell r="B331">
            <v>16909005</v>
          </cell>
          <cell r="H331">
            <v>8.39</v>
          </cell>
          <cell r="I331" t="str">
            <v>A</v>
          </cell>
          <cell r="K331">
            <v>8.3900000000000002E-2</v>
          </cell>
        </row>
        <row r="332">
          <cell r="B332">
            <v>16909005</v>
          </cell>
          <cell r="H332">
            <v>24.72</v>
          </cell>
          <cell r="I332" t="str">
            <v>A</v>
          </cell>
          <cell r="K332">
            <v>0.2472</v>
          </cell>
        </row>
        <row r="333">
          <cell r="B333">
            <v>16909005</v>
          </cell>
          <cell r="H333">
            <v>0.03</v>
          </cell>
          <cell r="I333" t="str">
            <v>A</v>
          </cell>
          <cell r="K333">
            <v>2.9999999999999997E-4</v>
          </cell>
        </row>
        <row r="334">
          <cell r="B334">
            <v>16909005</v>
          </cell>
          <cell r="H334">
            <v>1.71</v>
          </cell>
          <cell r="I334" t="str">
            <v>A</v>
          </cell>
          <cell r="K334">
            <v>1.7100000000000001E-2</v>
          </cell>
        </row>
        <row r="335">
          <cell r="B335">
            <v>16909005</v>
          </cell>
          <cell r="H335">
            <v>21.62</v>
          </cell>
          <cell r="I335" t="str">
            <v>A</v>
          </cell>
          <cell r="K335">
            <v>0.2162</v>
          </cell>
        </row>
        <row r="336">
          <cell r="B336">
            <v>16909005</v>
          </cell>
          <cell r="H336">
            <v>9.4</v>
          </cell>
          <cell r="I336" t="str">
            <v>A</v>
          </cell>
          <cell r="K336">
            <v>9.4E-2</v>
          </cell>
        </row>
        <row r="337">
          <cell r="B337">
            <v>16909005</v>
          </cell>
          <cell r="H337">
            <v>3.61</v>
          </cell>
          <cell r="I337" t="str">
            <v>A</v>
          </cell>
          <cell r="K337">
            <v>3.61E-2</v>
          </cell>
        </row>
        <row r="338">
          <cell r="B338">
            <v>16909005</v>
          </cell>
          <cell r="H338">
            <v>45.96</v>
          </cell>
          <cell r="I338" t="str">
            <v>A</v>
          </cell>
          <cell r="K338">
            <v>0.45960000000000001</v>
          </cell>
        </row>
        <row r="339">
          <cell r="B339">
            <v>16909005</v>
          </cell>
          <cell r="H339">
            <v>7.71</v>
          </cell>
          <cell r="I339" t="str">
            <v>A</v>
          </cell>
          <cell r="K339">
            <v>7.7100000000000002E-2</v>
          </cell>
        </row>
        <row r="340">
          <cell r="B340">
            <v>16909005</v>
          </cell>
          <cell r="H340">
            <v>19.39</v>
          </cell>
          <cell r="I340" t="str">
            <v>A</v>
          </cell>
          <cell r="K340">
            <v>0.19390000000000002</v>
          </cell>
        </row>
        <row r="341">
          <cell r="B341">
            <v>16909005</v>
          </cell>
          <cell r="H341">
            <v>8.25</v>
          </cell>
          <cell r="I341" t="str">
            <v>A</v>
          </cell>
          <cell r="K341">
            <v>8.2500000000000004E-2</v>
          </cell>
        </row>
        <row r="342">
          <cell r="B342">
            <v>16909005</v>
          </cell>
          <cell r="H342">
            <v>19.39</v>
          </cell>
          <cell r="I342" t="str">
            <v>A</v>
          </cell>
          <cell r="K342">
            <v>0.19390000000000002</v>
          </cell>
        </row>
        <row r="343">
          <cell r="B343">
            <v>16909005</v>
          </cell>
          <cell r="H343">
            <v>27.12</v>
          </cell>
          <cell r="I343" t="str">
            <v>A</v>
          </cell>
          <cell r="K343">
            <v>0.2712</v>
          </cell>
        </row>
        <row r="344">
          <cell r="B344">
            <v>16909005</v>
          </cell>
          <cell r="H344">
            <v>19.39</v>
          </cell>
          <cell r="I344" t="str">
            <v>A</v>
          </cell>
          <cell r="K344">
            <v>0.19390000000000002</v>
          </cell>
        </row>
        <row r="345">
          <cell r="B345">
            <v>16909005</v>
          </cell>
          <cell r="H345">
            <v>40.130000000000003</v>
          </cell>
          <cell r="I345" t="str">
            <v>A</v>
          </cell>
          <cell r="K345">
            <v>0.40130000000000005</v>
          </cell>
        </row>
        <row r="346">
          <cell r="B346">
            <v>16909005</v>
          </cell>
          <cell r="H346">
            <v>30.98</v>
          </cell>
          <cell r="I346" t="str">
            <v>A</v>
          </cell>
          <cell r="K346">
            <v>0.30980000000000002</v>
          </cell>
        </row>
        <row r="347">
          <cell r="B347">
            <v>16909005</v>
          </cell>
          <cell r="H347">
            <v>9.14</v>
          </cell>
          <cell r="I347" t="str">
            <v>A</v>
          </cell>
          <cell r="K347">
            <v>9.1400000000000009E-2</v>
          </cell>
        </row>
        <row r="348">
          <cell r="B348">
            <v>16909005</v>
          </cell>
          <cell r="H348">
            <v>23.53</v>
          </cell>
          <cell r="I348" t="str">
            <v>A</v>
          </cell>
          <cell r="K348">
            <v>0.23530000000000001</v>
          </cell>
        </row>
        <row r="349">
          <cell r="B349">
            <v>16909005</v>
          </cell>
          <cell r="H349">
            <v>9.7100000000000009</v>
          </cell>
          <cell r="I349" t="str">
            <v>A</v>
          </cell>
          <cell r="K349">
            <v>9.7100000000000006E-2</v>
          </cell>
        </row>
        <row r="350">
          <cell r="B350">
            <v>16909005</v>
          </cell>
          <cell r="H350">
            <v>0.23</v>
          </cell>
          <cell r="I350" t="str">
            <v>A</v>
          </cell>
          <cell r="K350">
            <v>2.3E-3</v>
          </cell>
        </row>
        <row r="351">
          <cell r="B351">
            <v>16909005</v>
          </cell>
          <cell r="H351">
            <v>5.53</v>
          </cell>
          <cell r="I351" t="str">
            <v>A</v>
          </cell>
          <cell r="K351">
            <v>5.5300000000000002E-2</v>
          </cell>
        </row>
        <row r="352">
          <cell r="B352">
            <v>16909005</v>
          </cell>
          <cell r="H352">
            <v>0.39</v>
          </cell>
          <cell r="I352" t="str">
            <v>A</v>
          </cell>
          <cell r="K352">
            <v>3.9000000000000003E-3</v>
          </cell>
        </row>
        <row r="353">
          <cell r="B353">
            <v>16909005</v>
          </cell>
          <cell r="H353">
            <v>18.239999999999998</v>
          </cell>
          <cell r="I353" t="str">
            <v>A</v>
          </cell>
          <cell r="K353">
            <v>0.18239999999999998</v>
          </cell>
        </row>
        <row r="354">
          <cell r="B354">
            <v>16909005</v>
          </cell>
          <cell r="H354">
            <v>0.01</v>
          </cell>
          <cell r="I354" t="str">
            <v>A</v>
          </cell>
          <cell r="K354">
            <v>1E-4</v>
          </cell>
        </row>
        <row r="355">
          <cell r="B355">
            <v>16909005</v>
          </cell>
          <cell r="H355">
            <v>1.83</v>
          </cell>
          <cell r="I355" t="str">
            <v>A</v>
          </cell>
          <cell r="K355">
            <v>1.83E-2</v>
          </cell>
        </row>
        <row r="356">
          <cell r="B356">
            <v>16909005</v>
          </cell>
          <cell r="H356">
            <v>20.260000000000002</v>
          </cell>
          <cell r="I356" t="str">
            <v>A</v>
          </cell>
          <cell r="K356">
            <v>0.20260000000000003</v>
          </cell>
        </row>
        <row r="357">
          <cell r="B357">
            <v>16909005</v>
          </cell>
          <cell r="H357">
            <v>24.95</v>
          </cell>
          <cell r="I357" t="str">
            <v>A</v>
          </cell>
          <cell r="K357">
            <v>0.2495</v>
          </cell>
        </row>
        <row r="358">
          <cell r="B358">
            <v>16909005</v>
          </cell>
          <cell r="H358">
            <v>17.45</v>
          </cell>
          <cell r="I358" t="str">
            <v>A</v>
          </cell>
          <cell r="K358">
            <v>0.17449999999999999</v>
          </cell>
        </row>
        <row r="359">
          <cell r="B359">
            <v>16909005</v>
          </cell>
          <cell r="H359">
            <v>13.83</v>
          </cell>
          <cell r="I359" t="str">
            <v>A</v>
          </cell>
          <cell r="K359">
            <v>0.13830000000000001</v>
          </cell>
        </row>
        <row r="360">
          <cell r="B360">
            <v>16909005</v>
          </cell>
          <cell r="H360">
            <v>0.04</v>
          </cell>
          <cell r="I360" t="str">
            <v>A</v>
          </cell>
          <cell r="K360">
            <v>4.0000000000000002E-4</v>
          </cell>
        </row>
        <row r="361">
          <cell r="B361">
            <v>16909005</v>
          </cell>
          <cell r="H361">
            <v>11.13</v>
          </cell>
          <cell r="I361" t="str">
            <v>A</v>
          </cell>
          <cell r="K361">
            <v>0.11130000000000001</v>
          </cell>
        </row>
        <row r="362">
          <cell r="B362">
            <v>16909005</v>
          </cell>
          <cell r="H362">
            <v>19.739999999999998</v>
          </cell>
          <cell r="I362" t="str">
            <v>A</v>
          </cell>
          <cell r="K362">
            <v>0.19739999999999999</v>
          </cell>
        </row>
        <row r="363">
          <cell r="B363">
            <v>16909005</v>
          </cell>
          <cell r="H363">
            <v>27.81</v>
          </cell>
          <cell r="I363" t="str">
            <v>A</v>
          </cell>
          <cell r="K363">
            <v>0.27810000000000001</v>
          </cell>
        </row>
        <row r="364">
          <cell r="B364">
            <v>16909005</v>
          </cell>
          <cell r="H364">
            <v>0.08</v>
          </cell>
          <cell r="I364" t="str">
            <v>A</v>
          </cell>
          <cell r="K364">
            <v>8.0000000000000004E-4</v>
          </cell>
        </row>
        <row r="365">
          <cell r="B365">
            <v>16909005</v>
          </cell>
          <cell r="H365">
            <v>19.37</v>
          </cell>
          <cell r="I365" t="str">
            <v>A</v>
          </cell>
          <cell r="K365">
            <v>0.19370000000000001</v>
          </cell>
        </row>
        <row r="366">
          <cell r="B366">
            <v>16909005</v>
          </cell>
          <cell r="H366">
            <v>25.57</v>
          </cell>
          <cell r="I366" t="str">
            <v>A</v>
          </cell>
          <cell r="K366">
            <v>0.25569999999999998</v>
          </cell>
        </row>
        <row r="367">
          <cell r="B367">
            <v>16909005</v>
          </cell>
          <cell r="H367">
            <v>55.64</v>
          </cell>
          <cell r="I367" t="str">
            <v>A</v>
          </cell>
          <cell r="K367">
            <v>0.55640000000000001</v>
          </cell>
        </row>
        <row r="368">
          <cell r="B368">
            <v>16909005</v>
          </cell>
          <cell r="H368">
            <v>35.549999999999997</v>
          </cell>
          <cell r="I368" t="str">
            <v>A</v>
          </cell>
          <cell r="K368">
            <v>0.35549999999999998</v>
          </cell>
        </row>
        <row r="369">
          <cell r="B369">
            <v>16909005</v>
          </cell>
          <cell r="H369">
            <v>17.89</v>
          </cell>
          <cell r="I369" t="str">
            <v>A</v>
          </cell>
          <cell r="K369">
            <v>0.1789</v>
          </cell>
        </row>
        <row r="370">
          <cell r="B370">
            <v>16909005</v>
          </cell>
          <cell r="H370">
            <v>8.92</v>
          </cell>
          <cell r="I370" t="str">
            <v>A</v>
          </cell>
          <cell r="K370">
            <v>8.9200000000000002E-2</v>
          </cell>
        </row>
        <row r="371">
          <cell r="B371">
            <v>16909005</v>
          </cell>
          <cell r="H371">
            <v>15.06</v>
          </cell>
          <cell r="I371" t="str">
            <v>A</v>
          </cell>
          <cell r="K371">
            <v>0.15060000000000001</v>
          </cell>
        </row>
        <row r="372">
          <cell r="B372">
            <v>16909005</v>
          </cell>
          <cell r="H372">
            <v>30.79</v>
          </cell>
          <cell r="I372" t="str">
            <v>A</v>
          </cell>
          <cell r="K372">
            <v>0.30790000000000001</v>
          </cell>
        </row>
        <row r="373">
          <cell r="B373">
            <v>16909005</v>
          </cell>
          <cell r="H373">
            <v>15.27</v>
          </cell>
          <cell r="I373" t="str">
            <v>A</v>
          </cell>
          <cell r="K373">
            <v>0.1527</v>
          </cell>
        </row>
        <row r="374">
          <cell r="B374">
            <v>16909005</v>
          </cell>
          <cell r="H374">
            <v>22.01</v>
          </cell>
          <cell r="I374" t="str">
            <v>A</v>
          </cell>
          <cell r="K374">
            <v>0.22010000000000002</v>
          </cell>
        </row>
        <row r="375">
          <cell r="B375">
            <v>16909005</v>
          </cell>
          <cell r="H375">
            <v>16.89</v>
          </cell>
          <cell r="I375" t="str">
            <v>A</v>
          </cell>
          <cell r="K375">
            <v>0.16890000000000002</v>
          </cell>
        </row>
        <row r="376">
          <cell r="B376">
            <v>16909005</v>
          </cell>
          <cell r="H376">
            <v>7.99</v>
          </cell>
          <cell r="I376" t="str">
            <v>A</v>
          </cell>
          <cell r="K376">
            <v>7.9899999999999999E-2</v>
          </cell>
        </row>
        <row r="377">
          <cell r="B377">
            <v>16909005</v>
          </cell>
          <cell r="H377">
            <v>7.01</v>
          </cell>
          <cell r="I377" t="str">
            <v>A</v>
          </cell>
          <cell r="K377">
            <v>7.0099999999999996E-2</v>
          </cell>
        </row>
        <row r="378">
          <cell r="B378">
            <v>16909005</v>
          </cell>
          <cell r="H378">
            <v>0.25</v>
          </cell>
          <cell r="I378" t="str">
            <v>A</v>
          </cell>
          <cell r="K378">
            <v>2.5000000000000001E-3</v>
          </cell>
        </row>
        <row r="379">
          <cell r="B379">
            <v>16909005</v>
          </cell>
          <cell r="H379">
            <v>7.16</v>
          </cell>
          <cell r="I379" t="str">
            <v>A</v>
          </cell>
          <cell r="K379">
            <v>7.1599999999999997E-2</v>
          </cell>
        </row>
        <row r="380">
          <cell r="B380">
            <v>16909005</v>
          </cell>
          <cell r="H380">
            <v>35.479999999999997</v>
          </cell>
          <cell r="I380" t="str">
            <v>A</v>
          </cell>
          <cell r="K380">
            <v>0.35479999999999995</v>
          </cell>
        </row>
        <row r="381">
          <cell r="B381">
            <v>16909005</v>
          </cell>
          <cell r="H381">
            <v>19.95</v>
          </cell>
          <cell r="I381" t="str">
            <v>A</v>
          </cell>
          <cell r="K381">
            <v>0.19950000000000001</v>
          </cell>
        </row>
        <row r="382">
          <cell r="B382">
            <v>16909005</v>
          </cell>
          <cell r="H382">
            <v>43.34</v>
          </cell>
          <cell r="I382" t="str">
            <v>A</v>
          </cell>
          <cell r="K382">
            <v>0.43340000000000006</v>
          </cell>
        </row>
        <row r="383">
          <cell r="B383">
            <v>16909005</v>
          </cell>
          <cell r="H383">
            <v>0.01</v>
          </cell>
          <cell r="I383" t="str">
            <v>A</v>
          </cell>
          <cell r="K383">
            <v>1E-4</v>
          </cell>
        </row>
        <row r="384">
          <cell r="B384">
            <v>16909005</v>
          </cell>
          <cell r="H384">
            <v>2.79</v>
          </cell>
          <cell r="I384" t="str">
            <v>A</v>
          </cell>
          <cell r="K384">
            <v>2.7900000000000001E-2</v>
          </cell>
        </row>
        <row r="385">
          <cell r="B385">
            <v>16909005</v>
          </cell>
          <cell r="H385">
            <v>2.79</v>
          </cell>
          <cell r="I385" t="str">
            <v>A</v>
          </cell>
          <cell r="K385">
            <v>2.7900000000000001E-2</v>
          </cell>
        </row>
        <row r="386">
          <cell r="B386">
            <v>16909005</v>
          </cell>
          <cell r="H386">
            <v>6.56</v>
          </cell>
          <cell r="I386" t="str">
            <v>A</v>
          </cell>
          <cell r="K386">
            <v>6.5599999999999992E-2</v>
          </cell>
        </row>
        <row r="387">
          <cell r="B387">
            <v>16909005</v>
          </cell>
          <cell r="H387">
            <v>1.28</v>
          </cell>
          <cell r="I387" t="str">
            <v>A</v>
          </cell>
          <cell r="K387">
            <v>1.2800000000000001E-2</v>
          </cell>
        </row>
        <row r="388">
          <cell r="B388">
            <v>16909005</v>
          </cell>
          <cell r="H388">
            <v>2.79</v>
          </cell>
          <cell r="I388" t="str">
            <v>A</v>
          </cell>
          <cell r="K388">
            <v>2.7900000000000001E-2</v>
          </cell>
        </row>
        <row r="389">
          <cell r="B389">
            <v>16909005</v>
          </cell>
          <cell r="H389">
            <v>2.79</v>
          </cell>
          <cell r="I389" t="str">
            <v>A</v>
          </cell>
          <cell r="K389">
            <v>2.7900000000000001E-2</v>
          </cell>
        </row>
        <row r="390">
          <cell r="B390">
            <v>16909005</v>
          </cell>
          <cell r="H390">
            <v>4.74</v>
          </cell>
          <cell r="I390" t="str">
            <v>A</v>
          </cell>
          <cell r="K390">
            <v>4.7400000000000005E-2</v>
          </cell>
        </row>
        <row r="391">
          <cell r="B391">
            <v>16909005</v>
          </cell>
          <cell r="H391">
            <v>1.88</v>
          </cell>
          <cell r="I391" t="str">
            <v>A</v>
          </cell>
          <cell r="K391">
            <v>1.8800000000000001E-2</v>
          </cell>
        </row>
        <row r="392">
          <cell r="B392">
            <v>16909005</v>
          </cell>
          <cell r="H392">
            <v>2.29</v>
          </cell>
          <cell r="I392" t="str">
            <v>A</v>
          </cell>
          <cell r="K392">
            <v>2.29E-2</v>
          </cell>
        </row>
        <row r="393">
          <cell r="B393">
            <v>16909005</v>
          </cell>
          <cell r="H393">
            <v>0.63</v>
          </cell>
          <cell r="I393" t="str">
            <v>A</v>
          </cell>
          <cell r="K393">
            <v>6.3E-3</v>
          </cell>
        </row>
        <row r="394">
          <cell r="B394">
            <v>16909005</v>
          </cell>
          <cell r="H394">
            <v>33.020000000000003</v>
          </cell>
          <cell r="I394" t="str">
            <v>A</v>
          </cell>
          <cell r="K394">
            <v>0.33020000000000005</v>
          </cell>
        </row>
        <row r="395">
          <cell r="B395">
            <v>16909005</v>
          </cell>
          <cell r="H395">
            <v>5.25</v>
          </cell>
          <cell r="I395" t="str">
            <v>A</v>
          </cell>
          <cell r="K395">
            <v>5.2499999999999998E-2</v>
          </cell>
        </row>
        <row r="396">
          <cell r="B396">
            <v>16909005</v>
          </cell>
          <cell r="H396">
            <v>2.98</v>
          </cell>
          <cell r="I396" t="str">
            <v>A</v>
          </cell>
          <cell r="K396">
            <v>2.98E-2</v>
          </cell>
        </row>
        <row r="397">
          <cell r="B397">
            <v>16909005</v>
          </cell>
          <cell r="H397">
            <v>13.9</v>
          </cell>
          <cell r="I397" t="str">
            <v>A</v>
          </cell>
          <cell r="K397">
            <v>0.13900000000000001</v>
          </cell>
        </row>
        <row r="398">
          <cell r="B398">
            <v>16909005</v>
          </cell>
          <cell r="H398">
            <v>120.23</v>
          </cell>
          <cell r="I398" t="str">
            <v>A</v>
          </cell>
          <cell r="K398">
            <v>1.2023000000000001</v>
          </cell>
        </row>
        <row r="399">
          <cell r="B399">
            <v>16909005</v>
          </cell>
          <cell r="H399">
            <v>58.3</v>
          </cell>
          <cell r="I399" t="str">
            <v>A</v>
          </cell>
          <cell r="K399">
            <v>0.58299999999999996</v>
          </cell>
        </row>
        <row r="400">
          <cell r="B400">
            <v>16909005</v>
          </cell>
          <cell r="H400">
            <v>67.88</v>
          </cell>
          <cell r="I400" t="str">
            <v>A</v>
          </cell>
          <cell r="K400">
            <v>0.67879999999999996</v>
          </cell>
        </row>
        <row r="401">
          <cell r="B401">
            <v>16909005</v>
          </cell>
          <cell r="H401">
            <v>77.260000000000005</v>
          </cell>
          <cell r="I401" t="str">
            <v>A</v>
          </cell>
          <cell r="K401">
            <v>0.77260000000000006</v>
          </cell>
        </row>
        <row r="402">
          <cell r="B402">
            <v>16909005</v>
          </cell>
          <cell r="H402">
            <v>71.099999999999994</v>
          </cell>
          <cell r="I402" t="str">
            <v>A</v>
          </cell>
          <cell r="K402">
            <v>0.71099999999999997</v>
          </cell>
        </row>
        <row r="403">
          <cell r="B403">
            <v>16909005</v>
          </cell>
          <cell r="H403">
            <v>67.650000000000006</v>
          </cell>
          <cell r="I403" t="str">
            <v>A</v>
          </cell>
          <cell r="K403">
            <v>0.6765000000000001</v>
          </cell>
        </row>
        <row r="404">
          <cell r="B404">
            <v>16909005</v>
          </cell>
          <cell r="H404">
            <v>69.709999999999994</v>
          </cell>
          <cell r="I404" t="str">
            <v>A</v>
          </cell>
          <cell r="K404">
            <v>0.69709999999999994</v>
          </cell>
        </row>
        <row r="405">
          <cell r="B405">
            <v>16909005</v>
          </cell>
          <cell r="H405">
            <v>50.43</v>
          </cell>
          <cell r="I405" t="str">
            <v>A</v>
          </cell>
          <cell r="K405">
            <v>0.50429999999999997</v>
          </cell>
        </row>
        <row r="406">
          <cell r="B406">
            <v>16909005</v>
          </cell>
          <cell r="H406">
            <v>4.68</v>
          </cell>
          <cell r="I406" t="str">
            <v>A</v>
          </cell>
          <cell r="K406">
            <v>4.6800000000000001E-2</v>
          </cell>
        </row>
        <row r="407">
          <cell r="B407">
            <v>16909005</v>
          </cell>
          <cell r="H407">
            <v>6.28</v>
          </cell>
          <cell r="I407" t="str">
            <v>A</v>
          </cell>
          <cell r="K407">
            <v>6.2800000000000009E-2</v>
          </cell>
        </row>
        <row r="408">
          <cell r="B408">
            <v>16909005</v>
          </cell>
          <cell r="H408">
            <v>11.39</v>
          </cell>
          <cell r="I408" t="str">
            <v>A</v>
          </cell>
          <cell r="K408">
            <v>0.1139</v>
          </cell>
        </row>
        <row r="409">
          <cell r="B409">
            <v>16909005</v>
          </cell>
          <cell r="H409">
            <v>22.03</v>
          </cell>
          <cell r="I409" t="str">
            <v>A</v>
          </cell>
          <cell r="K409">
            <v>0.22030000000000002</v>
          </cell>
        </row>
        <row r="410">
          <cell r="B410">
            <v>16909005</v>
          </cell>
          <cell r="H410">
            <v>0.61</v>
          </cell>
          <cell r="I410" t="str">
            <v>A</v>
          </cell>
          <cell r="K410">
            <v>6.1000000000000004E-3</v>
          </cell>
        </row>
        <row r="411">
          <cell r="B411">
            <v>16909005</v>
          </cell>
          <cell r="H411">
            <v>0.06</v>
          </cell>
          <cell r="I411" t="str">
            <v>A</v>
          </cell>
          <cell r="K411">
            <v>5.9999999999999995E-4</v>
          </cell>
        </row>
        <row r="412">
          <cell r="B412">
            <v>16909005</v>
          </cell>
          <cell r="H412">
            <v>5.09</v>
          </cell>
          <cell r="I412" t="str">
            <v>A</v>
          </cell>
          <cell r="K412">
            <v>5.0900000000000001E-2</v>
          </cell>
        </row>
        <row r="413">
          <cell r="B413">
            <v>16909005</v>
          </cell>
          <cell r="H413">
            <v>28.48</v>
          </cell>
          <cell r="I413" t="str">
            <v>A</v>
          </cell>
          <cell r="K413">
            <v>0.2848</v>
          </cell>
        </row>
        <row r="414">
          <cell r="B414">
            <v>16909005</v>
          </cell>
          <cell r="H414">
            <v>0.95</v>
          </cell>
          <cell r="I414" t="str">
            <v>A</v>
          </cell>
          <cell r="K414">
            <v>9.4999999999999998E-3</v>
          </cell>
        </row>
        <row r="415">
          <cell r="B415">
            <v>16909005</v>
          </cell>
          <cell r="H415">
            <v>1.64</v>
          </cell>
          <cell r="I415" t="str">
            <v>A</v>
          </cell>
          <cell r="K415">
            <v>1.6399999999999998E-2</v>
          </cell>
        </row>
        <row r="416">
          <cell r="B416">
            <v>16909005</v>
          </cell>
          <cell r="H416">
            <v>4.03</v>
          </cell>
          <cell r="I416" t="str">
            <v>A</v>
          </cell>
          <cell r="K416">
            <v>4.0300000000000002E-2</v>
          </cell>
        </row>
        <row r="417">
          <cell r="B417">
            <v>16909005</v>
          </cell>
          <cell r="H417">
            <v>2.4900000000000002</v>
          </cell>
          <cell r="I417" t="str">
            <v>A</v>
          </cell>
          <cell r="K417">
            <v>2.4900000000000002E-2</v>
          </cell>
        </row>
        <row r="418">
          <cell r="B418">
            <v>16909005</v>
          </cell>
          <cell r="H418">
            <v>45.99</v>
          </cell>
          <cell r="I418" t="str">
            <v>A</v>
          </cell>
          <cell r="K418">
            <v>0.45990000000000003</v>
          </cell>
        </row>
        <row r="419">
          <cell r="B419">
            <v>16909005</v>
          </cell>
          <cell r="H419">
            <v>0.75</v>
          </cell>
          <cell r="I419" t="str">
            <v>A</v>
          </cell>
          <cell r="K419">
            <v>7.4999999999999997E-3</v>
          </cell>
        </row>
        <row r="420">
          <cell r="B420">
            <v>16909005</v>
          </cell>
          <cell r="H420">
            <v>12.76</v>
          </cell>
          <cell r="I420" t="str">
            <v>A</v>
          </cell>
          <cell r="K420">
            <v>0.12759999999999999</v>
          </cell>
        </row>
        <row r="421">
          <cell r="B421">
            <v>16909005</v>
          </cell>
          <cell r="H421">
            <v>28.06</v>
          </cell>
          <cell r="I421" t="str">
            <v>A</v>
          </cell>
          <cell r="K421">
            <v>0.28060000000000002</v>
          </cell>
        </row>
        <row r="422">
          <cell r="B422">
            <v>16909005</v>
          </cell>
          <cell r="H422">
            <v>5.91</v>
          </cell>
          <cell r="I422" t="str">
            <v>A</v>
          </cell>
          <cell r="K422">
            <v>5.91E-2</v>
          </cell>
        </row>
        <row r="423">
          <cell r="B423">
            <v>16909005</v>
          </cell>
          <cell r="H423">
            <v>4.22</v>
          </cell>
          <cell r="I423" t="str">
            <v>A</v>
          </cell>
          <cell r="K423">
            <v>4.2200000000000001E-2</v>
          </cell>
        </row>
        <row r="424">
          <cell r="B424">
            <v>16909005</v>
          </cell>
          <cell r="H424">
            <v>1.0900000000000001</v>
          </cell>
          <cell r="I424" t="str">
            <v>A</v>
          </cell>
          <cell r="K424">
            <v>1.0900000000000002E-2</v>
          </cell>
        </row>
        <row r="425">
          <cell r="B425">
            <v>16909005</v>
          </cell>
          <cell r="H425">
            <v>53.5</v>
          </cell>
          <cell r="I425" t="str">
            <v>A</v>
          </cell>
          <cell r="K425">
            <v>0.53500000000000003</v>
          </cell>
        </row>
        <row r="426">
          <cell r="B426">
            <v>16909005</v>
          </cell>
          <cell r="H426">
            <v>16.829999999999998</v>
          </cell>
          <cell r="I426" t="str">
            <v>A</v>
          </cell>
          <cell r="K426">
            <v>0.16829999999999998</v>
          </cell>
        </row>
        <row r="427">
          <cell r="B427">
            <v>16909005</v>
          </cell>
          <cell r="H427">
            <v>26.16</v>
          </cell>
          <cell r="I427" t="str">
            <v>A</v>
          </cell>
          <cell r="K427">
            <v>0.2616</v>
          </cell>
        </row>
        <row r="428">
          <cell r="B428">
            <v>16909005</v>
          </cell>
          <cell r="H428">
            <v>44.31</v>
          </cell>
          <cell r="I428" t="str">
            <v>A</v>
          </cell>
          <cell r="K428">
            <v>0.44310000000000005</v>
          </cell>
        </row>
        <row r="429">
          <cell r="B429">
            <v>16909005</v>
          </cell>
          <cell r="H429">
            <v>0.02</v>
          </cell>
          <cell r="I429" t="str">
            <v>A</v>
          </cell>
          <cell r="K429">
            <v>2.0000000000000001E-4</v>
          </cell>
        </row>
        <row r="430">
          <cell r="B430">
            <v>16909005</v>
          </cell>
          <cell r="H430">
            <v>12.76</v>
          </cell>
          <cell r="I430" t="str">
            <v>A</v>
          </cell>
          <cell r="K430">
            <v>0.12759999999999999</v>
          </cell>
        </row>
        <row r="431">
          <cell r="B431">
            <v>16909005</v>
          </cell>
          <cell r="H431">
            <v>9.93</v>
          </cell>
          <cell r="I431" t="str">
            <v>A</v>
          </cell>
          <cell r="K431">
            <v>9.9299999999999999E-2</v>
          </cell>
        </row>
        <row r="432">
          <cell r="B432">
            <v>16909005</v>
          </cell>
          <cell r="H432">
            <v>0.64</v>
          </cell>
          <cell r="I432" t="str">
            <v>A</v>
          </cell>
          <cell r="K432">
            <v>6.4000000000000003E-3</v>
          </cell>
        </row>
        <row r="433">
          <cell r="B433">
            <v>16909005</v>
          </cell>
          <cell r="H433">
            <v>14.49</v>
          </cell>
          <cell r="I433" t="str">
            <v>A</v>
          </cell>
          <cell r="K433">
            <v>0.1449</v>
          </cell>
        </row>
        <row r="434">
          <cell r="B434">
            <v>16909005</v>
          </cell>
          <cell r="H434">
            <v>6.12</v>
          </cell>
          <cell r="I434" t="str">
            <v>A</v>
          </cell>
          <cell r="K434">
            <v>6.1200000000000004E-2</v>
          </cell>
        </row>
        <row r="435">
          <cell r="B435">
            <v>16909005</v>
          </cell>
          <cell r="H435">
            <v>0.35</v>
          </cell>
          <cell r="I435" t="str">
            <v>A</v>
          </cell>
          <cell r="K435">
            <v>3.4999999999999996E-3</v>
          </cell>
        </row>
        <row r="436">
          <cell r="B436">
            <v>16909005</v>
          </cell>
          <cell r="H436">
            <v>0.01</v>
          </cell>
          <cell r="I436" t="str">
            <v>A</v>
          </cell>
          <cell r="K436">
            <v>1E-4</v>
          </cell>
        </row>
        <row r="437">
          <cell r="B437">
            <v>16909005</v>
          </cell>
          <cell r="H437">
            <v>0.01</v>
          </cell>
          <cell r="I437" t="str">
            <v>A</v>
          </cell>
          <cell r="K437">
            <v>1E-4</v>
          </cell>
        </row>
        <row r="438">
          <cell r="B438">
            <v>16909005</v>
          </cell>
          <cell r="H438">
            <v>29.81</v>
          </cell>
          <cell r="I438" t="str">
            <v>A</v>
          </cell>
          <cell r="K438">
            <v>0.29809999999999998</v>
          </cell>
        </row>
        <row r="439">
          <cell r="B439">
            <v>16909005</v>
          </cell>
          <cell r="H439">
            <v>38.880000000000003</v>
          </cell>
          <cell r="I439" t="str">
            <v>A</v>
          </cell>
          <cell r="K439">
            <v>0.38880000000000003</v>
          </cell>
        </row>
        <row r="440">
          <cell r="B440">
            <v>16909005</v>
          </cell>
          <cell r="H440">
            <v>18.57</v>
          </cell>
          <cell r="I440" t="str">
            <v>A</v>
          </cell>
          <cell r="K440">
            <v>0.1857</v>
          </cell>
        </row>
        <row r="441">
          <cell r="B441">
            <v>16909005</v>
          </cell>
          <cell r="H441">
            <v>0.27</v>
          </cell>
          <cell r="I441" t="str">
            <v>A</v>
          </cell>
          <cell r="K441">
            <v>2.7000000000000001E-3</v>
          </cell>
        </row>
        <row r="442">
          <cell r="B442">
            <v>16909005</v>
          </cell>
          <cell r="H442">
            <v>8.3000000000000007</v>
          </cell>
          <cell r="I442" t="str">
            <v>A</v>
          </cell>
          <cell r="K442">
            <v>8.3000000000000004E-2</v>
          </cell>
        </row>
        <row r="443">
          <cell r="B443">
            <v>16909005</v>
          </cell>
          <cell r="H443">
            <v>29.99</v>
          </cell>
          <cell r="I443" t="str">
            <v>A</v>
          </cell>
          <cell r="K443">
            <v>0.2999</v>
          </cell>
        </row>
        <row r="444">
          <cell r="B444">
            <v>16909005</v>
          </cell>
          <cell r="H444">
            <v>8.5399999999999991</v>
          </cell>
          <cell r="I444" t="str">
            <v>A</v>
          </cell>
          <cell r="K444">
            <v>8.539999999999999E-2</v>
          </cell>
        </row>
        <row r="445">
          <cell r="B445">
            <v>16909005</v>
          </cell>
          <cell r="H445">
            <v>5.39</v>
          </cell>
          <cell r="I445" t="str">
            <v>A</v>
          </cell>
          <cell r="K445">
            <v>5.3899999999999997E-2</v>
          </cell>
        </row>
        <row r="446">
          <cell r="B446">
            <v>16909005</v>
          </cell>
          <cell r="H446">
            <v>1.24</v>
          </cell>
          <cell r="I446" t="str">
            <v>A</v>
          </cell>
          <cell r="K446">
            <v>1.24E-2</v>
          </cell>
        </row>
        <row r="447">
          <cell r="B447">
            <v>16909005</v>
          </cell>
          <cell r="H447">
            <v>0.36</v>
          </cell>
          <cell r="I447" t="str">
            <v>A</v>
          </cell>
          <cell r="K447">
            <v>3.5999999999999999E-3</v>
          </cell>
        </row>
        <row r="448">
          <cell r="B448">
            <v>16909005</v>
          </cell>
          <cell r="H448">
            <v>7.0000000000000007E-2</v>
          </cell>
          <cell r="I448" t="str">
            <v>A</v>
          </cell>
          <cell r="K448">
            <v>7.000000000000001E-4</v>
          </cell>
        </row>
        <row r="449">
          <cell r="B449">
            <v>16909005</v>
          </cell>
          <cell r="H449">
            <v>0.3</v>
          </cell>
          <cell r="I449" t="str">
            <v>A</v>
          </cell>
          <cell r="K449">
            <v>3.0000000000000001E-3</v>
          </cell>
        </row>
        <row r="450">
          <cell r="B450">
            <v>16909005</v>
          </cell>
          <cell r="H450">
            <v>0.44</v>
          </cell>
          <cell r="I450" t="str">
            <v>A</v>
          </cell>
          <cell r="K450">
            <v>4.4000000000000003E-3</v>
          </cell>
        </row>
        <row r="451">
          <cell r="B451">
            <v>16909005</v>
          </cell>
          <cell r="H451">
            <v>18.59</v>
          </cell>
          <cell r="I451" t="str">
            <v>A</v>
          </cell>
          <cell r="K451">
            <v>0.18590000000000001</v>
          </cell>
        </row>
        <row r="452">
          <cell r="B452">
            <v>16909005</v>
          </cell>
          <cell r="H452">
            <v>0.02</v>
          </cell>
          <cell r="I452" t="str">
            <v>A</v>
          </cell>
          <cell r="K452">
            <v>2.0000000000000001E-4</v>
          </cell>
        </row>
        <row r="453">
          <cell r="B453">
            <v>16909005</v>
          </cell>
          <cell r="H453">
            <v>26.98</v>
          </cell>
          <cell r="I453" t="str">
            <v>A</v>
          </cell>
          <cell r="K453">
            <v>0.26979999999999998</v>
          </cell>
        </row>
        <row r="454">
          <cell r="B454">
            <v>16909005</v>
          </cell>
          <cell r="H454">
            <v>0.28000000000000003</v>
          </cell>
          <cell r="I454" t="str">
            <v>A</v>
          </cell>
          <cell r="K454">
            <v>2.8000000000000004E-3</v>
          </cell>
        </row>
        <row r="455">
          <cell r="B455">
            <v>16909005</v>
          </cell>
          <cell r="H455">
            <v>5.81</v>
          </cell>
          <cell r="I455" t="str">
            <v>A</v>
          </cell>
          <cell r="K455">
            <v>5.8099999999999999E-2</v>
          </cell>
        </row>
        <row r="456">
          <cell r="B456">
            <v>16909005</v>
          </cell>
          <cell r="H456">
            <v>0.96</v>
          </cell>
          <cell r="I456" t="str">
            <v>A</v>
          </cell>
          <cell r="K456">
            <v>9.5999999999999992E-3</v>
          </cell>
        </row>
        <row r="457">
          <cell r="B457">
            <v>16909005</v>
          </cell>
          <cell r="H457">
            <v>21.5</v>
          </cell>
          <cell r="I457" t="str">
            <v>A</v>
          </cell>
          <cell r="K457">
            <v>0.215</v>
          </cell>
        </row>
        <row r="458">
          <cell r="B458">
            <v>16909005</v>
          </cell>
          <cell r="H458">
            <v>17.27</v>
          </cell>
          <cell r="I458" t="str">
            <v>A</v>
          </cell>
          <cell r="K458">
            <v>0.17269999999999999</v>
          </cell>
        </row>
        <row r="459">
          <cell r="B459">
            <v>16909005</v>
          </cell>
          <cell r="H459">
            <v>26.68</v>
          </cell>
          <cell r="I459" t="str">
            <v>A</v>
          </cell>
          <cell r="K459">
            <v>0.26679999999999998</v>
          </cell>
        </row>
        <row r="460">
          <cell r="B460">
            <v>16909005</v>
          </cell>
          <cell r="H460">
            <v>0.8</v>
          </cell>
          <cell r="I460" t="str">
            <v>A</v>
          </cell>
          <cell r="K460">
            <v>8.0000000000000002E-3</v>
          </cell>
        </row>
        <row r="461">
          <cell r="B461">
            <v>16909005</v>
          </cell>
          <cell r="H461">
            <v>4.92</v>
          </cell>
          <cell r="I461" t="str">
            <v>A</v>
          </cell>
          <cell r="K461">
            <v>4.9200000000000001E-2</v>
          </cell>
        </row>
        <row r="462">
          <cell r="B462">
            <v>16909005</v>
          </cell>
          <cell r="H462">
            <v>28.33</v>
          </cell>
          <cell r="I462" t="str">
            <v>A</v>
          </cell>
          <cell r="K462">
            <v>0.2833</v>
          </cell>
        </row>
        <row r="463">
          <cell r="B463">
            <v>16909005</v>
          </cell>
          <cell r="H463">
            <v>35.82</v>
          </cell>
          <cell r="I463" t="str">
            <v>A</v>
          </cell>
          <cell r="K463">
            <v>0.35820000000000002</v>
          </cell>
        </row>
        <row r="464">
          <cell r="B464">
            <v>16909005</v>
          </cell>
          <cell r="H464">
            <v>16.489999999999998</v>
          </cell>
          <cell r="I464" t="str">
            <v>A</v>
          </cell>
          <cell r="K464">
            <v>0.16489999999999999</v>
          </cell>
        </row>
        <row r="465">
          <cell r="B465">
            <v>16909005</v>
          </cell>
          <cell r="H465">
            <v>0.93</v>
          </cell>
          <cell r="I465" t="str">
            <v>A</v>
          </cell>
          <cell r="K465">
            <v>9.300000000000001E-3</v>
          </cell>
        </row>
        <row r="466">
          <cell r="B466">
            <v>16909005</v>
          </cell>
          <cell r="H466">
            <v>0.06</v>
          </cell>
          <cell r="I466" t="str">
            <v>A</v>
          </cell>
          <cell r="K466">
            <v>5.9999999999999995E-4</v>
          </cell>
        </row>
        <row r="467">
          <cell r="B467">
            <v>16909005</v>
          </cell>
          <cell r="H467">
            <v>13.2</v>
          </cell>
          <cell r="I467" t="str">
            <v>A</v>
          </cell>
          <cell r="K467">
            <v>0.13200000000000001</v>
          </cell>
        </row>
        <row r="468">
          <cell r="B468">
            <v>16909005</v>
          </cell>
          <cell r="H468">
            <v>23.72</v>
          </cell>
          <cell r="I468" t="str">
            <v>A</v>
          </cell>
          <cell r="K468">
            <v>0.23719999999999999</v>
          </cell>
        </row>
        <row r="469">
          <cell r="B469">
            <v>16909005</v>
          </cell>
          <cell r="H469">
            <v>0.51</v>
          </cell>
          <cell r="I469" t="str">
            <v>A</v>
          </cell>
          <cell r="K469">
            <v>5.1000000000000004E-3</v>
          </cell>
        </row>
        <row r="470">
          <cell r="B470">
            <v>16909005</v>
          </cell>
          <cell r="H470">
            <v>0.04</v>
          </cell>
          <cell r="I470" t="str">
            <v>A</v>
          </cell>
          <cell r="K470">
            <v>4.0000000000000002E-4</v>
          </cell>
        </row>
        <row r="471">
          <cell r="B471">
            <v>16909005</v>
          </cell>
          <cell r="H471">
            <v>9.35</v>
          </cell>
          <cell r="I471" t="str">
            <v>A</v>
          </cell>
          <cell r="K471">
            <v>9.35E-2</v>
          </cell>
        </row>
        <row r="472">
          <cell r="B472">
            <v>16909005</v>
          </cell>
          <cell r="H472">
            <v>2.66</v>
          </cell>
          <cell r="I472" t="str">
            <v>A</v>
          </cell>
          <cell r="K472">
            <v>2.6600000000000002E-2</v>
          </cell>
        </row>
        <row r="473">
          <cell r="B473">
            <v>16909005</v>
          </cell>
          <cell r="H473">
            <v>3.74</v>
          </cell>
          <cell r="I473" t="str">
            <v>A</v>
          </cell>
          <cell r="K473">
            <v>3.7400000000000003E-2</v>
          </cell>
        </row>
        <row r="474">
          <cell r="B474">
            <v>16909005</v>
          </cell>
          <cell r="H474">
            <v>26.5</v>
          </cell>
          <cell r="I474" t="str">
            <v>A</v>
          </cell>
          <cell r="K474">
            <v>0.26500000000000001</v>
          </cell>
        </row>
        <row r="475">
          <cell r="B475">
            <v>16909005</v>
          </cell>
          <cell r="H475">
            <v>43.71</v>
          </cell>
          <cell r="I475" t="str">
            <v>A</v>
          </cell>
          <cell r="K475">
            <v>0.43710000000000004</v>
          </cell>
        </row>
        <row r="476">
          <cell r="B476">
            <v>16909005</v>
          </cell>
          <cell r="H476">
            <v>0.05</v>
          </cell>
          <cell r="I476" t="str">
            <v>A</v>
          </cell>
          <cell r="K476">
            <v>5.0000000000000001E-4</v>
          </cell>
        </row>
        <row r="477">
          <cell r="B477">
            <v>16909005</v>
          </cell>
          <cell r="H477">
            <v>20.97</v>
          </cell>
          <cell r="I477" t="str">
            <v>A</v>
          </cell>
          <cell r="K477">
            <v>0.2097</v>
          </cell>
        </row>
        <row r="478">
          <cell r="B478">
            <v>16909005</v>
          </cell>
          <cell r="H478">
            <v>7.17</v>
          </cell>
          <cell r="I478" t="str">
            <v>A</v>
          </cell>
          <cell r="K478">
            <v>7.17E-2</v>
          </cell>
        </row>
        <row r="479">
          <cell r="B479">
            <v>16909005</v>
          </cell>
          <cell r="H479">
            <v>8.26</v>
          </cell>
          <cell r="I479" t="str">
            <v>A</v>
          </cell>
          <cell r="K479">
            <v>8.2599999999999993E-2</v>
          </cell>
        </row>
        <row r="480">
          <cell r="B480">
            <v>16909005</v>
          </cell>
          <cell r="H480">
            <v>8.7799999999999994</v>
          </cell>
          <cell r="I480" t="str">
            <v>A</v>
          </cell>
          <cell r="K480">
            <v>8.7799999999999989E-2</v>
          </cell>
        </row>
        <row r="481">
          <cell r="B481">
            <v>16909005</v>
          </cell>
          <cell r="H481">
            <v>8.33</v>
          </cell>
          <cell r="I481" t="str">
            <v>A</v>
          </cell>
          <cell r="K481">
            <v>8.3299999999999999E-2</v>
          </cell>
        </row>
        <row r="482">
          <cell r="B482">
            <v>16909005</v>
          </cell>
          <cell r="H482">
            <v>24.06</v>
          </cell>
          <cell r="I482" t="str">
            <v>A</v>
          </cell>
          <cell r="K482">
            <v>0.24059999999999998</v>
          </cell>
        </row>
        <row r="483">
          <cell r="B483">
            <v>16909005</v>
          </cell>
          <cell r="H483">
            <v>8.9</v>
          </cell>
          <cell r="I483" t="str">
            <v>A</v>
          </cell>
          <cell r="K483">
            <v>8.900000000000001E-2</v>
          </cell>
        </row>
        <row r="484">
          <cell r="B484">
            <v>16909005</v>
          </cell>
          <cell r="H484">
            <v>80.11</v>
          </cell>
          <cell r="I484" t="str">
            <v>A</v>
          </cell>
          <cell r="K484">
            <v>0.80110000000000003</v>
          </cell>
        </row>
        <row r="485">
          <cell r="B485">
            <v>16909005</v>
          </cell>
          <cell r="H485">
            <v>26.64</v>
          </cell>
          <cell r="I485" t="str">
            <v>A</v>
          </cell>
          <cell r="K485">
            <v>0.26640000000000003</v>
          </cell>
        </row>
        <row r="486">
          <cell r="B486">
            <v>16909005</v>
          </cell>
          <cell r="H486">
            <v>7.17</v>
          </cell>
          <cell r="I486" t="str">
            <v>A</v>
          </cell>
          <cell r="K486">
            <v>7.17E-2</v>
          </cell>
        </row>
        <row r="487">
          <cell r="B487">
            <v>16909005</v>
          </cell>
          <cell r="H487">
            <v>36.43</v>
          </cell>
          <cell r="I487" t="str">
            <v>A</v>
          </cell>
          <cell r="K487">
            <v>0.36430000000000001</v>
          </cell>
        </row>
        <row r="488">
          <cell r="B488">
            <v>16909005</v>
          </cell>
          <cell r="H488">
            <v>18.170000000000002</v>
          </cell>
          <cell r="I488" t="str">
            <v>A</v>
          </cell>
          <cell r="K488">
            <v>0.18170000000000003</v>
          </cell>
        </row>
        <row r="489">
          <cell r="B489">
            <v>16909005</v>
          </cell>
          <cell r="H489">
            <v>57.93</v>
          </cell>
          <cell r="I489" t="str">
            <v>A</v>
          </cell>
          <cell r="K489">
            <v>0.57930000000000004</v>
          </cell>
        </row>
        <row r="490">
          <cell r="B490">
            <v>16909005</v>
          </cell>
          <cell r="H490">
            <v>34.67</v>
          </cell>
          <cell r="I490" t="str">
            <v>A</v>
          </cell>
          <cell r="K490">
            <v>0.34670000000000001</v>
          </cell>
        </row>
        <row r="491">
          <cell r="B491">
            <v>16909005</v>
          </cell>
          <cell r="H491">
            <v>47.5</v>
          </cell>
          <cell r="I491" t="str">
            <v>A</v>
          </cell>
          <cell r="K491">
            <v>0.47500000000000003</v>
          </cell>
        </row>
        <row r="492">
          <cell r="B492">
            <v>16909005</v>
          </cell>
          <cell r="H492">
            <v>0.01</v>
          </cell>
          <cell r="I492" t="str">
            <v>A</v>
          </cell>
          <cell r="K492">
            <v>1E-4</v>
          </cell>
        </row>
        <row r="493">
          <cell r="B493">
            <v>16909005</v>
          </cell>
          <cell r="H493">
            <v>0.3</v>
          </cell>
          <cell r="I493" t="str">
            <v>A</v>
          </cell>
          <cell r="K493">
            <v>3.0000000000000001E-3</v>
          </cell>
        </row>
        <row r="494">
          <cell r="B494">
            <v>16909005</v>
          </cell>
          <cell r="H494">
            <v>9.69</v>
          </cell>
          <cell r="I494" t="str">
            <v>A</v>
          </cell>
          <cell r="K494">
            <v>9.69E-2</v>
          </cell>
        </row>
        <row r="495">
          <cell r="B495">
            <v>16909005</v>
          </cell>
          <cell r="H495">
            <v>2.76</v>
          </cell>
          <cell r="I495" t="str">
            <v>A</v>
          </cell>
          <cell r="K495">
            <v>2.76E-2</v>
          </cell>
        </row>
        <row r="496">
          <cell r="B496">
            <v>16909005</v>
          </cell>
          <cell r="H496">
            <v>10.69</v>
          </cell>
          <cell r="I496" t="str">
            <v>A</v>
          </cell>
          <cell r="K496">
            <v>0.1069</v>
          </cell>
        </row>
        <row r="497">
          <cell r="B497">
            <v>16909005</v>
          </cell>
          <cell r="H497">
            <v>86.59</v>
          </cell>
          <cell r="I497" t="str">
            <v>A</v>
          </cell>
          <cell r="K497">
            <v>0.8659</v>
          </cell>
        </row>
        <row r="498">
          <cell r="B498">
            <v>16909005</v>
          </cell>
          <cell r="H498">
            <v>116.16</v>
          </cell>
          <cell r="I498" t="str">
            <v>A</v>
          </cell>
          <cell r="K498">
            <v>1.1616</v>
          </cell>
        </row>
        <row r="499">
          <cell r="B499">
            <v>16909005</v>
          </cell>
          <cell r="H499">
            <v>114.13</v>
          </cell>
          <cell r="I499" t="str">
            <v>A</v>
          </cell>
          <cell r="K499">
            <v>1.1413</v>
          </cell>
        </row>
        <row r="500">
          <cell r="B500">
            <v>16909005</v>
          </cell>
          <cell r="H500">
            <v>62.34</v>
          </cell>
          <cell r="I500" t="str">
            <v>A</v>
          </cell>
          <cell r="K500">
            <v>0.62340000000000007</v>
          </cell>
        </row>
        <row r="501">
          <cell r="B501">
            <v>16909005</v>
          </cell>
          <cell r="H501">
            <v>43.38</v>
          </cell>
          <cell r="I501" t="str">
            <v>A</v>
          </cell>
          <cell r="K501">
            <v>0.43380000000000002</v>
          </cell>
        </row>
        <row r="502">
          <cell r="B502">
            <v>16909005</v>
          </cell>
          <cell r="H502">
            <v>325.2</v>
          </cell>
          <cell r="I502" t="str">
            <v>A</v>
          </cell>
          <cell r="K502">
            <v>3.2519999999999998</v>
          </cell>
        </row>
        <row r="503">
          <cell r="B503">
            <v>16909005</v>
          </cell>
          <cell r="H503">
            <v>81.81</v>
          </cell>
          <cell r="I503" t="str">
            <v>A</v>
          </cell>
          <cell r="K503">
            <v>0.81810000000000005</v>
          </cell>
        </row>
        <row r="504">
          <cell r="B504">
            <v>16909005</v>
          </cell>
          <cell r="H504">
            <v>118.18</v>
          </cell>
          <cell r="I504" t="str">
            <v>A</v>
          </cell>
          <cell r="K504">
            <v>1.1818000000000002</v>
          </cell>
        </row>
        <row r="505">
          <cell r="B505">
            <v>16909005</v>
          </cell>
          <cell r="H505">
            <v>79.239999999999995</v>
          </cell>
          <cell r="I505" t="str">
            <v>A</v>
          </cell>
          <cell r="K505">
            <v>0.79239999999999999</v>
          </cell>
        </row>
        <row r="506">
          <cell r="B506">
            <v>16909005</v>
          </cell>
          <cell r="H506">
            <v>77.900000000000006</v>
          </cell>
          <cell r="I506" t="str">
            <v>A</v>
          </cell>
          <cell r="K506">
            <v>0.77900000000000003</v>
          </cell>
        </row>
        <row r="507">
          <cell r="B507">
            <v>16909005</v>
          </cell>
          <cell r="H507">
            <v>115.47</v>
          </cell>
          <cell r="I507" t="str">
            <v>A</v>
          </cell>
          <cell r="K507">
            <v>1.1547000000000001</v>
          </cell>
        </row>
        <row r="508">
          <cell r="B508">
            <v>16909005</v>
          </cell>
          <cell r="H508">
            <v>62.2</v>
          </cell>
          <cell r="I508" t="str">
            <v>A</v>
          </cell>
          <cell r="K508">
            <v>0.622</v>
          </cell>
        </row>
        <row r="509">
          <cell r="B509">
            <v>16909005</v>
          </cell>
          <cell r="H509">
            <v>186.51</v>
          </cell>
          <cell r="I509" t="str">
            <v>A</v>
          </cell>
          <cell r="K509">
            <v>1.8651</v>
          </cell>
        </row>
        <row r="510">
          <cell r="B510">
            <v>16909005</v>
          </cell>
          <cell r="H510">
            <v>26.3</v>
          </cell>
          <cell r="I510" t="str">
            <v>A</v>
          </cell>
          <cell r="K510">
            <v>0.26300000000000001</v>
          </cell>
        </row>
        <row r="511">
          <cell r="B511">
            <v>16909005</v>
          </cell>
          <cell r="H511">
            <v>172.43</v>
          </cell>
          <cell r="I511" t="str">
            <v>A</v>
          </cell>
          <cell r="K511">
            <v>1.7243000000000002</v>
          </cell>
        </row>
        <row r="512">
          <cell r="B512">
            <v>16909005</v>
          </cell>
          <cell r="H512">
            <v>126.63</v>
          </cell>
          <cell r="I512" t="str">
            <v>A</v>
          </cell>
          <cell r="K512">
            <v>1.2663</v>
          </cell>
        </row>
        <row r="513">
          <cell r="B513">
            <v>16909005</v>
          </cell>
          <cell r="H513">
            <v>78</v>
          </cell>
          <cell r="I513" t="str">
            <v>A</v>
          </cell>
          <cell r="K513">
            <v>0.78</v>
          </cell>
        </row>
        <row r="514">
          <cell r="B514">
            <v>16909005</v>
          </cell>
          <cell r="H514">
            <v>90.62</v>
          </cell>
          <cell r="I514" t="str">
            <v>A</v>
          </cell>
          <cell r="K514">
            <v>0.90620000000000012</v>
          </cell>
        </row>
        <row r="515">
          <cell r="B515">
            <v>16909005</v>
          </cell>
          <cell r="H515">
            <v>79.260000000000005</v>
          </cell>
          <cell r="I515" t="str">
            <v>A</v>
          </cell>
          <cell r="K515">
            <v>0.79260000000000008</v>
          </cell>
        </row>
        <row r="516">
          <cell r="B516">
            <v>16909005</v>
          </cell>
          <cell r="H516">
            <v>53.58</v>
          </cell>
          <cell r="I516" t="str">
            <v>A</v>
          </cell>
          <cell r="K516">
            <v>0.53579999999999994</v>
          </cell>
        </row>
        <row r="517">
          <cell r="B517">
            <v>16909005</v>
          </cell>
          <cell r="H517">
            <v>19.29</v>
          </cell>
          <cell r="I517" t="str">
            <v>A</v>
          </cell>
          <cell r="K517">
            <v>0.19289999999999999</v>
          </cell>
        </row>
        <row r="518">
          <cell r="B518">
            <v>16909005</v>
          </cell>
          <cell r="H518">
            <v>107.31</v>
          </cell>
          <cell r="I518" t="str">
            <v>A</v>
          </cell>
          <cell r="K518">
            <v>1.0730999999999999</v>
          </cell>
        </row>
        <row r="519">
          <cell r="B519">
            <v>16909005</v>
          </cell>
          <cell r="H519">
            <v>65.98</v>
          </cell>
          <cell r="I519" t="str">
            <v>A</v>
          </cell>
          <cell r="K519">
            <v>0.65980000000000005</v>
          </cell>
        </row>
        <row r="520">
          <cell r="B520">
            <v>16909005</v>
          </cell>
          <cell r="H520">
            <v>32.32</v>
          </cell>
          <cell r="I520" t="str">
            <v>A</v>
          </cell>
          <cell r="K520">
            <v>0.32319999999999999</v>
          </cell>
        </row>
        <row r="521">
          <cell r="B521">
            <v>16909005</v>
          </cell>
          <cell r="H521">
            <v>111.89</v>
          </cell>
          <cell r="I521" t="str">
            <v>A</v>
          </cell>
          <cell r="K521">
            <v>1.1189</v>
          </cell>
        </row>
        <row r="522">
          <cell r="B522">
            <v>16909005</v>
          </cell>
          <cell r="H522">
            <v>189.63</v>
          </cell>
          <cell r="I522" t="str">
            <v>A</v>
          </cell>
          <cell r="K522">
            <v>1.8963000000000001</v>
          </cell>
        </row>
        <row r="523">
          <cell r="B523">
            <v>16909005</v>
          </cell>
          <cell r="H523">
            <v>43.09</v>
          </cell>
          <cell r="I523" t="str">
            <v>A</v>
          </cell>
          <cell r="K523">
            <v>0.43090000000000006</v>
          </cell>
        </row>
        <row r="524">
          <cell r="B524">
            <v>16909005</v>
          </cell>
          <cell r="H524">
            <v>88</v>
          </cell>
          <cell r="I524" t="str">
            <v>A</v>
          </cell>
          <cell r="K524">
            <v>0.88</v>
          </cell>
        </row>
        <row r="525">
          <cell r="B525">
            <v>16909005</v>
          </cell>
          <cell r="H525">
            <v>35.619999999999997</v>
          </cell>
          <cell r="I525" t="str">
            <v>A</v>
          </cell>
          <cell r="K525">
            <v>0.35619999999999996</v>
          </cell>
        </row>
        <row r="526">
          <cell r="B526">
            <v>16909005</v>
          </cell>
          <cell r="H526">
            <v>68.84</v>
          </cell>
          <cell r="I526" t="str">
            <v>A</v>
          </cell>
          <cell r="K526">
            <v>0.68840000000000001</v>
          </cell>
        </row>
        <row r="527">
          <cell r="B527">
            <v>16909005</v>
          </cell>
          <cell r="H527">
            <v>51.1</v>
          </cell>
          <cell r="I527" t="str">
            <v>A</v>
          </cell>
          <cell r="K527">
            <v>0.51100000000000001</v>
          </cell>
        </row>
        <row r="528">
          <cell r="B528">
            <v>16909005</v>
          </cell>
          <cell r="H528">
            <v>62.47</v>
          </cell>
          <cell r="I528" t="str">
            <v>A</v>
          </cell>
          <cell r="K528">
            <v>0.62470000000000003</v>
          </cell>
        </row>
        <row r="529">
          <cell r="B529">
            <v>16909005</v>
          </cell>
          <cell r="H529">
            <v>200.65</v>
          </cell>
          <cell r="I529" t="str">
            <v>A</v>
          </cell>
          <cell r="K529">
            <v>2.0065</v>
          </cell>
        </row>
        <row r="530">
          <cell r="B530">
            <v>16909005</v>
          </cell>
          <cell r="H530">
            <v>18.5</v>
          </cell>
          <cell r="I530" t="str">
            <v>A</v>
          </cell>
          <cell r="K530">
            <v>0.185</v>
          </cell>
        </row>
        <row r="531">
          <cell r="B531">
            <v>16909005</v>
          </cell>
          <cell r="H531">
            <v>67.38</v>
          </cell>
          <cell r="I531" t="str">
            <v>A</v>
          </cell>
          <cell r="K531">
            <v>0.67379999999999995</v>
          </cell>
        </row>
        <row r="532">
          <cell r="B532">
            <v>16909005</v>
          </cell>
          <cell r="H532">
            <v>78.91</v>
          </cell>
          <cell r="I532" t="str">
            <v>A</v>
          </cell>
          <cell r="K532">
            <v>0.78910000000000002</v>
          </cell>
        </row>
        <row r="533">
          <cell r="B533">
            <v>16909005</v>
          </cell>
          <cell r="H533">
            <v>63.95</v>
          </cell>
          <cell r="I533" t="str">
            <v>A</v>
          </cell>
          <cell r="K533">
            <v>0.63950000000000007</v>
          </cell>
        </row>
        <row r="534">
          <cell r="B534">
            <v>16909005</v>
          </cell>
          <cell r="H534">
            <v>0.93</v>
          </cell>
          <cell r="I534" t="str">
            <v>A</v>
          </cell>
          <cell r="K534">
            <v>9.300000000000001E-3</v>
          </cell>
        </row>
        <row r="535">
          <cell r="B535">
            <v>16909005</v>
          </cell>
          <cell r="H535">
            <v>43.61</v>
          </cell>
          <cell r="I535" t="str">
            <v>A</v>
          </cell>
          <cell r="K535">
            <v>0.43609999999999999</v>
          </cell>
        </row>
        <row r="536">
          <cell r="B536">
            <v>16909005</v>
          </cell>
          <cell r="H536">
            <v>237.72</v>
          </cell>
          <cell r="I536" t="str">
            <v>A</v>
          </cell>
          <cell r="K536">
            <v>2.3772000000000002</v>
          </cell>
        </row>
        <row r="537">
          <cell r="B537">
            <v>16909005</v>
          </cell>
          <cell r="H537">
            <v>37.979999999999997</v>
          </cell>
          <cell r="I537" t="str">
            <v>A</v>
          </cell>
          <cell r="K537">
            <v>0.37979999999999997</v>
          </cell>
        </row>
        <row r="538">
          <cell r="B538">
            <v>16909005</v>
          </cell>
          <cell r="H538">
            <v>80.33</v>
          </cell>
          <cell r="I538" t="str">
            <v>A</v>
          </cell>
          <cell r="K538">
            <v>0.80330000000000001</v>
          </cell>
        </row>
        <row r="539">
          <cell r="B539">
            <v>16909005</v>
          </cell>
          <cell r="H539">
            <v>72.45</v>
          </cell>
          <cell r="I539" t="str">
            <v>A</v>
          </cell>
          <cell r="K539">
            <v>0.72450000000000003</v>
          </cell>
        </row>
        <row r="540">
          <cell r="B540">
            <v>16909005</v>
          </cell>
          <cell r="H540">
            <v>25.86</v>
          </cell>
          <cell r="I540" t="str">
            <v>A</v>
          </cell>
          <cell r="K540">
            <v>0.2586</v>
          </cell>
        </row>
        <row r="541">
          <cell r="B541">
            <v>16909005</v>
          </cell>
          <cell r="H541">
            <v>67.569999999999993</v>
          </cell>
          <cell r="I541" t="str">
            <v>A</v>
          </cell>
          <cell r="K541">
            <v>0.67569999999999997</v>
          </cell>
        </row>
        <row r="542">
          <cell r="B542">
            <v>16909005</v>
          </cell>
          <cell r="H542">
            <v>62.7</v>
          </cell>
          <cell r="I542" t="str">
            <v>A</v>
          </cell>
          <cell r="K542">
            <v>0.627</v>
          </cell>
        </row>
        <row r="543">
          <cell r="B543">
            <v>16909005</v>
          </cell>
          <cell r="H543">
            <v>64.83</v>
          </cell>
          <cell r="I543" t="str">
            <v>A</v>
          </cell>
          <cell r="K543">
            <v>0.64829999999999999</v>
          </cell>
        </row>
        <row r="544">
          <cell r="B544">
            <v>16909005</v>
          </cell>
          <cell r="H544">
            <v>27.91</v>
          </cell>
          <cell r="I544" t="str">
            <v>A</v>
          </cell>
          <cell r="K544">
            <v>0.27910000000000001</v>
          </cell>
        </row>
        <row r="545">
          <cell r="B545">
            <v>16909005</v>
          </cell>
          <cell r="H545">
            <v>52.42</v>
          </cell>
          <cell r="I545" t="str">
            <v>A</v>
          </cell>
          <cell r="K545">
            <v>0.5242</v>
          </cell>
        </row>
        <row r="546">
          <cell r="B546">
            <v>16909005</v>
          </cell>
          <cell r="H546">
            <v>58.49</v>
          </cell>
          <cell r="I546" t="str">
            <v>A</v>
          </cell>
          <cell r="K546">
            <v>0.58490000000000009</v>
          </cell>
        </row>
        <row r="547">
          <cell r="B547">
            <v>16909005</v>
          </cell>
          <cell r="H547">
            <v>93.69</v>
          </cell>
          <cell r="I547" t="str">
            <v>A</v>
          </cell>
          <cell r="K547">
            <v>0.93689999999999996</v>
          </cell>
        </row>
        <row r="548">
          <cell r="B548">
            <v>16909005</v>
          </cell>
          <cell r="H548">
            <v>87.83</v>
          </cell>
          <cell r="I548" t="str">
            <v>A</v>
          </cell>
          <cell r="K548">
            <v>0.87829999999999997</v>
          </cell>
        </row>
        <row r="549">
          <cell r="B549">
            <v>16909005</v>
          </cell>
          <cell r="H549">
            <v>97.44</v>
          </cell>
          <cell r="I549" t="str">
            <v>A</v>
          </cell>
          <cell r="K549">
            <v>0.97440000000000004</v>
          </cell>
        </row>
        <row r="550">
          <cell r="B550">
            <v>16909005</v>
          </cell>
          <cell r="H550">
            <v>37.53</v>
          </cell>
          <cell r="I550" t="str">
            <v>A</v>
          </cell>
          <cell r="K550">
            <v>0.37530000000000002</v>
          </cell>
        </row>
        <row r="551">
          <cell r="B551">
            <v>16909005</v>
          </cell>
          <cell r="H551">
            <v>71.2</v>
          </cell>
          <cell r="I551" t="str">
            <v>A</v>
          </cell>
          <cell r="K551">
            <v>0.71200000000000008</v>
          </cell>
        </row>
        <row r="552">
          <cell r="B552">
            <v>16909005</v>
          </cell>
          <cell r="H552">
            <v>49.38</v>
          </cell>
          <cell r="I552" t="str">
            <v>A</v>
          </cell>
          <cell r="K552">
            <v>0.49380000000000002</v>
          </cell>
        </row>
        <row r="553">
          <cell r="B553">
            <v>16909005</v>
          </cell>
          <cell r="H553">
            <v>48.09</v>
          </cell>
          <cell r="I553" t="str">
            <v>A</v>
          </cell>
          <cell r="K553">
            <v>0.48090000000000005</v>
          </cell>
        </row>
        <row r="554">
          <cell r="B554">
            <v>16909005</v>
          </cell>
          <cell r="H554">
            <v>28.81</v>
          </cell>
          <cell r="I554" t="str">
            <v>A</v>
          </cell>
          <cell r="K554">
            <v>0.28809999999999997</v>
          </cell>
        </row>
        <row r="555">
          <cell r="B555">
            <v>16909005</v>
          </cell>
          <cell r="H555">
            <v>148.74</v>
          </cell>
          <cell r="I555" t="str">
            <v>A</v>
          </cell>
          <cell r="K555">
            <v>1.4874000000000001</v>
          </cell>
        </row>
        <row r="556">
          <cell r="B556">
            <v>16909005</v>
          </cell>
          <cell r="H556">
            <v>48.53</v>
          </cell>
          <cell r="I556" t="str">
            <v>A</v>
          </cell>
          <cell r="K556">
            <v>0.48530000000000001</v>
          </cell>
        </row>
        <row r="557">
          <cell r="B557">
            <v>16909005</v>
          </cell>
          <cell r="H557">
            <v>83.34</v>
          </cell>
          <cell r="I557" t="str">
            <v>A</v>
          </cell>
          <cell r="K557">
            <v>0.83340000000000003</v>
          </cell>
        </row>
        <row r="558">
          <cell r="B558">
            <v>16909005</v>
          </cell>
          <cell r="H558">
            <v>89.29</v>
          </cell>
          <cell r="I558" t="str">
            <v>A</v>
          </cell>
          <cell r="K558">
            <v>0.89290000000000003</v>
          </cell>
        </row>
        <row r="559">
          <cell r="B559">
            <v>16909005</v>
          </cell>
          <cell r="H559">
            <v>28.25</v>
          </cell>
          <cell r="I559" t="str">
            <v>A</v>
          </cell>
          <cell r="K559">
            <v>0.28250000000000003</v>
          </cell>
        </row>
        <row r="560">
          <cell r="B560">
            <v>16909005</v>
          </cell>
          <cell r="H560">
            <v>60.87</v>
          </cell>
          <cell r="I560" t="str">
            <v>A</v>
          </cell>
          <cell r="K560">
            <v>0.60870000000000002</v>
          </cell>
        </row>
        <row r="561">
          <cell r="B561">
            <v>16909005</v>
          </cell>
          <cell r="H561">
            <v>35.28</v>
          </cell>
          <cell r="I561" t="str">
            <v>A</v>
          </cell>
          <cell r="K561">
            <v>0.3528</v>
          </cell>
        </row>
        <row r="562">
          <cell r="B562">
            <v>16909005</v>
          </cell>
          <cell r="H562">
            <v>105.51</v>
          </cell>
          <cell r="I562" t="str">
            <v>A</v>
          </cell>
          <cell r="K562">
            <v>1.0551000000000001</v>
          </cell>
        </row>
        <row r="563">
          <cell r="B563">
            <v>16909005</v>
          </cell>
          <cell r="H563">
            <v>45.99</v>
          </cell>
          <cell r="I563" t="str">
            <v>A</v>
          </cell>
          <cell r="K563">
            <v>0.45990000000000003</v>
          </cell>
        </row>
        <row r="564">
          <cell r="B564">
            <v>16909005</v>
          </cell>
          <cell r="H564">
            <v>67.39</v>
          </cell>
          <cell r="I564" t="str">
            <v>A</v>
          </cell>
          <cell r="K564">
            <v>0.67390000000000005</v>
          </cell>
        </row>
        <row r="565">
          <cell r="B565">
            <v>16909005</v>
          </cell>
          <cell r="H565">
            <v>316.38</v>
          </cell>
          <cell r="I565" t="str">
            <v>A</v>
          </cell>
          <cell r="K565">
            <v>3.1638000000000002</v>
          </cell>
        </row>
        <row r="566">
          <cell r="B566">
            <v>16909005</v>
          </cell>
          <cell r="H566">
            <v>26.73</v>
          </cell>
          <cell r="I566" t="str">
            <v>A</v>
          </cell>
          <cell r="K566">
            <v>0.26729999999999998</v>
          </cell>
        </row>
        <row r="567">
          <cell r="B567">
            <v>16909005</v>
          </cell>
          <cell r="H567">
            <v>99.98</v>
          </cell>
          <cell r="I567" t="str">
            <v>A</v>
          </cell>
          <cell r="K567">
            <v>0.99980000000000002</v>
          </cell>
        </row>
        <row r="568">
          <cell r="B568">
            <v>16909005</v>
          </cell>
          <cell r="H568">
            <v>54.5</v>
          </cell>
          <cell r="I568" t="str">
            <v>A</v>
          </cell>
          <cell r="K568">
            <v>0.54500000000000004</v>
          </cell>
        </row>
        <row r="569">
          <cell r="B569">
            <v>16909005</v>
          </cell>
          <cell r="H569">
            <v>158.79</v>
          </cell>
          <cell r="I569" t="str">
            <v>A</v>
          </cell>
          <cell r="K569">
            <v>1.5878999999999999</v>
          </cell>
        </row>
        <row r="570">
          <cell r="B570">
            <v>16909005</v>
          </cell>
          <cell r="H570">
            <v>6.26</v>
          </cell>
          <cell r="I570" t="str">
            <v>A</v>
          </cell>
          <cell r="K570">
            <v>6.2600000000000003E-2</v>
          </cell>
        </row>
        <row r="571">
          <cell r="B571">
            <v>16909005</v>
          </cell>
          <cell r="H571">
            <v>44.13</v>
          </cell>
          <cell r="I571" t="str">
            <v>A</v>
          </cell>
          <cell r="K571">
            <v>0.44130000000000003</v>
          </cell>
        </row>
        <row r="572">
          <cell r="B572">
            <v>16909005</v>
          </cell>
          <cell r="H572">
            <v>1.42</v>
          </cell>
          <cell r="I572" t="str">
            <v>A</v>
          </cell>
          <cell r="K572">
            <v>1.4199999999999999E-2</v>
          </cell>
        </row>
        <row r="573">
          <cell r="B573">
            <v>16909005</v>
          </cell>
          <cell r="H573">
            <v>117.03</v>
          </cell>
          <cell r="I573" t="str">
            <v>A</v>
          </cell>
          <cell r="K573">
            <v>1.1703000000000001</v>
          </cell>
        </row>
        <row r="574">
          <cell r="B574">
            <v>16909005</v>
          </cell>
          <cell r="H574">
            <v>63.9</v>
          </cell>
          <cell r="I574" t="str">
            <v>A</v>
          </cell>
          <cell r="K574">
            <v>0.63900000000000001</v>
          </cell>
        </row>
        <row r="575">
          <cell r="B575">
            <v>16909005</v>
          </cell>
          <cell r="H575">
            <v>64.98</v>
          </cell>
          <cell r="I575" t="str">
            <v>A</v>
          </cell>
          <cell r="K575">
            <v>0.64980000000000004</v>
          </cell>
        </row>
        <row r="576">
          <cell r="B576">
            <v>16909005</v>
          </cell>
          <cell r="H576">
            <v>64.89</v>
          </cell>
          <cell r="I576" t="str">
            <v>A</v>
          </cell>
          <cell r="K576">
            <v>0.64890000000000003</v>
          </cell>
        </row>
        <row r="577">
          <cell r="B577">
            <v>16909005</v>
          </cell>
          <cell r="H577">
            <v>52.24</v>
          </cell>
          <cell r="I577" t="str">
            <v>A</v>
          </cell>
          <cell r="K577">
            <v>0.52239999999999998</v>
          </cell>
        </row>
        <row r="578">
          <cell r="B578">
            <v>16909005</v>
          </cell>
          <cell r="H578">
            <v>77.13</v>
          </cell>
          <cell r="I578" t="str">
            <v>A</v>
          </cell>
          <cell r="K578">
            <v>0.77129999999999999</v>
          </cell>
        </row>
        <row r="579">
          <cell r="B579">
            <v>16909005</v>
          </cell>
          <cell r="H579">
            <v>7.03</v>
          </cell>
          <cell r="I579" t="str">
            <v>A</v>
          </cell>
          <cell r="K579">
            <v>7.0300000000000001E-2</v>
          </cell>
        </row>
        <row r="580">
          <cell r="B580">
            <v>16909005</v>
          </cell>
          <cell r="H580">
            <v>81.59</v>
          </cell>
          <cell r="I580" t="str">
            <v>A</v>
          </cell>
          <cell r="K580">
            <v>0.81590000000000007</v>
          </cell>
        </row>
        <row r="581">
          <cell r="B581">
            <v>16909005</v>
          </cell>
          <cell r="H581">
            <v>68.97</v>
          </cell>
          <cell r="I581" t="str">
            <v>A</v>
          </cell>
          <cell r="K581">
            <v>0.68969999999999998</v>
          </cell>
        </row>
        <row r="582">
          <cell r="B582">
            <v>16909005</v>
          </cell>
          <cell r="H582">
            <v>61.77</v>
          </cell>
          <cell r="I582" t="str">
            <v>A</v>
          </cell>
          <cell r="K582">
            <v>0.61770000000000003</v>
          </cell>
        </row>
        <row r="583">
          <cell r="B583">
            <v>16909005</v>
          </cell>
          <cell r="H583">
            <v>116.01</v>
          </cell>
          <cell r="I583" t="str">
            <v>A</v>
          </cell>
          <cell r="K583">
            <v>1.1601000000000001</v>
          </cell>
        </row>
        <row r="584">
          <cell r="B584">
            <v>16909005</v>
          </cell>
          <cell r="H584">
            <v>109.28</v>
          </cell>
          <cell r="I584" t="str">
            <v>A</v>
          </cell>
          <cell r="K584">
            <v>1.0928</v>
          </cell>
        </row>
        <row r="585">
          <cell r="B585">
            <v>16909005</v>
          </cell>
          <cell r="H585">
            <v>34.94</v>
          </cell>
          <cell r="I585" t="str">
            <v>A</v>
          </cell>
          <cell r="K585">
            <v>0.34939999999999999</v>
          </cell>
        </row>
        <row r="586">
          <cell r="B586">
            <v>16909005</v>
          </cell>
          <cell r="H586">
            <v>88.58</v>
          </cell>
          <cell r="I586" t="str">
            <v>A</v>
          </cell>
          <cell r="K586">
            <v>0.88580000000000003</v>
          </cell>
        </row>
        <row r="587">
          <cell r="B587">
            <v>16909005</v>
          </cell>
          <cell r="H587">
            <v>10.6</v>
          </cell>
          <cell r="I587" t="str">
            <v>A</v>
          </cell>
          <cell r="K587">
            <v>0.106</v>
          </cell>
        </row>
        <row r="588">
          <cell r="B588">
            <v>16909005</v>
          </cell>
          <cell r="H588">
            <v>78.86</v>
          </cell>
          <cell r="I588" t="str">
            <v>A</v>
          </cell>
          <cell r="K588">
            <v>0.78859999999999997</v>
          </cell>
        </row>
        <row r="589">
          <cell r="B589">
            <v>16909005</v>
          </cell>
          <cell r="H589">
            <v>67.930000000000007</v>
          </cell>
          <cell r="I589" t="str">
            <v>A</v>
          </cell>
          <cell r="K589">
            <v>0.67930000000000013</v>
          </cell>
        </row>
        <row r="590">
          <cell r="B590">
            <v>16909005</v>
          </cell>
          <cell r="H590">
            <v>73.28</v>
          </cell>
          <cell r="I590" t="str">
            <v>A</v>
          </cell>
          <cell r="K590">
            <v>0.73280000000000001</v>
          </cell>
        </row>
        <row r="591">
          <cell r="B591">
            <v>16909005</v>
          </cell>
          <cell r="H591">
            <v>64.84</v>
          </cell>
          <cell r="I591" t="str">
            <v>A</v>
          </cell>
          <cell r="K591">
            <v>0.64840000000000009</v>
          </cell>
        </row>
        <row r="592">
          <cell r="B592">
            <v>16909005</v>
          </cell>
          <cell r="H592">
            <v>76.3</v>
          </cell>
          <cell r="I592" t="str">
            <v>A</v>
          </cell>
          <cell r="K592">
            <v>0.76300000000000001</v>
          </cell>
        </row>
        <row r="593">
          <cell r="B593">
            <v>16909005</v>
          </cell>
          <cell r="H593">
            <v>36.46</v>
          </cell>
          <cell r="I593" t="str">
            <v>A</v>
          </cell>
          <cell r="K593">
            <v>0.36460000000000004</v>
          </cell>
        </row>
        <row r="594">
          <cell r="B594">
            <v>16909005</v>
          </cell>
          <cell r="H594">
            <v>108.13</v>
          </cell>
          <cell r="I594" t="str">
            <v>A</v>
          </cell>
          <cell r="K594">
            <v>1.0812999999999999</v>
          </cell>
        </row>
        <row r="595">
          <cell r="B595">
            <v>16909005</v>
          </cell>
          <cell r="H595">
            <v>28.94</v>
          </cell>
          <cell r="I595" t="str">
            <v>A</v>
          </cell>
          <cell r="K595">
            <v>0.28940000000000005</v>
          </cell>
        </row>
        <row r="596">
          <cell r="B596">
            <v>16909005</v>
          </cell>
          <cell r="H596">
            <v>84.51</v>
          </cell>
          <cell r="I596" t="str">
            <v>A</v>
          </cell>
          <cell r="K596">
            <v>0.84510000000000007</v>
          </cell>
        </row>
        <row r="597">
          <cell r="B597">
            <v>16909005</v>
          </cell>
          <cell r="H597">
            <v>51.98</v>
          </cell>
          <cell r="I597" t="str">
            <v>A</v>
          </cell>
          <cell r="K597">
            <v>0.51979999999999993</v>
          </cell>
        </row>
        <row r="598">
          <cell r="B598">
            <v>16909005</v>
          </cell>
          <cell r="H598">
            <v>37.729999999999997</v>
          </cell>
          <cell r="I598" t="str">
            <v>A</v>
          </cell>
          <cell r="K598">
            <v>0.37729999999999997</v>
          </cell>
        </row>
        <row r="599">
          <cell r="B599">
            <v>16909005</v>
          </cell>
          <cell r="H599">
            <v>50.56</v>
          </cell>
          <cell r="I599" t="str">
            <v>A</v>
          </cell>
          <cell r="K599">
            <v>0.50560000000000005</v>
          </cell>
        </row>
        <row r="600">
          <cell r="B600">
            <v>16909005</v>
          </cell>
          <cell r="H600">
            <v>100.84</v>
          </cell>
          <cell r="I600" t="str">
            <v>A</v>
          </cell>
          <cell r="K600">
            <v>1.0084</v>
          </cell>
        </row>
        <row r="601">
          <cell r="B601">
            <v>16909005</v>
          </cell>
          <cell r="H601">
            <v>56.8</v>
          </cell>
          <cell r="I601" t="str">
            <v>A</v>
          </cell>
          <cell r="K601">
            <v>0.56799999999999995</v>
          </cell>
        </row>
        <row r="602">
          <cell r="B602">
            <v>16909005</v>
          </cell>
          <cell r="H602">
            <v>41.64</v>
          </cell>
          <cell r="I602" t="str">
            <v>A</v>
          </cell>
          <cell r="K602">
            <v>0.41639999999999999</v>
          </cell>
        </row>
        <row r="603">
          <cell r="B603">
            <v>16909005</v>
          </cell>
          <cell r="H603">
            <v>75.709999999999994</v>
          </cell>
          <cell r="I603" t="str">
            <v>A</v>
          </cell>
          <cell r="K603">
            <v>0.7571</v>
          </cell>
        </row>
        <row r="604">
          <cell r="B604">
            <v>16909005</v>
          </cell>
          <cell r="H604">
            <v>106.8</v>
          </cell>
          <cell r="I604" t="str">
            <v>A</v>
          </cell>
          <cell r="K604">
            <v>1.0680000000000001</v>
          </cell>
        </row>
        <row r="605">
          <cell r="B605">
            <v>16909005</v>
          </cell>
          <cell r="H605">
            <v>95.16</v>
          </cell>
          <cell r="I605" t="str">
            <v>A</v>
          </cell>
          <cell r="K605">
            <v>0.9516</v>
          </cell>
        </row>
        <row r="606">
          <cell r="B606">
            <v>16909005</v>
          </cell>
          <cell r="H606">
            <v>10.3</v>
          </cell>
          <cell r="I606" t="str">
            <v>A</v>
          </cell>
          <cell r="K606">
            <v>0.10300000000000001</v>
          </cell>
        </row>
        <row r="607">
          <cell r="B607">
            <v>16909005</v>
          </cell>
          <cell r="H607">
            <v>81.489999999999995</v>
          </cell>
          <cell r="I607" t="str">
            <v>A</v>
          </cell>
          <cell r="K607">
            <v>0.81489999999999996</v>
          </cell>
        </row>
        <row r="608">
          <cell r="B608">
            <v>16909005</v>
          </cell>
          <cell r="H608">
            <v>168</v>
          </cell>
          <cell r="I608" t="str">
            <v>A</v>
          </cell>
          <cell r="K608">
            <v>1.68</v>
          </cell>
        </row>
        <row r="609">
          <cell r="B609">
            <v>16909005</v>
          </cell>
          <cell r="H609">
            <v>103.62</v>
          </cell>
          <cell r="I609" t="str">
            <v>A</v>
          </cell>
          <cell r="K609">
            <v>1.0362</v>
          </cell>
        </row>
        <row r="610">
          <cell r="B610">
            <v>16909005</v>
          </cell>
          <cell r="H610">
            <v>140.74</v>
          </cell>
          <cell r="I610" t="str">
            <v>A</v>
          </cell>
          <cell r="K610">
            <v>1.4074000000000002</v>
          </cell>
        </row>
        <row r="611">
          <cell r="B611">
            <v>16909005</v>
          </cell>
          <cell r="H611">
            <v>69.989999999999995</v>
          </cell>
          <cell r="I611" t="str">
            <v>A</v>
          </cell>
          <cell r="K611">
            <v>0.69989999999999997</v>
          </cell>
        </row>
        <row r="612">
          <cell r="B612">
            <v>16909005</v>
          </cell>
          <cell r="H612">
            <v>39</v>
          </cell>
          <cell r="I612" t="str">
            <v>A</v>
          </cell>
          <cell r="K612">
            <v>0.39</v>
          </cell>
        </row>
        <row r="613">
          <cell r="B613">
            <v>16909005</v>
          </cell>
          <cell r="H613">
            <v>41.33</v>
          </cell>
          <cell r="I613" t="str">
            <v>A</v>
          </cell>
          <cell r="K613">
            <v>0.4133</v>
          </cell>
        </row>
        <row r="614">
          <cell r="B614">
            <v>16909005</v>
          </cell>
          <cell r="H614">
            <v>52.88</v>
          </cell>
          <cell r="I614" t="str">
            <v>A</v>
          </cell>
          <cell r="K614">
            <v>0.52880000000000005</v>
          </cell>
        </row>
        <row r="615">
          <cell r="B615">
            <v>16909005</v>
          </cell>
          <cell r="H615">
            <v>4.59</v>
          </cell>
          <cell r="I615" t="str">
            <v>A</v>
          </cell>
          <cell r="K615">
            <v>4.5899999999999996E-2</v>
          </cell>
        </row>
        <row r="616">
          <cell r="B616">
            <v>16909005</v>
          </cell>
          <cell r="H616">
            <v>0.18</v>
          </cell>
          <cell r="I616" t="str">
            <v>A</v>
          </cell>
          <cell r="K616">
            <v>1.8E-3</v>
          </cell>
        </row>
        <row r="617">
          <cell r="B617">
            <v>16909005</v>
          </cell>
          <cell r="H617">
            <v>0.67</v>
          </cell>
          <cell r="I617" t="str">
            <v>A</v>
          </cell>
          <cell r="K617">
            <v>6.7000000000000002E-3</v>
          </cell>
        </row>
        <row r="618">
          <cell r="B618">
            <v>16909005</v>
          </cell>
          <cell r="H618">
            <v>1.0900000000000001</v>
          </cell>
          <cell r="I618" t="str">
            <v>A</v>
          </cell>
          <cell r="K618">
            <v>1.0900000000000002E-2</v>
          </cell>
        </row>
        <row r="619">
          <cell r="B619">
            <v>16909005</v>
          </cell>
          <cell r="H619">
            <v>1.9</v>
          </cell>
          <cell r="I619" t="str">
            <v>A</v>
          </cell>
          <cell r="K619">
            <v>1.9E-2</v>
          </cell>
        </row>
        <row r="620">
          <cell r="B620">
            <v>16909005</v>
          </cell>
          <cell r="H620">
            <v>2.41</v>
          </cell>
          <cell r="I620" t="str">
            <v>A</v>
          </cell>
          <cell r="K620">
            <v>2.4100000000000003E-2</v>
          </cell>
        </row>
        <row r="621">
          <cell r="B621">
            <v>16909005</v>
          </cell>
          <cell r="H621">
            <v>2.38</v>
          </cell>
          <cell r="I621" t="str">
            <v>A</v>
          </cell>
          <cell r="K621">
            <v>2.3799999999999998E-2</v>
          </cell>
        </row>
        <row r="622">
          <cell r="B622">
            <v>16909005</v>
          </cell>
          <cell r="H622">
            <v>3.46</v>
          </cell>
          <cell r="I622" t="str">
            <v>A</v>
          </cell>
          <cell r="K622">
            <v>3.4599999999999999E-2</v>
          </cell>
        </row>
        <row r="623">
          <cell r="B623">
            <v>16909005</v>
          </cell>
          <cell r="H623">
            <v>9.3800000000000008</v>
          </cell>
          <cell r="I623" t="str">
            <v>A</v>
          </cell>
          <cell r="K623">
            <v>9.3800000000000008E-2</v>
          </cell>
        </row>
        <row r="624">
          <cell r="B624">
            <v>16909005</v>
          </cell>
          <cell r="H624">
            <v>10.99</v>
          </cell>
          <cell r="I624" t="str">
            <v>A</v>
          </cell>
          <cell r="K624">
            <v>0.1099</v>
          </cell>
        </row>
        <row r="625">
          <cell r="B625">
            <v>16909005</v>
          </cell>
          <cell r="H625">
            <v>19.100000000000001</v>
          </cell>
          <cell r="I625" t="str">
            <v>A</v>
          </cell>
          <cell r="K625">
            <v>0.19100000000000003</v>
          </cell>
        </row>
        <row r="626">
          <cell r="B626">
            <v>16909005</v>
          </cell>
          <cell r="H626">
            <v>65.48</v>
          </cell>
          <cell r="I626" t="str">
            <v>A</v>
          </cell>
          <cell r="K626">
            <v>0.65480000000000005</v>
          </cell>
        </row>
        <row r="627">
          <cell r="B627">
            <v>16909005</v>
          </cell>
          <cell r="H627">
            <v>21.18</v>
          </cell>
          <cell r="I627" t="str">
            <v>A</v>
          </cell>
          <cell r="K627">
            <v>0.21179999999999999</v>
          </cell>
        </row>
        <row r="628">
          <cell r="B628">
            <v>16909005</v>
          </cell>
          <cell r="H628">
            <v>2.79</v>
          </cell>
          <cell r="I628" t="str">
            <v>A</v>
          </cell>
          <cell r="K628">
            <v>2.7900000000000001E-2</v>
          </cell>
        </row>
        <row r="629">
          <cell r="B629">
            <v>16909005</v>
          </cell>
          <cell r="H629">
            <v>9.43</v>
          </cell>
          <cell r="I629" t="str">
            <v>A</v>
          </cell>
          <cell r="K629">
            <v>9.4299999999999995E-2</v>
          </cell>
        </row>
        <row r="630">
          <cell r="B630">
            <v>16909005</v>
          </cell>
          <cell r="H630">
            <v>29.2</v>
          </cell>
          <cell r="I630" t="str">
            <v>A</v>
          </cell>
          <cell r="K630">
            <v>0.29199999999999998</v>
          </cell>
        </row>
        <row r="631">
          <cell r="B631">
            <v>16909005</v>
          </cell>
          <cell r="H631">
            <v>89.28</v>
          </cell>
          <cell r="I631" t="str">
            <v>A</v>
          </cell>
          <cell r="K631">
            <v>0.89280000000000004</v>
          </cell>
        </row>
        <row r="632">
          <cell r="B632">
            <v>16909005</v>
          </cell>
          <cell r="H632">
            <v>93.35</v>
          </cell>
          <cell r="I632" t="str">
            <v>A</v>
          </cell>
          <cell r="K632">
            <v>0.9335</v>
          </cell>
        </row>
        <row r="633">
          <cell r="B633">
            <v>16909005</v>
          </cell>
          <cell r="H633">
            <v>106.57</v>
          </cell>
          <cell r="I633" t="str">
            <v>A</v>
          </cell>
          <cell r="K633">
            <v>1.0656999999999999</v>
          </cell>
        </row>
        <row r="634">
          <cell r="B634">
            <v>16909005</v>
          </cell>
          <cell r="H634">
            <v>122.8</v>
          </cell>
          <cell r="I634" t="str">
            <v>A</v>
          </cell>
          <cell r="K634">
            <v>1.228</v>
          </cell>
        </row>
        <row r="635">
          <cell r="B635">
            <v>16909005</v>
          </cell>
          <cell r="H635">
            <v>8.83</v>
          </cell>
          <cell r="I635" t="str">
            <v>A</v>
          </cell>
          <cell r="K635">
            <v>8.8300000000000003E-2</v>
          </cell>
        </row>
        <row r="636">
          <cell r="B636">
            <v>16909005</v>
          </cell>
          <cell r="H636">
            <v>5.72</v>
          </cell>
          <cell r="I636" t="str">
            <v>A</v>
          </cell>
          <cell r="K636">
            <v>5.7200000000000001E-2</v>
          </cell>
        </row>
        <row r="637">
          <cell r="B637">
            <v>16909005</v>
          </cell>
          <cell r="H637">
            <v>167.9</v>
          </cell>
          <cell r="I637" t="str">
            <v>A</v>
          </cell>
          <cell r="K637">
            <v>1.679</v>
          </cell>
        </row>
        <row r="638">
          <cell r="B638">
            <v>16909005</v>
          </cell>
          <cell r="H638">
            <v>27.41</v>
          </cell>
          <cell r="I638" t="str">
            <v>A</v>
          </cell>
          <cell r="K638">
            <v>0.27410000000000001</v>
          </cell>
        </row>
        <row r="639">
          <cell r="B639">
            <v>16909005</v>
          </cell>
          <cell r="H639">
            <v>77.319999999999993</v>
          </cell>
          <cell r="I639" t="str">
            <v>A</v>
          </cell>
          <cell r="K639">
            <v>0.7732</v>
          </cell>
        </row>
        <row r="640">
          <cell r="B640">
            <v>16909005</v>
          </cell>
          <cell r="H640">
            <v>26.68</v>
          </cell>
          <cell r="I640" t="str">
            <v>A</v>
          </cell>
          <cell r="K640">
            <v>0.26679999999999998</v>
          </cell>
        </row>
        <row r="641">
          <cell r="B641">
            <v>16909005</v>
          </cell>
          <cell r="H641">
            <v>127.34</v>
          </cell>
          <cell r="I641" t="str">
            <v>A</v>
          </cell>
          <cell r="K641">
            <v>1.2734000000000001</v>
          </cell>
        </row>
        <row r="642">
          <cell r="B642">
            <v>16909005</v>
          </cell>
          <cell r="H642">
            <v>93.35</v>
          </cell>
          <cell r="I642" t="str">
            <v>A</v>
          </cell>
          <cell r="K642">
            <v>0.9335</v>
          </cell>
        </row>
        <row r="643">
          <cell r="B643">
            <v>16909005</v>
          </cell>
          <cell r="H643">
            <v>54.5</v>
          </cell>
          <cell r="I643" t="str">
            <v>A</v>
          </cell>
          <cell r="K643">
            <v>0.54500000000000004</v>
          </cell>
        </row>
        <row r="644">
          <cell r="B644">
            <v>16909005</v>
          </cell>
          <cell r="H644">
            <v>14.35</v>
          </cell>
          <cell r="I644" t="str">
            <v>A</v>
          </cell>
          <cell r="K644">
            <v>0.14349999999999999</v>
          </cell>
        </row>
        <row r="645">
          <cell r="B645">
            <v>16909005</v>
          </cell>
          <cell r="H645">
            <v>30.73</v>
          </cell>
          <cell r="I645" t="str">
            <v>A</v>
          </cell>
          <cell r="K645">
            <v>0.30730000000000002</v>
          </cell>
        </row>
        <row r="646">
          <cell r="B646">
            <v>16909005</v>
          </cell>
          <cell r="H646">
            <v>34.14</v>
          </cell>
          <cell r="I646" t="str">
            <v>A</v>
          </cell>
          <cell r="K646">
            <v>0.34140000000000004</v>
          </cell>
        </row>
        <row r="647">
          <cell r="B647">
            <v>16909005</v>
          </cell>
          <cell r="H647">
            <v>6.62</v>
          </cell>
          <cell r="I647" t="str">
            <v>A</v>
          </cell>
          <cell r="K647">
            <v>6.6200000000000009E-2</v>
          </cell>
        </row>
        <row r="648">
          <cell r="B648">
            <v>16909005</v>
          </cell>
          <cell r="H648">
            <v>13.32</v>
          </cell>
          <cell r="I648" t="str">
            <v>A</v>
          </cell>
          <cell r="K648">
            <v>0.13320000000000001</v>
          </cell>
        </row>
        <row r="649">
          <cell r="B649">
            <v>16909005</v>
          </cell>
          <cell r="H649">
            <v>1.08</v>
          </cell>
          <cell r="I649" t="str">
            <v>A</v>
          </cell>
          <cell r="K649">
            <v>1.0800000000000001E-2</v>
          </cell>
        </row>
        <row r="650">
          <cell r="B650">
            <v>16909005</v>
          </cell>
          <cell r="H650">
            <v>19.29</v>
          </cell>
          <cell r="I650" t="str">
            <v>A</v>
          </cell>
          <cell r="K650">
            <v>0.19289999999999999</v>
          </cell>
        </row>
        <row r="651">
          <cell r="B651">
            <v>16909005</v>
          </cell>
          <cell r="H651">
            <v>8.02</v>
          </cell>
          <cell r="I651" t="str">
            <v>A</v>
          </cell>
          <cell r="K651">
            <v>8.0199999999999994E-2</v>
          </cell>
        </row>
        <row r="652">
          <cell r="B652">
            <v>16909005</v>
          </cell>
          <cell r="H652">
            <v>2.82</v>
          </cell>
          <cell r="I652" t="str">
            <v>A</v>
          </cell>
          <cell r="K652">
            <v>2.8199999999999999E-2</v>
          </cell>
        </row>
        <row r="653">
          <cell r="B653">
            <v>16909005</v>
          </cell>
          <cell r="H653">
            <v>3.09</v>
          </cell>
          <cell r="I653" t="str">
            <v>A</v>
          </cell>
          <cell r="K653">
            <v>3.09E-2</v>
          </cell>
        </row>
        <row r="654">
          <cell r="B654">
            <v>16909005</v>
          </cell>
          <cell r="H654">
            <v>2488.54</v>
          </cell>
          <cell r="I654" t="str">
            <v>A</v>
          </cell>
          <cell r="K654">
            <v>24.885400000000001</v>
          </cell>
        </row>
        <row r="655">
          <cell r="B655">
            <v>16909005</v>
          </cell>
          <cell r="H655">
            <v>11780.12</v>
          </cell>
          <cell r="I655" t="str">
            <v>A</v>
          </cell>
          <cell r="K655">
            <v>117.80120000000001</v>
          </cell>
        </row>
        <row r="656">
          <cell r="B656">
            <v>16909005</v>
          </cell>
          <cell r="H656">
            <v>39435.839999999997</v>
          </cell>
          <cell r="I656" t="str">
            <v>A</v>
          </cell>
          <cell r="K656">
            <v>394.35839999999996</v>
          </cell>
        </row>
        <row r="657">
          <cell r="B657">
            <v>16909005</v>
          </cell>
          <cell r="H657">
            <v>1821.8</v>
          </cell>
          <cell r="I657" t="str">
            <v>A</v>
          </cell>
          <cell r="K657">
            <v>18.218</v>
          </cell>
        </row>
        <row r="658">
          <cell r="B658">
            <v>16909005</v>
          </cell>
          <cell r="H658">
            <v>4.2300000000000004</v>
          </cell>
          <cell r="I658" t="str">
            <v>A</v>
          </cell>
          <cell r="K658">
            <v>4.2300000000000004E-2</v>
          </cell>
        </row>
        <row r="659">
          <cell r="B659">
            <v>16909005</v>
          </cell>
          <cell r="H659">
            <v>3.45</v>
          </cell>
          <cell r="I659" t="str">
            <v>A</v>
          </cell>
          <cell r="K659">
            <v>3.4500000000000003E-2</v>
          </cell>
        </row>
        <row r="660">
          <cell r="B660">
            <v>16909005</v>
          </cell>
          <cell r="H660">
            <v>11.05</v>
          </cell>
          <cell r="I660" t="str">
            <v>A</v>
          </cell>
          <cell r="K660">
            <v>0.11050000000000001</v>
          </cell>
        </row>
        <row r="661">
          <cell r="B661">
            <v>16909005</v>
          </cell>
          <cell r="H661">
            <v>747.07</v>
          </cell>
          <cell r="I661" t="str">
            <v>A</v>
          </cell>
          <cell r="K661">
            <v>7.4707000000000008</v>
          </cell>
        </row>
        <row r="662">
          <cell r="B662">
            <v>16909005</v>
          </cell>
          <cell r="H662">
            <v>10.99</v>
          </cell>
          <cell r="I662" t="str">
            <v>A</v>
          </cell>
          <cell r="K662">
            <v>0.1099</v>
          </cell>
        </row>
        <row r="663">
          <cell r="B663">
            <v>16909005</v>
          </cell>
          <cell r="H663">
            <v>347.27</v>
          </cell>
          <cell r="I663" t="str">
            <v>A</v>
          </cell>
          <cell r="K663">
            <v>3.4726999999999997</v>
          </cell>
        </row>
        <row r="664">
          <cell r="B664">
            <v>16909005</v>
          </cell>
          <cell r="H664">
            <v>433.09</v>
          </cell>
          <cell r="I664" t="str">
            <v>A</v>
          </cell>
          <cell r="K664">
            <v>4.3308999999999997</v>
          </cell>
        </row>
        <row r="665">
          <cell r="B665">
            <v>16909005</v>
          </cell>
          <cell r="H665">
            <v>337.27</v>
          </cell>
          <cell r="I665" t="str">
            <v>A</v>
          </cell>
          <cell r="K665">
            <v>3.3727</v>
          </cell>
        </row>
        <row r="666">
          <cell r="B666">
            <v>16909005</v>
          </cell>
          <cell r="H666">
            <v>2.98</v>
          </cell>
          <cell r="I666" t="str">
            <v>A</v>
          </cell>
          <cell r="K666">
            <v>2.98E-2</v>
          </cell>
        </row>
        <row r="667">
          <cell r="B667">
            <v>16909005</v>
          </cell>
          <cell r="H667">
            <v>0.02</v>
          </cell>
          <cell r="I667" t="str">
            <v>A</v>
          </cell>
          <cell r="K667">
            <v>2.0000000000000001E-4</v>
          </cell>
        </row>
        <row r="668">
          <cell r="B668">
            <v>16909005</v>
          </cell>
          <cell r="H668">
            <v>11.31</v>
          </cell>
          <cell r="I668" t="str">
            <v>A</v>
          </cell>
          <cell r="K668">
            <v>0.11310000000000001</v>
          </cell>
        </row>
        <row r="669">
          <cell r="B669">
            <v>16909005</v>
          </cell>
          <cell r="H669">
            <v>452.59</v>
          </cell>
          <cell r="I669" t="str">
            <v>A</v>
          </cell>
          <cell r="K669">
            <v>4.5259</v>
          </cell>
        </row>
        <row r="670">
          <cell r="B670">
            <v>16909005</v>
          </cell>
          <cell r="H670">
            <v>80.61</v>
          </cell>
          <cell r="I670" t="str">
            <v>A</v>
          </cell>
          <cell r="K670">
            <v>0.80610000000000004</v>
          </cell>
        </row>
        <row r="671">
          <cell r="B671">
            <v>16909005</v>
          </cell>
          <cell r="H671">
            <v>42.26</v>
          </cell>
          <cell r="I671" t="str">
            <v>A</v>
          </cell>
          <cell r="K671">
            <v>0.42259999999999998</v>
          </cell>
        </row>
        <row r="672">
          <cell r="B672">
            <v>16909005</v>
          </cell>
          <cell r="H672">
            <v>2744.67</v>
          </cell>
          <cell r="I672" t="str">
            <v>A</v>
          </cell>
          <cell r="K672">
            <v>27.4467</v>
          </cell>
        </row>
        <row r="673">
          <cell r="B673">
            <v>16909005</v>
          </cell>
          <cell r="H673">
            <v>1719.64</v>
          </cell>
          <cell r="I673" t="str">
            <v>A</v>
          </cell>
          <cell r="K673">
            <v>17.196400000000001</v>
          </cell>
        </row>
        <row r="674">
          <cell r="B674">
            <v>16909005</v>
          </cell>
          <cell r="H674">
            <v>1242.67</v>
          </cell>
          <cell r="I674" t="str">
            <v>A</v>
          </cell>
          <cell r="K674">
            <v>12.4267</v>
          </cell>
        </row>
        <row r="675">
          <cell r="B675">
            <v>16909005</v>
          </cell>
          <cell r="H675">
            <v>642.29999999999995</v>
          </cell>
          <cell r="I675" t="str">
            <v>A</v>
          </cell>
          <cell r="K675">
            <v>6.423</v>
          </cell>
        </row>
        <row r="676">
          <cell r="B676">
            <v>16909005</v>
          </cell>
          <cell r="H676">
            <v>933.65</v>
          </cell>
          <cell r="I676" t="str">
            <v>A</v>
          </cell>
          <cell r="K676">
            <v>9.3364999999999991</v>
          </cell>
        </row>
        <row r="677">
          <cell r="B677">
            <v>16909005</v>
          </cell>
          <cell r="H677">
            <v>861.06</v>
          </cell>
          <cell r="I677" t="str">
            <v>A</v>
          </cell>
          <cell r="K677">
            <v>8.6105999999999998</v>
          </cell>
        </row>
        <row r="678">
          <cell r="B678">
            <v>16909005</v>
          </cell>
          <cell r="H678">
            <v>640.22</v>
          </cell>
          <cell r="I678" t="str">
            <v>A</v>
          </cell>
          <cell r="K678">
            <v>6.4022000000000006</v>
          </cell>
        </row>
        <row r="679">
          <cell r="B679">
            <v>16909005</v>
          </cell>
          <cell r="H679">
            <v>345.88</v>
          </cell>
          <cell r="I679" t="str">
            <v>A</v>
          </cell>
          <cell r="K679">
            <v>3.4588000000000001</v>
          </cell>
        </row>
        <row r="680">
          <cell r="B680">
            <v>16909005</v>
          </cell>
          <cell r="H680">
            <v>15.54</v>
          </cell>
          <cell r="I680" t="str">
            <v>A</v>
          </cell>
          <cell r="K680">
            <v>0.15539999999999998</v>
          </cell>
        </row>
        <row r="681">
          <cell r="B681">
            <v>16909005</v>
          </cell>
          <cell r="H681">
            <v>1.87</v>
          </cell>
          <cell r="I681" t="str">
            <v>E</v>
          </cell>
          <cell r="K681">
            <v>1.87</v>
          </cell>
        </row>
        <row r="682">
          <cell r="B682">
            <v>16909005</v>
          </cell>
          <cell r="H682">
            <v>348.19</v>
          </cell>
          <cell r="I682" t="str">
            <v>E</v>
          </cell>
          <cell r="K682">
            <v>348.19</v>
          </cell>
        </row>
        <row r="683">
          <cell r="B683">
            <v>16909005</v>
          </cell>
          <cell r="H683">
            <v>1345.68</v>
          </cell>
          <cell r="I683" t="str">
            <v>E</v>
          </cell>
          <cell r="K683">
            <v>1345.68</v>
          </cell>
        </row>
        <row r="684">
          <cell r="B684">
            <v>16909005</v>
          </cell>
          <cell r="H684">
            <v>168</v>
          </cell>
          <cell r="I684" t="str">
            <v>D</v>
          </cell>
          <cell r="K684">
            <v>100.8</v>
          </cell>
        </row>
        <row r="685">
          <cell r="B685">
            <v>16909005</v>
          </cell>
          <cell r="H685">
            <v>168</v>
          </cell>
          <cell r="I685" t="str">
            <v>D</v>
          </cell>
          <cell r="K685">
            <v>100.8</v>
          </cell>
        </row>
        <row r="686">
          <cell r="B686">
            <v>16909005</v>
          </cell>
          <cell r="H686">
            <v>168</v>
          </cell>
          <cell r="I686" t="str">
            <v>D</v>
          </cell>
          <cell r="K686">
            <v>100.8</v>
          </cell>
        </row>
        <row r="687">
          <cell r="B687">
            <v>16909005</v>
          </cell>
          <cell r="H687">
            <v>168</v>
          </cell>
          <cell r="I687" t="str">
            <v>D</v>
          </cell>
          <cell r="K687">
            <v>100.8</v>
          </cell>
        </row>
        <row r="688">
          <cell r="B688">
            <v>16909005</v>
          </cell>
          <cell r="H688">
            <v>14.4</v>
          </cell>
          <cell r="I688" t="str">
            <v>A</v>
          </cell>
          <cell r="K688">
            <v>0.14400000000000002</v>
          </cell>
        </row>
        <row r="689">
          <cell r="B689">
            <v>16909005</v>
          </cell>
          <cell r="H689">
            <v>2.4900000000000002</v>
          </cell>
          <cell r="I689" t="str">
            <v>A</v>
          </cell>
          <cell r="K689">
            <v>2.4900000000000002E-2</v>
          </cell>
        </row>
        <row r="690">
          <cell r="B690">
            <v>16909005</v>
          </cell>
          <cell r="H690">
            <v>12.82</v>
          </cell>
          <cell r="I690" t="str">
            <v>A</v>
          </cell>
          <cell r="K690">
            <v>0.12820000000000001</v>
          </cell>
        </row>
        <row r="691">
          <cell r="B691">
            <v>16909005</v>
          </cell>
          <cell r="H691">
            <v>2.2799999999999998</v>
          </cell>
          <cell r="I691" t="str">
            <v>A</v>
          </cell>
          <cell r="K691">
            <v>2.2799999999999997E-2</v>
          </cell>
        </row>
        <row r="692">
          <cell r="B692">
            <v>16909005</v>
          </cell>
          <cell r="H692">
            <v>13.32</v>
          </cell>
          <cell r="I692" t="str">
            <v>A</v>
          </cell>
          <cell r="K692">
            <v>0.13320000000000001</v>
          </cell>
        </row>
        <row r="693">
          <cell r="B693">
            <v>16909005</v>
          </cell>
          <cell r="H693">
            <v>13.83</v>
          </cell>
          <cell r="I693" t="str">
            <v>A</v>
          </cell>
          <cell r="K693">
            <v>0.13830000000000001</v>
          </cell>
        </row>
        <row r="694">
          <cell r="B694">
            <v>16909005</v>
          </cell>
          <cell r="H694">
            <v>12.93</v>
          </cell>
          <cell r="I694" t="str">
            <v>A</v>
          </cell>
          <cell r="K694">
            <v>0.1293</v>
          </cell>
        </row>
        <row r="695">
          <cell r="B695">
            <v>16909005</v>
          </cell>
          <cell r="H695">
            <v>14.4</v>
          </cell>
          <cell r="I695" t="str">
            <v>A</v>
          </cell>
          <cell r="K695">
            <v>0.14400000000000002</v>
          </cell>
        </row>
        <row r="696">
          <cell r="B696">
            <v>16909005</v>
          </cell>
          <cell r="H696">
            <v>2.5099999999999998</v>
          </cell>
          <cell r="I696" t="str">
            <v>A</v>
          </cell>
          <cell r="K696">
            <v>2.5099999999999997E-2</v>
          </cell>
        </row>
        <row r="697">
          <cell r="B697">
            <v>16909005</v>
          </cell>
          <cell r="H697">
            <v>8.82</v>
          </cell>
          <cell r="I697" t="str">
            <v>A</v>
          </cell>
          <cell r="K697">
            <v>8.8200000000000001E-2</v>
          </cell>
        </row>
        <row r="698">
          <cell r="B698">
            <v>16909005</v>
          </cell>
          <cell r="H698">
            <v>14.4</v>
          </cell>
          <cell r="I698" t="str">
            <v>A</v>
          </cell>
          <cell r="K698">
            <v>0.14400000000000002</v>
          </cell>
        </row>
        <row r="699">
          <cell r="B699">
            <v>16909005</v>
          </cell>
          <cell r="H699">
            <v>7.18</v>
          </cell>
          <cell r="I699" t="str">
            <v>A</v>
          </cell>
          <cell r="K699">
            <v>7.1800000000000003E-2</v>
          </cell>
        </row>
        <row r="700">
          <cell r="B700">
            <v>16909005</v>
          </cell>
          <cell r="H700">
            <v>2.5099999999999998</v>
          </cell>
          <cell r="I700" t="str">
            <v>A</v>
          </cell>
          <cell r="K700">
            <v>2.5099999999999997E-2</v>
          </cell>
        </row>
        <row r="701">
          <cell r="B701">
            <v>16909005</v>
          </cell>
          <cell r="H701">
            <v>14.4</v>
          </cell>
          <cell r="I701" t="str">
            <v>A</v>
          </cell>
          <cell r="K701">
            <v>0.14400000000000002</v>
          </cell>
        </row>
        <row r="702">
          <cell r="B702">
            <v>16909005</v>
          </cell>
          <cell r="H702">
            <v>13.54</v>
          </cell>
          <cell r="I702" t="str">
            <v>A</v>
          </cell>
          <cell r="K702">
            <v>0.13539999999999999</v>
          </cell>
        </row>
        <row r="703">
          <cell r="B703">
            <v>16909005</v>
          </cell>
          <cell r="H703">
            <v>2.5099999999999998</v>
          </cell>
          <cell r="I703" t="str">
            <v>A</v>
          </cell>
          <cell r="K703">
            <v>2.5099999999999997E-2</v>
          </cell>
        </row>
        <row r="704">
          <cell r="B704">
            <v>16909005</v>
          </cell>
          <cell r="H704">
            <v>14.32</v>
          </cell>
          <cell r="I704" t="str">
            <v>A</v>
          </cell>
          <cell r="K704">
            <v>0.14319999999999999</v>
          </cell>
        </row>
        <row r="705">
          <cell r="B705">
            <v>16909005</v>
          </cell>
          <cell r="H705">
            <v>14.4</v>
          </cell>
          <cell r="I705" t="str">
            <v>A</v>
          </cell>
          <cell r="K705">
            <v>0.14400000000000002</v>
          </cell>
        </row>
        <row r="706">
          <cell r="B706">
            <v>16909005</v>
          </cell>
          <cell r="H706">
            <v>2.4700000000000002</v>
          </cell>
          <cell r="I706" t="str">
            <v>A</v>
          </cell>
          <cell r="K706">
            <v>2.4700000000000003E-2</v>
          </cell>
        </row>
        <row r="707">
          <cell r="B707">
            <v>16909005</v>
          </cell>
          <cell r="H707">
            <v>2.17</v>
          </cell>
          <cell r="I707" t="str">
            <v>A</v>
          </cell>
          <cell r="K707">
            <v>2.1700000000000001E-2</v>
          </cell>
        </row>
        <row r="708">
          <cell r="B708">
            <v>16909005</v>
          </cell>
          <cell r="H708">
            <v>14.37</v>
          </cell>
          <cell r="I708" t="str">
            <v>A</v>
          </cell>
          <cell r="K708">
            <v>0.14369999999999999</v>
          </cell>
        </row>
        <row r="709">
          <cell r="B709">
            <v>16909005</v>
          </cell>
          <cell r="H709">
            <v>14.39</v>
          </cell>
          <cell r="I709" t="str">
            <v>A</v>
          </cell>
          <cell r="K709">
            <v>0.1439</v>
          </cell>
        </row>
        <row r="710">
          <cell r="B710">
            <v>16909005</v>
          </cell>
          <cell r="H710">
            <v>1.76</v>
          </cell>
          <cell r="I710" t="str">
            <v>A</v>
          </cell>
          <cell r="K710">
            <v>1.7600000000000001E-2</v>
          </cell>
        </row>
        <row r="711">
          <cell r="B711">
            <v>16909005</v>
          </cell>
          <cell r="H711">
            <v>14.02</v>
          </cell>
          <cell r="I711" t="str">
            <v>A</v>
          </cell>
          <cell r="K711">
            <v>0.14019999999999999</v>
          </cell>
        </row>
        <row r="712">
          <cell r="B712">
            <v>16909005</v>
          </cell>
          <cell r="H712">
            <v>14.4</v>
          </cell>
          <cell r="I712" t="str">
            <v>A</v>
          </cell>
          <cell r="K712">
            <v>0.14400000000000002</v>
          </cell>
        </row>
        <row r="713">
          <cell r="B713">
            <v>16909005</v>
          </cell>
          <cell r="H713">
            <v>14.34</v>
          </cell>
          <cell r="I713" t="str">
            <v>A</v>
          </cell>
          <cell r="K713">
            <v>0.1434</v>
          </cell>
        </row>
        <row r="714">
          <cell r="B714">
            <v>16909005</v>
          </cell>
          <cell r="H714">
            <v>2.4700000000000002</v>
          </cell>
          <cell r="I714" t="str">
            <v>A</v>
          </cell>
          <cell r="K714">
            <v>2.4700000000000003E-2</v>
          </cell>
        </row>
        <row r="715">
          <cell r="B715">
            <v>16909010</v>
          </cell>
          <cell r="H715">
            <v>445.61</v>
          </cell>
          <cell r="I715" t="str">
            <v>E</v>
          </cell>
          <cell r="K715">
            <v>445.61</v>
          </cell>
        </row>
        <row r="716">
          <cell r="B716">
            <v>16909010</v>
          </cell>
          <cell r="H716">
            <v>1152.98</v>
          </cell>
          <cell r="I716" t="str">
            <v>E</v>
          </cell>
          <cell r="K716">
            <v>1152.98</v>
          </cell>
        </row>
        <row r="717">
          <cell r="B717">
            <v>16909010</v>
          </cell>
          <cell r="H717">
            <v>1308.8399999999999</v>
          </cell>
          <cell r="I717" t="str">
            <v>E</v>
          </cell>
          <cell r="K717">
            <v>1308.8399999999999</v>
          </cell>
        </row>
        <row r="718">
          <cell r="B718">
            <v>16909010</v>
          </cell>
          <cell r="H718">
            <v>1669.61</v>
          </cell>
          <cell r="I718" t="str">
            <v>E</v>
          </cell>
          <cell r="K718">
            <v>1669.61</v>
          </cell>
        </row>
        <row r="719">
          <cell r="B719">
            <v>16909010</v>
          </cell>
          <cell r="H719">
            <v>108</v>
          </cell>
          <cell r="I719" t="str">
            <v>E</v>
          </cell>
          <cell r="K719">
            <v>108</v>
          </cell>
        </row>
        <row r="720">
          <cell r="B720">
            <v>16909010</v>
          </cell>
          <cell r="H720">
            <v>835</v>
          </cell>
          <cell r="I720" t="str">
            <v>E</v>
          </cell>
          <cell r="K720">
            <v>835</v>
          </cell>
        </row>
        <row r="721">
          <cell r="B721">
            <v>16909010</v>
          </cell>
          <cell r="H721">
            <v>632</v>
          </cell>
          <cell r="I721" t="str">
            <v>E</v>
          </cell>
          <cell r="K721">
            <v>632</v>
          </cell>
        </row>
        <row r="722">
          <cell r="B722">
            <v>16909010</v>
          </cell>
          <cell r="H722">
            <v>1670.85</v>
          </cell>
          <cell r="I722" t="str">
            <v>E</v>
          </cell>
          <cell r="K722">
            <v>1670.85</v>
          </cell>
        </row>
        <row r="723">
          <cell r="B723">
            <v>16909010</v>
          </cell>
          <cell r="H723">
            <v>291.17</v>
          </cell>
          <cell r="I723" t="str">
            <v>E</v>
          </cell>
          <cell r="K723">
            <v>291.17</v>
          </cell>
        </row>
        <row r="724">
          <cell r="B724">
            <v>16909010</v>
          </cell>
          <cell r="H724">
            <v>417</v>
          </cell>
          <cell r="I724" t="str">
            <v>E</v>
          </cell>
          <cell r="K724">
            <v>417</v>
          </cell>
        </row>
        <row r="725">
          <cell r="B725">
            <v>16909010</v>
          </cell>
          <cell r="H725">
            <v>1604.71</v>
          </cell>
          <cell r="I725" t="str">
            <v>E</v>
          </cell>
          <cell r="K725">
            <v>1604.71</v>
          </cell>
        </row>
        <row r="726">
          <cell r="B726">
            <v>16909010</v>
          </cell>
          <cell r="H726">
            <v>1075.33</v>
          </cell>
          <cell r="I726" t="str">
            <v>D</v>
          </cell>
          <cell r="K726">
            <v>645.19799999999998</v>
          </cell>
        </row>
        <row r="727">
          <cell r="B727">
            <v>16909010</v>
          </cell>
          <cell r="H727">
            <v>2332.04</v>
          </cell>
          <cell r="I727" t="str">
            <v>D</v>
          </cell>
          <cell r="K727">
            <v>1399.2239999999999</v>
          </cell>
        </row>
        <row r="728">
          <cell r="B728">
            <v>16909010</v>
          </cell>
          <cell r="H728">
            <v>810.29</v>
          </cell>
          <cell r="I728" t="str">
            <v>C</v>
          </cell>
          <cell r="K728">
            <v>162.05799999999999</v>
          </cell>
        </row>
        <row r="729">
          <cell r="B729">
            <v>16909010</v>
          </cell>
          <cell r="H729">
            <v>786.24</v>
          </cell>
          <cell r="I729" t="str">
            <v>C</v>
          </cell>
          <cell r="K729">
            <v>157.24800000000002</v>
          </cell>
        </row>
        <row r="730">
          <cell r="B730">
            <v>16909010</v>
          </cell>
          <cell r="H730">
            <v>147.24</v>
          </cell>
          <cell r="I730" t="str">
            <v>C</v>
          </cell>
          <cell r="K730">
            <v>29.448000000000004</v>
          </cell>
        </row>
        <row r="731">
          <cell r="B731">
            <v>16909010</v>
          </cell>
          <cell r="H731">
            <v>159.43</v>
          </cell>
          <cell r="I731" t="str">
            <v>C</v>
          </cell>
          <cell r="K731">
            <v>31.886000000000003</v>
          </cell>
        </row>
        <row r="732">
          <cell r="B732">
            <v>16909010</v>
          </cell>
          <cell r="H732">
            <v>360.14</v>
          </cell>
          <cell r="I732" t="str">
            <v>B</v>
          </cell>
          <cell r="K732">
            <v>21.6084</v>
          </cell>
        </row>
        <row r="733">
          <cell r="B733">
            <v>16909010</v>
          </cell>
          <cell r="H733">
            <v>1360</v>
          </cell>
          <cell r="I733" t="str">
            <v>B</v>
          </cell>
          <cell r="K733">
            <v>81.599999999999994</v>
          </cell>
        </row>
        <row r="734">
          <cell r="B734">
            <v>16909010</v>
          </cell>
          <cell r="H734">
            <v>568</v>
          </cell>
          <cell r="I734" t="str">
            <v>A</v>
          </cell>
          <cell r="K734">
            <v>5.68</v>
          </cell>
        </row>
        <row r="735">
          <cell r="B735">
            <v>16909010</v>
          </cell>
          <cell r="H735">
            <v>337.23</v>
          </cell>
          <cell r="I735" t="str">
            <v>A</v>
          </cell>
          <cell r="K735">
            <v>3.3723000000000001</v>
          </cell>
        </row>
        <row r="736">
          <cell r="B736">
            <v>16909010</v>
          </cell>
          <cell r="H736">
            <v>193.27</v>
          </cell>
          <cell r="I736" t="str">
            <v>A</v>
          </cell>
          <cell r="K736">
            <v>1.9327000000000001</v>
          </cell>
        </row>
        <row r="737">
          <cell r="B737">
            <v>16909010</v>
          </cell>
          <cell r="H737">
            <v>600</v>
          </cell>
          <cell r="I737" t="str">
            <v>A</v>
          </cell>
          <cell r="K737">
            <v>6</v>
          </cell>
        </row>
        <row r="738">
          <cell r="B738">
            <v>16909010</v>
          </cell>
          <cell r="H738">
            <v>3490</v>
          </cell>
          <cell r="I738" t="str">
            <v>A</v>
          </cell>
          <cell r="K738">
            <v>34.9</v>
          </cell>
        </row>
        <row r="739">
          <cell r="B739">
            <v>16909010</v>
          </cell>
          <cell r="H739">
            <v>539.16</v>
          </cell>
          <cell r="I739" t="str">
            <v>A</v>
          </cell>
          <cell r="K739">
            <v>5.3915999999999995</v>
          </cell>
        </row>
        <row r="740">
          <cell r="B740">
            <v>16909010</v>
          </cell>
          <cell r="H740">
            <v>476.86</v>
          </cell>
          <cell r="I740" t="str">
            <v>A</v>
          </cell>
          <cell r="K740">
            <v>4.7686000000000002</v>
          </cell>
        </row>
        <row r="741">
          <cell r="B741">
            <v>16909010</v>
          </cell>
          <cell r="H741">
            <v>783.46</v>
          </cell>
          <cell r="I741" t="str">
            <v>A</v>
          </cell>
          <cell r="K741">
            <v>7.8346000000000009</v>
          </cell>
        </row>
        <row r="742">
          <cell r="B742">
            <v>16909015</v>
          </cell>
          <cell r="H742">
            <v>5</v>
          </cell>
          <cell r="I742" t="str">
            <v>E</v>
          </cell>
          <cell r="K742">
            <v>5</v>
          </cell>
        </row>
        <row r="743">
          <cell r="B743">
            <v>16909015</v>
          </cell>
          <cell r="H743">
            <v>6</v>
          </cell>
          <cell r="I743" t="str">
            <v>E</v>
          </cell>
          <cell r="K743">
            <v>6</v>
          </cell>
        </row>
        <row r="744">
          <cell r="B744">
            <v>16909015</v>
          </cell>
          <cell r="H744">
            <v>8.9600000000000009</v>
          </cell>
          <cell r="I744" t="str">
            <v>E</v>
          </cell>
          <cell r="K744">
            <v>8.9600000000000009</v>
          </cell>
        </row>
        <row r="745">
          <cell r="B745">
            <v>16909015</v>
          </cell>
          <cell r="H745">
            <v>8.9600000000000009</v>
          </cell>
          <cell r="I745" t="str">
            <v>E</v>
          </cell>
          <cell r="K745">
            <v>8.9600000000000009</v>
          </cell>
        </row>
        <row r="746">
          <cell r="B746">
            <v>16909015</v>
          </cell>
          <cell r="H746">
            <v>9.84</v>
          </cell>
          <cell r="I746" t="str">
            <v>E</v>
          </cell>
          <cell r="K746">
            <v>9.84</v>
          </cell>
        </row>
        <row r="747">
          <cell r="B747">
            <v>16909015</v>
          </cell>
          <cell r="H747">
            <v>22.4</v>
          </cell>
          <cell r="I747" t="str">
            <v>E</v>
          </cell>
          <cell r="K747">
            <v>22.4</v>
          </cell>
        </row>
        <row r="748">
          <cell r="B748">
            <v>16909015</v>
          </cell>
          <cell r="H748">
            <v>2.96</v>
          </cell>
          <cell r="I748" t="str">
            <v>E</v>
          </cell>
          <cell r="K748">
            <v>2.96</v>
          </cell>
        </row>
        <row r="749">
          <cell r="B749">
            <v>16909015</v>
          </cell>
          <cell r="H749">
            <v>2.96</v>
          </cell>
          <cell r="I749" t="str">
            <v>E</v>
          </cell>
          <cell r="K749">
            <v>2.96</v>
          </cell>
        </row>
        <row r="750">
          <cell r="B750">
            <v>16909015</v>
          </cell>
          <cell r="H750">
            <v>2.96</v>
          </cell>
          <cell r="I750" t="str">
            <v>E</v>
          </cell>
          <cell r="K750">
            <v>2.96</v>
          </cell>
        </row>
        <row r="751">
          <cell r="B751">
            <v>16909015</v>
          </cell>
          <cell r="H751">
            <v>2.95</v>
          </cell>
          <cell r="I751" t="str">
            <v>E</v>
          </cell>
          <cell r="K751">
            <v>2.95</v>
          </cell>
        </row>
        <row r="752">
          <cell r="B752">
            <v>16909015</v>
          </cell>
          <cell r="H752">
            <v>2.95</v>
          </cell>
          <cell r="I752" t="str">
            <v>E</v>
          </cell>
          <cell r="K752">
            <v>2.95</v>
          </cell>
        </row>
        <row r="753">
          <cell r="B753">
            <v>16909015</v>
          </cell>
          <cell r="H753">
            <v>30</v>
          </cell>
          <cell r="I753" t="str">
            <v>E</v>
          </cell>
          <cell r="K753">
            <v>30</v>
          </cell>
        </row>
        <row r="754">
          <cell r="B754">
            <v>16909015</v>
          </cell>
          <cell r="H754">
            <v>10</v>
          </cell>
          <cell r="I754" t="str">
            <v>E</v>
          </cell>
          <cell r="K754">
            <v>10</v>
          </cell>
        </row>
        <row r="755">
          <cell r="B755">
            <v>16909015</v>
          </cell>
          <cell r="H755">
            <v>8.9600000000000009</v>
          </cell>
          <cell r="I755" t="str">
            <v>E</v>
          </cell>
          <cell r="K755">
            <v>8.9600000000000009</v>
          </cell>
        </row>
        <row r="756">
          <cell r="B756">
            <v>16909015</v>
          </cell>
          <cell r="H756">
            <v>2.0699999999999998</v>
          </cell>
          <cell r="I756" t="str">
            <v>E</v>
          </cell>
          <cell r="K756">
            <v>2.0699999999999998</v>
          </cell>
        </row>
        <row r="757">
          <cell r="B757">
            <v>16909015</v>
          </cell>
          <cell r="H757">
            <v>41.37</v>
          </cell>
          <cell r="I757" t="str">
            <v>E</v>
          </cell>
          <cell r="K757">
            <v>41.37</v>
          </cell>
        </row>
        <row r="758">
          <cell r="B758">
            <v>16909015</v>
          </cell>
          <cell r="H758">
            <v>5</v>
          </cell>
          <cell r="I758" t="str">
            <v>E</v>
          </cell>
          <cell r="K758">
            <v>5</v>
          </cell>
        </row>
        <row r="759">
          <cell r="B759">
            <v>16909015</v>
          </cell>
          <cell r="H759">
            <v>30</v>
          </cell>
          <cell r="I759" t="str">
            <v>E</v>
          </cell>
          <cell r="K759">
            <v>30</v>
          </cell>
        </row>
        <row r="760">
          <cell r="B760">
            <v>16909015</v>
          </cell>
          <cell r="H760">
            <v>10</v>
          </cell>
          <cell r="I760" t="str">
            <v>E</v>
          </cell>
          <cell r="K760">
            <v>10</v>
          </cell>
        </row>
        <row r="761">
          <cell r="B761">
            <v>16909015</v>
          </cell>
          <cell r="H761">
            <v>10</v>
          </cell>
          <cell r="I761" t="str">
            <v>E</v>
          </cell>
          <cell r="K761">
            <v>10</v>
          </cell>
        </row>
        <row r="762">
          <cell r="B762">
            <v>16909015</v>
          </cell>
          <cell r="H762">
            <v>8.9600000000000009</v>
          </cell>
          <cell r="I762" t="str">
            <v>E</v>
          </cell>
          <cell r="K762">
            <v>8.9600000000000009</v>
          </cell>
        </row>
        <row r="763">
          <cell r="B763">
            <v>16909015</v>
          </cell>
          <cell r="H763">
            <v>2.3199999999999998</v>
          </cell>
          <cell r="I763" t="str">
            <v>E</v>
          </cell>
          <cell r="K763">
            <v>2.3199999999999998</v>
          </cell>
        </row>
        <row r="764">
          <cell r="B764">
            <v>16909015</v>
          </cell>
          <cell r="H764">
            <v>80</v>
          </cell>
          <cell r="I764" t="str">
            <v>E</v>
          </cell>
          <cell r="K764">
            <v>80</v>
          </cell>
        </row>
        <row r="765">
          <cell r="B765">
            <v>16909015</v>
          </cell>
          <cell r="H765">
            <v>1.82</v>
          </cell>
          <cell r="I765" t="str">
            <v>E</v>
          </cell>
          <cell r="K765">
            <v>1.82</v>
          </cell>
        </row>
        <row r="766">
          <cell r="B766">
            <v>16909015</v>
          </cell>
          <cell r="H766">
            <v>30</v>
          </cell>
          <cell r="I766" t="str">
            <v>E</v>
          </cell>
          <cell r="K766">
            <v>30</v>
          </cell>
        </row>
        <row r="767">
          <cell r="B767">
            <v>16909015</v>
          </cell>
          <cell r="H767">
            <v>51.6</v>
          </cell>
          <cell r="I767" t="str">
            <v>E</v>
          </cell>
          <cell r="K767">
            <v>51.6</v>
          </cell>
        </row>
        <row r="768">
          <cell r="B768">
            <v>16909015</v>
          </cell>
          <cell r="H768">
            <v>6.12</v>
          </cell>
          <cell r="I768" t="str">
            <v>E</v>
          </cell>
          <cell r="K768">
            <v>6.12</v>
          </cell>
        </row>
        <row r="769">
          <cell r="B769">
            <v>16909015</v>
          </cell>
          <cell r="H769">
            <v>21.36</v>
          </cell>
          <cell r="I769" t="str">
            <v>E</v>
          </cell>
          <cell r="K769">
            <v>21.36</v>
          </cell>
        </row>
        <row r="770">
          <cell r="B770">
            <v>16909015</v>
          </cell>
          <cell r="H770">
            <v>61.68</v>
          </cell>
          <cell r="I770" t="str">
            <v>E</v>
          </cell>
          <cell r="K770">
            <v>61.68</v>
          </cell>
        </row>
        <row r="771">
          <cell r="B771">
            <v>16909015</v>
          </cell>
          <cell r="H771">
            <v>31.44</v>
          </cell>
          <cell r="I771" t="str">
            <v>E</v>
          </cell>
          <cell r="K771">
            <v>31.44</v>
          </cell>
        </row>
        <row r="772">
          <cell r="B772">
            <v>16909015</v>
          </cell>
          <cell r="H772">
            <v>31.44</v>
          </cell>
          <cell r="I772" t="str">
            <v>E</v>
          </cell>
          <cell r="K772">
            <v>31.44</v>
          </cell>
        </row>
        <row r="773">
          <cell r="B773">
            <v>16909015</v>
          </cell>
          <cell r="H773">
            <v>1.6</v>
          </cell>
          <cell r="I773" t="str">
            <v>E</v>
          </cell>
          <cell r="K773">
            <v>1.6</v>
          </cell>
        </row>
        <row r="774">
          <cell r="B774">
            <v>16909015</v>
          </cell>
          <cell r="H774">
            <v>6</v>
          </cell>
          <cell r="I774" t="str">
            <v>E</v>
          </cell>
          <cell r="K774">
            <v>6</v>
          </cell>
        </row>
        <row r="775">
          <cell r="B775">
            <v>16909015</v>
          </cell>
          <cell r="H775">
            <v>165.35</v>
          </cell>
          <cell r="I775" t="str">
            <v>E</v>
          </cell>
          <cell r="K775">
            <v>165.35</v>
          </cell>
        </row>
        <row r="776">
          <cell r="B776">
            <v>16909015</v>
          </cell>
          <cell r="H776">
            <v>14.56</v>
          </cell>
          <cell r="I776" t="str">
            <v>E</v>
          </cell>
          <cell r="K776">
            <v>14.56</v>
          </cell>
        </row>
        <row r="777">
          <cell r="B777">
            <v>16909015</v>
          </cell>
          <cell r="H777">
            <v>7.84</v>
          </cell>
          <cell r="I777" t="str">
            <v>E</v>
          </cell>
          <cell r="K777">
            <v>7.84</v>
          </cell>
        </row>
        <row r="778">
          <cell r="B778">
            <v>16909015</v>
          </cell>
          <cell r="H778">
            <v>23.52</v>
          </cell>
          <cell r="I778" t="str">
            <v>E</v>
          </cell>
          <cell r="K778">
            <v>23.52</v>
          </cell>
        </row>
        <row r="779">
          <cell r="B779">
            <v>16909015</v>
          </cell>
          <cell r="H779">
            <v>4.84</v>
          </cell>
          <cell r="I779" t="str">
            <v>E</v>
          </cell>
          <cell r="K779">
            <v>4.84</v>
          </cell>
        </row>
        <row r="780">
          <cell r="B780">
            <v>16909015</v>
          </cell>
          <cell r="H780">
            <v>7.84</v>
          </cell>
          <cell r="I780" t="str">
            <v>E</v>
          </cell>
          <cell r="K780">
            <v>7.84</v>
          </cell>
        </row>
        <row r="781">
          <cell r="B781">
            <v>16909015</v>
          </cell>
          <cell r="H781">
            <v>23.52</v>
          </cell>
          <cell r="I781" t="str">
            <v>E</v>
          </cell>
          <cell r="K781">
            <v>23.52</v>
          </cell>
        </row>
        <row r="782">
          <cell r="B782">
            <v>16909015</v>
          </cell>
          <cell r="H782">
            <v>5.31</v>
          </cell>
          <cell r="I782" t="str">
            <v>E</v>
          </cell>
          <cell r="K782">
            <v>5.31</v>
          </cell>
        </row>
        <row r="783">
          <cell r="B783">
            <v>16909015</v>
          </cell>
          <cell r="H783">
            <v>4</v>
          </cell>
          <cell r="I783" t="str">
            <v>E</v>
          </cell>
          <cell r="K783">
            <v>4</v>
          </cell>
        </row>
        <row r="784">
          <cell r="B784">
            <v>16909015</v>
          </cell>
          <cell r="H784">
            <v>2</v>
          </cell>
          <cell r="I784" t="str">
            <v>E</v>
          </cell>
          <cell r="K784">
            <v>2</v>
          </cell>
        </row>
        <row r="785">
          <cell r="B785">
            <v>16909015</v>
          </cell>
          <cell r="H785">
            <v>5.0199999999999996</v>
          </cell>
          <cell r="I785" t="str">
            <v>E</v>
          </cell>
          <cell r="K785">
            <v>5.0199999999999996</v>
          </cell>
        </row>
        <row r="786">
          <cell r="B786">
            <v>16909015</v>
          </cell>
          <cell r="H786">
            <v>1.64</v>
          </cell>
          <cell r="I786" t="str">
            <v>E</v>
          </cell>
          <cell r="K786">
            <v>1.64</v>
          </cell>
        </row>
        <row r="787">
          <cell r="B787">
            <v>16909015</v>
          </cell>
          <cell r="H787">
            <v>1.04</v>
          </cell>
          <cell r="I787" t="str">
            <v>E</v>
          </cell>
          <cell r="K787">
            <v>1.04</v>
          </cell>
        </row>
        <row r="788">
          <cell r="B788">
            <v>16909015</v>
          </cell>
          <cell r="H788">
            <v>12</v>
          </cell>
          <cell r="I788" t="str">
            <v>E</v>
          </cell>
          <cell r="K788">
            <v>12</v>
          </cell>
        </row>
        <row r="789">
          <cell r="B789">
            <v>16909015</v>
          </cell>
          <cell r="H789">
            <v>7.84</v>
          </cell>
          <cell r="I789" t="str">
            <v>E</v>
          </cell>
          <cell r="K789">
            <v>7.84</v>
          </cell>
        </row>
        <row r="790">
          <cell r="B790">
            <v>16909015</v>
          </cell>
          <cell r="H790">
            <v>7.84</v>
          </cell>
          <cell r="I790" t="str">
            <v>E</v>
          </cell>
          <cell r="K790">
            <v>7.84</v>
          </cell>
        </row>
        <row r="791">
          <cell r="B791">
            <v>16909015</v>
          </cell>
          <cell r="H791">
            <v>1.5</v>
          </cell>
          <cell r="I791" t="str">
            <v>E</v>
          </cell>
          <cell r="K791">
            <v>1.5</v>
          </cell>
        </row>
        <row r="792">
          <cell r="B792">
            <v>16909015</v>
          </cell>
          <cell r="H792">
            <v>17.2</v>
          </cell>
          <cell r="I792" t="str">
            <v>E</v>
          </cell>
          <cell r="K792">
            <v>17.2</v>
          </cell>
        </row>
        <row r="793">
          <cell r="B793">
            <v>16909015</v>
          </cell>
          <cell r="H793">
            <v>8.9600000000000009</v>
          </cell>
          <cell r="I793" t="str">
            <v>E</v>
          </cell>
          <cell r="K793">
            <v>8.9600000000000009</v>
          </cell>
        </row>
        <row r="794">
          <cell r="B794">
            <v>16909015</v>
          </cell>
          <cell r="H794">
            <v>13.84</v>
          </cell>
          <cell r="I794" t="str">
            <v>E</v>
          </cell>
          <cell r="K794">
            <v>13.84</v>
          </cell>
        </row>
        <row r="795">
          <cell r="B795">
            <v>16909015</v>
          </cell>
          <cell r="H795">
            <v>0.09</v>
          </cell>
          <cell r="I795" t="str">
            <v>E</v>
          </cell>
          <cell r="K795">
            <v>0.09</v>
          </cell>
        </row>
        <row r="796">
          <cell r="B796">
            <v>16909015</v>
          </cell>
          <cell r="H796">
            <v>30</v>
          </cell>
          <cell r="I796" t="str">
            <v>E</v>
          </cell>
          <cell r="K796">
            <v>30</v>
          </cell>
        </row>
        <row r="797">
          <cell r="B797">
            <v>16909015</v>
          </cell>
          <cell r="H797">
            <v>2</v>
          </cell>
          <cell r="I797" t="str">
            <v>E</v>
          </cell>
          <cell r="K797">
            <v>2</v>
          </cell>
        </row>
        <row r="798">
          <cell r="B798">
            <v>16909015</v>
          </cell>
          <cell r="H798">
            <v>2</v>
          </cell>
          <cell r="I798" t="str">
            <v>E</v>
          </cell>
          <cell r="K798">
            <v>2</v>
          </cell>
        </row>
        <row r="799">
          <cell r="B799">
            <v>16909015</v>
          </cell>
          <cell r="H799">
            <v>12.06</v>
          </cell>
          <cell r="I799" t="str">
            <v>E</v>
          </cell>
          <cell r="K799">
            <v>12.06</v>
          </cell>
        </row>
        <row r="800">
          <cell r="B800">
            <v>16909015</v>
          </cell>
          <cell r="H800">
            <v>30</v>
          </cell>
          <cell r="I800" t="str">
            <v>E</v>
          </cell>
          <cell r="K800">
            <v>30</v>
          </cell>
        </row>
        <row r="801">
          <cell r="B801">
            <v>16909015</v>
          </cell>
          <cell r="H801">
            <v>2</v>
          </cell>
          <cell r="I801" t="str">
            <v>E</v>
          </cell>
          <cell r="K801">
            <v>2</v>
          </cell>
        </row>
        <row r="802">
          <cell r="B802">
            <v>16909015</v>
          </cell>
          <cell r="H802">
            <v>0.86</v>
          </cell>
          <cell r="I802" t="str">
            <v>E</v>
          </cell>
          <cell r="K802">
            <v>0.86</v>
          </cell>
        </row>
        <row r="803">
          <cell r="B803">
            <v>16909015</v>
          </cell>
          <cell r="H803">
            <v>10.5</v>
          </cell>
          <cell r="I803" t="str">
            <v>E</v>
          </cell>
          <cell r="K803">
            <v>10.5</v>
          </cell>
        </row>
        <row r="804">
          <cell r="B804">
            <v>16909015</v>
          </cell>
          <cell r="H804">
            <v>10.5</v>
          </cell>
          <cell r="I804" t="str">
            <v>E</v>
          </cell>
          <cell r="K804">
            <v>10.5</v>
          </cell>
        </row>
        <row r="805">
          <cell r="B805">
            <v>16909015</v>
          </cell>
          <cell r="H805">
            <v>4</v>
          </cell>
          <cell r="I805" t="str">
            <v>E</v>
          </cell>
          <cell r="K805">
            <v>4</v>
          </cell>
        </row>
        <row r="806">
          <cell r="B806">
            <v>16909015</v>
          </cell>
          <cell r="H806">
            <v>30</v>
          </cell>
          <cell r="I806" t="str">
            <v>E</v>
          </cell>
          <cell r="K806">
            <v>30</v>
          </cell>
        </row>
        <row r="807">
          <cell r="B807">
            <v>16909015</v>
          </cell>
          <cell r="H807">
            <v>2</v>
          </cell>
          <cell r="I807" t="str">
            <v>E</v>
          </cell>
          <cell r="K807">
            <v>2</v>
          </cell>
        </row>
        <row r="808">
          <cell r="B808">
            <v>16909015</v>
          </cell>
          <cell r="H808">
            <v>2</v>
          </cell>
          <cell r="I808" t="str">
            <v>E</v>
          </cell>
          <cell r="K808">
            <v>2</v>
          </cell>
        </row>
        <row r="809">
          <cell r="B809">
            <v>16909015</v>
          </cell>
          <cell r="H809">
            <v>10.5</v>
          </cell>
          <cell r="I809" t="str">
            <v>E</v>
          </cell>
          <cell r="K809">
            <v>10.5</v>
          </cell>
        </row>
        <row r="810">
          <cell r="B810">
            <v>16909015</v>
          </cell>
          <cell r="H810">
            <v>1.71</v>
          </cell>
          <cell r="I810" t="str">
            <v>E</v>
          </cell>
          <cell r="K810">
            <v>1.71</v>
          </cell>
        </row>
        <row r="811">
          <cell r="B811">
            <v>16909015</v>
          </cell>
          <cell r="H811">
            <v>2</v>
          </cell>
          <cell r="I811" t="str">
            <v>E</v>
          </cell>
          <cell r="K811">
            <v>2</v>
          </cell>
        </row>
        <row r="812">
          <cell r="B812">
            <v>16909015</v>
          </cell>
          <cell r="H812">
            <v>5.6</v>
          </cell>
          <cell r="I812" t="str">
            <v>E</v>
          </cell>
          <cell r="K812">
            <v>5.6</v>
          </cell>
        </row>
        <row r="813">
          <cell r="B813">
            <v>16909015</v>
          </cell>
          <cell r="H813">
            <v>30</v>
          </cell>
          <cell r="I813" t="str">
            <v>E</v>
          </cell>
          <cell r="K813">
            <v>30</v>
          </cell>
        </row>
        <row r="814">
          <cell r="B814">
            <v>16909015</v>
          </cell>
          <cell r="H814">
            <v>39.299999999999997</v>
          </cell>
          <cell r="I814" t="str">
            <v>E</v>
          </cell>
          <cell r="K814">
            <v>39.299999999999997</v>
          </cell>
        </row>
        <row r="815">
          <cell r="B815">
            <v>16909015</v>
          </cell>
          <cell r="H815">
            <v>50</v>
          </cell>
          <cell r="I815" t="str">
            <v>E</v>
          </cell>
          <cell r="K815">
            <v>50</v>
          </cell>
        </row>
        <row r="816">
          <cell r="B816">
            <v>16909015</v>
          </cell>
          <cell r="H816">
            <v>4</v>
          </cell>
          <cell r="I816" t="str">
            <v>E</v>
          </cell>
          <cell r="K816">
            <v>4</v>
          </cell>
        </row>
        <row r="817">
          <cell r="B817">
            <v>16909015</v>
          </cell>
          <cell r="H817">
            <v>30</v>
          </cell>
          <cell r="I817" t="str">
            <v>E</v>
          </cell>
          <cell r="K817">
            <v>30</v>
          </cell>
        </row>
        <row r="818">
          <cell r="B818">
            <v>16909015</v>
          </cell>
          <cell r="H818">
            <v>7.84</v>
          </cell>
          <cell r="I818" t="str">
            <v>E</v>
          </cell>
          <cell r="K818">
            <v>7.84</v>
          </cell>
        </row>
        <row r="819">
          <cell r="B819">
            <v>16909015</v>
          </cell>
          <cell r="H819">
            <v>1.39</v>
          </cell>
          <cell r="I819" t="str">
            <v>E</v>
          </cell>
          <cell r="K819">
            <v>1.39</v>
          </cell>
        </row>
        <row r="820">
          <cell r="B820">
            <v>16909015</v>
          </cell>
          <cell r="H820">
            <v>1.39</v>
          </cell>
          <cell r="I820" t="str">
            <v>E</v>
          </cell>
          <cell r="K820">
            <v>1.39</v>
          </cell>
        </row>
        <row r="821">
          <cell r="B821">
            <v>16909015</v>
          </cell>
          <cell r="H821">
            <v>1.39</v>
          </cell>
          <cell r="I821" t="str">
            <v>E</v>
          </cell>
          <cell r="K821">
            <v>1.39</v>
          </cell>
        </row>
        <row r="822">
          <cell r="B822">
            <v>16909015</v>
          </cell>
          <cell r="H822">
            <v>1.39</v>
          </cell>
          <cell r="I822" t="str">
            <v>E</v>
          </cell>
          <cell r="K822">
            <v>1.39</v>
          </cell>
        </row>
        <row r="823">
          <cell r="B823">
            <v>16909015</v>
          </cell>
          <cell r="H823">
            <v>1.39</v>
          </cell>
          <cell r="I823" t="str">
            <v>E</v>
          </cell>
          <cell r="K823">
            <v>1.39</v>
          </cell>
        </row>
        <row r="824">
          <cell r="B824">
            <v>16909015</v>
          </cell>
          <cell r="H824">
            <v>1.39</v>
          </cell>
          <cell r="I824" t="str">
            <v>E</v>
          </cell>
          <cell r="K824">
            <v>1.39</v>
          </cell>
        </row>
        <row r="825">
          <cell r="B825">
            <v>16909015</v>
          </cell>
          <cell r="H825">
            <v>1.39</v>
          </cell>
          <cell r="I825" t="str">
            <v>E</v>
          </cell>
          <cell r="K825">
            <v>1.39</v>
          </cell>
        </row>
        <row r="826">
          <cell r="B826">
            <v>16909015</v>
          </cell>
          <cell r="H826">
            <v>1.39</v>
          </cell>
          <cell r="I826" t="str">
            <v>E</v>
          </cell>
          <cell r="K826">
            <v>1.39</v>
          </cell>
        </row>
        <row r="827">
          <cell r="B827">
            <v>16909015</v>
          </cell>
          <cell r="H827">
            <v>1.39</v>
          </cell>
          <cell r="I827" t="str">
            <v>E</v>
          </cell>
          <cell r="K827">
            <v>1.39</v>
          </cell>
        </row>
        <row r="828">
          <cell r="B828">
            <v>16909015</v>
          </cell>
          <cell r="H828">
            <v>1.39</v>
          </cell>
          <cell r="I828" t="str">
            <v>E</v>
          </cell>
          <cell r="K828">
            <v>1.39</v>
          </cell>
        </row>
        <row r="829">
          <cell r="B829">
            <v>16909015</v>
          </cell>
          <cell r="H829">
            <v>1.39</v>
          </cell>
          <cell r="I829" t="str">
            <v>E</v>
          </cell>
          <cell r="K829">
            <v>1.39</v>
          </cell>
        </row>
        <row r="830">
          <cell r="B830">
            <v>16909015</v>
          </cell>
          <cell r="H830">
            <v>1.39</v>
          </cell>
          <cell r="I830" t="str">
            <v>E</v>
          </cell>
          <cell r="K830">
            <v>1.39</v>
          </cell>
        </row>
        <row r="831">
          <cell r="B831">
            <v>16909015</v>
          </cell>
          <cell r="H831">
            <v>1.39</v>
          </cell>
          <cell r="I831" t="str">
            <v>E</v>
          </cell>
          <cell r="K831">
            <v>1.39</v>
          </cell>
        </row>
        <row r="832">
          <cell r="B832">
            <v>16909015</v>
          </cell>
          <cell r="H832">
            <v>1.39</v>
          </cell>
          <cell r="I832" t="str">
            <v>E</v>
          </cell>
          <cell r="K832">
            <v>1.39</v>
          </cell>
        </row>
        <row r="833">
          <cell r="B833">
            <v>16909015</v>
          </cell>
          <cell r="H833">
            <v>1.39</v>
          </cell>
          <cell r="I833" t="str">
            <v>E</v>
          </cell>
          <cell r="K833">
            <v>1.39</v>
          </cell>
        </row>
        <row r="834">
          <cell r="B834">
            <v>16909015</v>
          </cell>
          <cell r="H834">
            <v>1.39</v>
          </cell>
          <cell r="I834" t="str">
            <v>E</v>
          </cell>
          <cell r="K834">
            <v>1.39</v>
          </cell>
        </row>
        <row r="835">
          <cell r="B835">
            <v>16909015</v>
          </cell>
          <cell r="H835">
            <v>1.39</v>
          </cell>
          <cell r="I835" t="str">
            <v>E</v>
          </cell>
          <cell r="K835">
            <v>1.39</v>
          </cell>
        </row>
        <row r="836">
          <cell r="B836">
            <v>16909015</v>
          </cell>
          <cell r="H836">
            <v>1.39</v>
          </cell>
          <cell r="I836" t="str">
            <v>E</v>
          </cell>
          <cell r="K836">
            <v>1.39</v>
          </cell>
        </row>
        <row r="837">
          <cell r="B837">
            <v>16909015</v>
          </cell>
          <cell r="H837">
            <v>1.39</v>
          </cell>
          <cell r="I837" t="str">
            <v>E</v>
          </cell>
          <cell r="K837">
            <v>1.39</v>
          </cell>
        </row>
        <row r="838">
          <cell r="B838">
            <v>16909015</v>
          </cell>
          <cell r="H838">
            <v>30</v>
          </cell>
          <cell r="I838" t="str">
            <v>E</v>
          </cell>
          <cell r="K838">
            <v>30</v>
          </cell>
        </row>
        <row r="839">
          <cell r="B839">
            <v>16909015</v>
          </cell>
          <cell r="H839">
            <v>30</v>
          </cell>
          <cell r="I839" t="str">
            <v>E</v>
          </cell>
          <cell r="K839">
            <v>30</v>
          </cell>
        </row>
        <row r="840">
          <cell r="B840">
            <v>16909015</v>
          </cell>
          <cell r="H840">
            <v>30</v>
          </cell>
          <cell r="I840" t="str">
            <v>E</v>
          </cell>
          <cell r="K840">
            <v>30</v>
          </cell>
        </row>
        <row r="841">
          <cell r="B841">
            <v>16909015</v>
          </cell>
          <cell r="H841">
            <v>5</v>
          </cell>
          <cell r="I841" t="str">
            <v>E</v>
          </cell>
          <cell r="K841">
            <v>5</v>
          </cell>
        </row>
        <row r="842">
          <cell r="B842">
            <v>16909015</v>
          </cell>
          <cell r="H842">
            <v>1</v>
          </cell>
          <cell r="I842" t="str">
            <v>E</v>
          </cell>
          <cell r="K842">
            <v>1</v>
          </cell>
        </row>
        <row r="843">
          <cell r="B843">
            <v>16909015</v>
          </cell>
          <cell r="H843">
            <v>30</v>
          </cell>
          <cell r="I843" t="str">
            <v>E</v>
          </cell>
          <cell r="K843">
            <v>30</v>
          </cell>
        </row>
        <row r="844">
          <cell r="B844">
            <v>16909015</v>
          </cell>
          <cell r="H844">
            <v>8.5</v>
          </cell>
          <cell r="I844" t="str">
            <v>E</v>
          </cell>
          <cell r="K844">
            <v>8.5</v>
          </cell>
        </row>
        <row r="845">
          <cell r="B845">
            <v>16909015</v>
          </cell>
          <cell r="H845">
            <v>9</v>
          </cell>
          <cell r="I845" t="str">
            <v>E</v>
          </cell>
          <cell r="K845">
            <v>9</v>
          </cell>
        </row>
        <row r="846">
          <cell r="B846">
            <v>16909015</v>
          </cell>
          <cell r="H846">
            <v>10</v>
          </cell>
          <cell r="I846" t="str">
            <v>E</v>
          </cell>
          <cell r="K846">
            <v>10</v>
          </cell>
        </row>
        <row r="847">
          <cell r="B847">
            <v>16909015</v>
          </cell>
          <cell r="H847">
            <v>10</v>
          </cell>
          <cell r="I847" t="str">
            <v>E</v>
          </cell>
          <cell r="K847">
            <v>10</v>
          </cell>
        </row>
        <row r="848">
          <cell r="B848">
            <v>16909015</v>
          </cell>
          <cell r="H848">
            <v>20</v>
          </cell>
          <cell r="I848" t="str">
            <v>E</v>
          </cell>
          <cell r="K848">
            <v>20</v>
          </cell>
        </row>
        <row r="849">
          <cell r="B849">
            <v>16909015</v>
          </cell>
          <cell r="H849">
            <v>3.34</v>
          </cell>
          <cell r="I849" t="str">
            <v>E</v>
          </cell>
          <cell r="K849">
            <v>3.34</v>
          </cell>
        </row>
        <row r="850">
          <cell r="B850">
            <v>16909015</v>
          </cell>
          <cell r="H850">
            <v>8.5</v>
          </cell>
          <cell r="I850" t="str">
            <v>E</v>
          </cell>
          <cell r="K850">
            <v>8.5</v>
          </cell>
        </row>
        <row r="851">
          <cell r="B851">
            <v>16909015</v>
          </cell>
          <cell r="H851">
            <v>5</v>
          </cell>
          <cell r="I851" t="str">
            <v>E</v>
          </cell>
          <cell r="K851">
            <v>5</v>
          </cell>
        </row>
        <row r="852">
          <cell r="B852">
            <v>16909015</v>
          </cell>
          <cell r="H852">
            <v>2.5</v>
          </cell>
          <cell r="I852" t="str">
            <v>E</v>
          </cell>
          <cell r="K852">
            <v>2.5</v>
          </cell>
        </row>
        <row r="853">
          <cell r="B853">
            <v>16909015</v>
          </cell>
          <cell r="H853">
            <v>2.6</v>
          </cell>
          <cell r="I853" t="str">
            <v>E</v>
          </cell>
          <cell r="K853">
            <v>2.6</v>
          </cell>
        </row>
        <row r="854">
          <cell r="B854">
            <v>16909015</v>
          </cell>
          <cell r="H854">
            <v>1</v>
          </cell>
          <cell r="I854" t="str">
            <v>E</v>
          </cell>
          <cell r="K854">
            <v>1</v>
          </cell>
        </row>
        <row r="855">
          <cell r="B855">
            <v>16909015</v>
          </cell>
          <cell r="H855">
            <v>3.55</v>
          </cell>
          <cell r="I855" t="str">
            <v>E</v>
          </cell>
          <cell r="K855">
            <v>3.55</v>
          </cell>
        </row>
        <row r="856">
          <cell r="B856">
            <v>16909015</v>
          </cell>
          <cell r="H856">
            <v>30</v>
          </cell>
          <cell r="I856" t="str">
            <v>E</v>
          </cell>
          <cell r="K856">
            <v>30</v>
          </cell>
        </row>
        <row r="857">
          <cell r="B857">
            <v>16909015</v>
          </cell>
          <cell r="H857">
            <v>9.1199999999999992</v>
          </cell>
          <cell r="I857" t="str">
            <v>E</v>
          </cell>
          <cell r="K857">
            <v>9.1199999999999992</v>
          </cell>
        </row>
        <row r="858">
          <cell r="B858">
            <v>16909015</v>
          </cell>
          <cell r="H858">
            <v>3.34</v>
          </cell>
          <cell r="I858" t="str">
            <v>E</v>
          </cell>
          <cell r="K858">
            <v>3.34</v>
          </cell>
        </row>
        <row r="859">
          <cell r="B859">
            <v>16909015</v>
          </cell>
          <cell r="H859">
            <v>10</v>
          </cell>
          <cell r="I859" t="str">
            <v>E</v>
          </cell>
          <cell r="K859">
            <v>10</v>
          </cell>
        </row>
        <row r="860">
          <cell r="B860">
            <v>16909015</v>
          </cell>
          <cell r="H860">
            <v>520</v>
          </cell>
          <cell r="I860" t="str">
            <v>E</v>
          </cell>
          <cell r="K860">
            <v>520</v>
          </cell>
        </row>
        <row r="861">
          <cell r="B861">
            <v>16909015</v>
          </cell>
          <cell r="H861">
            <v>20</v>
          </cell>
          <cell r="I861" t="str">
            <v>E</v>
          </cell>
          <cell r="K861">
            <v>20</v>
          </cell>
        </row>
        <row r="862">
          <cell r="B862">
            <v>16909015</v>
          </cell>
          <cell r="H862">
            <v>20</v>
          </cell>
          <cell r="I862" t="str">
            <v>E</v>
          </cell>
          <cell r="K862">
            <v>20</v>
          </cell>
        </row>
        <row r="863">
          <cell r="B863">
            <v>16909015</v>
          </cell>
          <cell r="H863">
            <v>1.4</v>
          </cell>
          <cell r="I863" t="str">
            <v>E</v>
          </cell>
          <cell r="K863">
            <v>1.4</v>
          </cell>
        </row>
        <row r="864">
          <cell r="B864">
            <v>16909015</v>
          </cell>
          <cell r="H864">
            <v>1.41</v>
          </cell>
          <cell r="I864" t="str">
            <v>E</v>
          </cell>
          <cell r="K864">
            <v>1.41</v>
          </cell>
        </row>
        <row r="865">
          <cell r="B865">
            <v>16909015</v>
          </cell>
          <cell r="H865">
            <v>30</v>
          </cell>
          <cell r="I865" t="str">
            <v>E</v>
          </cell>
          <cell r="K865">
            <v>30</v>
          </cell>
        </row>
        <row r="866">
          <cell r="B866">
            <v>16909015</v>
          </cell>
          <cell r="H866">
            <v>10.5</v>
          </cell>
          <cell r="I866" t="str">
            <v>E</v>
          </cell>
          <cell r="K866">
            <v>10.5</v>
          </cell>
        </row>
        <row r="867">
          <cell r="B867">
            <v>16909015</v>
          </cell>
          <cell r="H867">
            <v>2</v>
          </cell>
          <cell r="I867" t="str">
            <v>E</v>
          </cell>
          <cell r="K867">
            <v>2</v>
          </cell>
        </row>
        <row r="868">
          <cell r="B868">
            <v>16909015</v>
          </cell>
          <cell r="H868">
            <v>2</v>
          </cell>
          <cell r="I868" t="str">
            <v>E</v>
          </cell>
          <cell r="K868">
            <v>2</v>
          </cell>
        </row>
        <row r="869">
          <cell r="B869">
            <v>16909015</v>
          </cell>
          <cell r="H869">
            <v>30</v>
          </cell>
          <cell r="I869" t="str">
            <v>E</v>
          </cell>
          <cell r="K869">
            <v>30</v>
          </cell>
        </row>
        <row r="870">
          <cell r="B870">
            <v>16909015</v>
          </cell>
          <cell r="H870">
            <v>30</v>
          </cell>
          <cell r="I870" t="str">
            <v>E</v>
          </cell>
          <cell r="K870">
            <v>30</v>
          </cell>
        </row>
        <row r="871">
          <cell r="B871">
            <v>16909015</v>
          </cell>
          <cell r="H871">
            <v>2.16</v>
          </cell>
          <cell r="I871" t="str">
            <v>E</v>
          </cell>
          <cell r="K871">
            <v>2.16</v>
          </cell>
        </row>
        <row r="872">
          <cell r="B872">
            <v>16909015</v>
          </cell>
          <cell r="H872">
            <v>1.86</v>
          </cell>
          <cell r="I872" t="str">
            <v>E</v>
          </cell>
          <cell r="K872">
            <v>1.86</v>
          </cell>
        </row>
        <row r="873">
          <cell r="B873">
            <v>16909015</v>
          </cell>
          <cell r="H873">
            <v>3</v>
          </cell>
          <cell r="I873" t="str">
            <v>E</v>
          </cell>
          <cell r="K873">
            <v>3</v>
          </cell>
        </row>
        <row r="874">
          <cell r="B874">
            <v>16909015</v>
          </cell>
          <cell r="H874">
            <v>2</v>
          </cell>
          <cell r="I874" t="str">
            <v>E</v>
          </cell>
          <cell r="K874">
            <v>2</v>
          </cell>
        </row>
        <row r="875">
          <cell r="B875">
            <v>16909015</v>
          </cell>
          <cell r="H875">
            <v>1.9</v>
          </cell>
          <cell r="I875" t="str">
            <v>E</v>
          </cell>
          <cell r="K875">
            <v>1.9</v>
          </cell>
        </row>
        <row r="876">
          <cell r="B876">
            <v>16909015</v>
          </cell>
          <cell r="H876">
            <v>2.48</v>
          </cell>
          <cell r="I876" t="str">
            <v>E</v>
          </cell>
          <cell r="K876">
            <v>2.48</v>
          </cell>
        </row>
        <row r="877">
          <cell r="B877">
            <v>16909015</v>
          </cell>
          <cell r="H877">
            <v>1.67</v>
          </cell>
          <cell r="I877" t="str">
            <v>E</v>
          </cell>
          <cell r="K877">
            <v>1.67</v>
          </cell>
        </row>
        <row r="878">
          <cell r="B878">
            <v>16909015</v>
          </cell>
          <cell r="H878">
            <v>2</v>
          </cell>
          <cell r="I878" t="str">
            <v>E</v>
          </cell>
          <cell r="K878">
            <v>2</v>
          </cell>
        </row>
        <row r="879">
          <cell r="B879">
            <v>16909015</v>
          </cell>
          <cell r="H879">
            <v>1.1599999999999999</v>
          </cell>
          <cell r="I879" t="str">
            <v>E</v>
          </cell>
          <cell r="K879">
            <v>1.1599999999999999</v>
          </cell>
        </row>
        <row r="880">
          <cell r="B880">
            <v>16909015</v>
          </cell>
          <cell r="H880">
            <v>1.1599999999999999</v>
          </cell>
          <cell r="I880" t="str">
            <v>E</v>
          </cell>
          <cell r="K880">
            <v>1.1599999999999999</v>
          </cell>
        </row>
        <row r="881">
          <cell r="B881">
            <v>16909015</v>
          </cell>
          <cell r="H881">
            <v>1.1599999999999999</v>
          </cell>
          <cell r="I881" t="str">
            <v>E</v>
          </cell>
          <cell r="K881">
            <v>1.1599999999999999</v>
          </cell>
        </row>
        <row r="882">
          <cell r="B882">
            <v>16909015</v>
          </cell>
          <cell r="H882">
            <v>1.1599999999999999</v>
          </cell>
          <cell r="I882" t="str">
            <v>E</v>
          </cell>
          <cell r="K882">
            <v>1.1599999999999999</v>
          </cell>
        </row>
        <row r="883">
          <cell r="B883">
            <v>16909015</v>
          </cell>
          <cell r="H883">
            <v>1.1599999999999999</v>
          </cell>
          <cell r="I883" t="str">
            <v>E</v>
          </cell>
          <cell r="K883">
            <v>1.1599999999999999</v>
          </cell>
        </row>
        <row r="884">
          <cell r="B884">
            <v>16909015</v>
          </cell>
          <cell r="H884">
            <v>1.1599999999999999</v>
          </cell>
          <cell r="I884" t="str">
            <v>E</v>
          </cell>
          <cell r="K884">
            <v>1.1599999999999999</v>
          </cell>
        </row>
        <row r="885">
          <cell r="B885">
            <v>16909015</v>
          </cell>
          <cell r="H885">
            <v>1.1599999999999999</v>
          </cell>
          <cell r="I885" t="str">
            <v>E</v>
          </cell>
          <cell r="K885">
            <v>1.1599999999999999</v>
          </cell>
        </row>
        <row r="886">
          <cell r="B886">
            <v>16909015</v>
          </cell>
          <cell r="H886">
            <v>1.1599999999999999</v>
          </cell>
          <cell r="I886" t="str">
            <v>E</v>
          </cell>
          <cell r="K886">
            <v>1.1599999999999999</v>
          </cell>
        </row>
        <row r="887">
          <cell r="B887">
            <v>16909015</v>
          </cell>
          <cell r="H887">
            <v>1.1599999999999999</v>
          </cell>
          <cell r="I887" t="str">
            <v>E</v>
          </cell>
          <cell r="K887">
            <v>1.1599999999999999</v>
          </cell>
        </row>
        <row r="888">
          <cell r="B888">
            <v>16909015</v>
          </cell>
          <cell r="H888">
            <v>1.1599999999999999</v>
          </cell>
          <cell r="I888" t="str">
            <v>E</v>
          </cell>
          <cell r="K888">
            <v>1.1599999999999999</v>
          </cell>
        </row>
        <row r="889">
          <cell r="B889">
            <v>16909015</v>
          </cell>
          <cell r="H889">
            <v>1.1599999999999999</v>
          </cell>
          <cell r="I889" t="str">
            <v>E</v>
          </cell>
          <cell r="K889">
            <v>1.1599999999999999</v>
          </cell>
        </row>
        <row r="890">
          <cell r="B890">
            <v>16909015</v>
          </cell>
          <cell r="H890">
            <v>1.1599999999999999</v>
          </cell>
          <cell r="I890" t="str">
            <v>E</v>
          </cell>
          <cell r="K890">
            <v>1.1599999999999999</v>
          </cell>
        </row>
        <row r="891">
          <cell r="B891">
            <v>16909015</v>
          </cell>
          <cell r="H891">
            <v>1.1599999999999999</v>
          </cell>
          <cell r="I891" t="str">
            <v>E</v>
          </cell>
          <cell r="K891">
            <v>1.1599999999999999</v>
          </cell>
        </row>
        <row r="892">
          <cell r="B892">
            <v>16909015</v>
          </cell>
          <cell r="H892">
            <v>1.1599999999999999</v>
          </cell>
          <cell r="I892" t="str">
            <v>E</v>
          </cell>
          <cell r="K892">
            <v>1.1599999999999999</v>
          </cell>
        </row>
        <row r="893">
          <cell r="B893">
            <v>16909015</v>
          </cell>
          <cell r="H893">
            <v>1.1599999999999999</v>
          </cell>
          <cell r="I893" t="str">
            <v>E</v>
          </cell>
          <cell r="K893">
            <v>1.1599999999999999</v>
          </cell>
        </row>
        <row r="894">
          <cell r="B894">
            <v>16909015</v>
          </cell>
          <cell r="H894">
            <v>1.1599999999999999</v>
          </cell>
          <cell r="I894" t="str">
            <v>E</v>
          </cell>
          <cell r="K894">
            <v>1.1599999999999999</v>
          </cell>
        </row>
        <row r="895">
          <cell r="B895">
            <v>16909015</v>
          </cell>
          <cell r="H895">
            <v>1.1599999999999999</v>
          </cell>
          <cell r="I895" t="str">
            <v>E</v>
          </cell>
          <cell r="K895">
            <v>1.1599999999999999</v>
          </cell>
        </row>
        <row r="896">
          <cell r="B896">
            <v>16909015</v>
          </cell>
          <cell r="H896">
            <v>1.1599999999999999</v>
          </cell>
          <cell r="I896" t="str">
            <v>E</v>
          </cell>
          <cell r="K896">
            <v>1.1599999999999999</v>
          </cell>
        </row>
        <row r="897">
          <cell r="B897">
            <v>16909015</v>
          </cell>
          <cell r="H897">
            <v>1.1599999999999999</v>
          </cell>
          <cell r="I897" t="str">
            <v>E</v>
          </cell>
          <cell r="K897">
            <v>1.1599999999999999</v>
          </cell>
        </row>
        <row r="898">
          <cell r="B898">
            <v>16909015</v>
          </cell>
          <cell r="H898">
            <v>1.1599999999999999</v>
          </cell>
          <cell r="I898" t="str">
            <v>E</v>
          </cell>
          <cell r="K898">
            <v>1.1599999999999999</v>
          </cell>
        </row>
        <row r="899">
          <cell r="B899">
            <v>16909015</v>
          </cell>
          <cell r="H899">
            <v>1.1599999999999999</v>
          </cell>
          <cell r="I899" t="str">
            <v>E</v>
          </cell>
          <cell r="K899">
            <v>1.1599999999999999</v>
          </cell>
        </row>
        <row r="900">
          <cell r="B900">
            <v>16909015</v>
          </cell>
          <cell r="H900">
            <v>1.1599999999999999</v>
          </cell>
          <cell r="I900" t="str">
            <v>E</v>
          </cell>
          <cell r="K900">
            <v>1.1599999999999999</v>
          </cell>
        </row>
        <row r="901">
          <cell r="B901">
            <v>16909015</v>
          </cell>
          <cell r="H901">
            <v>1.1599999999999999</v>
          </cell>
          <cell r="I901" t="str">
            <v>E</v>
          </cell>
          <cell r="K901">
            <v>1.1599999999999999</v>
          </cell>
        </row>
        <row r="902">
          <cell r="B902">
            <v>16909015</v>
          </cell>
          <cell r="H902">
            <v>1.1599999999999999</v>
          </cell>
          <cell r="I902" t="str">
            <v>E</v>
          </cell>
          <cell r="K902">
            <v>1.1599999999999999</v>
          </cell>
        </row>
        <row r="903">
          <cell r="B903">
            <v>16909015</v>
          </cell>
          <cell r="H903">
            <v>1.1599999999999999</v>
          </cell>
          <cell r="I903" t="str">
            <v>E</v>
          </cell>
          <cell r="K903">
            <v>1.1599999999999999</v>
          </cell>
        </row>
        <row r="904">
          <cell r="B904">
            <v>16909015</v>
          </cell>
          <cell r="H904">
            <v>36.78</v>
          </cell>
          <cell r="I904" t="str">
            <v>E</v>
          </cell>
          <cell r="K904">
            <v>36.78</v>
          </cell>
        </row>
        <row r="905">
          <cell r="B905">
            <v>16909015</v>
          </cell>
          <cell r="H905">
            <v>30</v>
          </cell>
          <cell r="I905" t="str">
            <v>E</v>
          </cell>
          <cell r="K905">
            <v>30</v>
          </cell>
        </row>
        <row r="906">
          <cell r="B906">
            <v>16909015</v>
          </cell>
          <cell r="H906">
            <v>14.5</v>
          </cell>
          <cell r="I906" t="str">
            <v>E</v>
          </cell>
          <cell r="K906">
            <v>14.5</v>
          </cell>
        </row>
        <row r="907">
          <cell r="B907">
            <v>16909015</v>
          </cell>
          <cell r="H907">
            <v>8</v>
          </cell>
          <cell r="I907" t="str">
            <v>E</v>
          </cell>
          <cell r="K907">
            <v>8</v>
          </cell>
        </row>
        <row r="908">
          <cell r="B908">
            <v>16909015</v>
          </cell>
          <cell r="H908">
            <v>8</v>
          </cell>
          <cell r="I908" t="str">
            <v>E</v>
          </cell>
          <cell r="K908">
            <v>8</v>
          </cell>
        </row>
        <row r="909">
          <cell r="B909">
            <v>16909015</v>
          </cell>
          <cell r="H909">
            <v>10</v>
          </cell>
          <cell r="I909" t="str">
            <v>E</v>
          </cell>
          <cell r="K909">
            <v>10</v>
          </cell>
        </row>
        <row r="910">
          <cell r="B910">
            <v>16909015</v>
          </cell>
          <cell r="H910">
            <v>10</v>
          </cell>
          <cell r="I910" t="str">
            <v>E</v>
          </cell>
          <cell r="K910">
            <v>10</v>
          </cell>
        </row>
        <row r="911">
          <cell r="B911">
            <v>16909015</v>
          </cell>
          <cell r="H911">
            <v>14.5</v>
          </cell>
          <cell r="I911" t="str">
            <v>E</v>
          </cell>
          <cell r="K911">
            <v>14.5</v>
          </cell>
        </row>
        <row r="912">
          <cell r="B912">
            <v>16909015</v>
          </cell>
          <cell r="H912">
            <v>14.5</v>
          </cell>
          <cell r="I912" t="str">
            <v>E</v>
          </cell>
          <cell r="K912">
            <v>14.5</v>
          </cell>
        </row>
        <row r="913">
          <cell r="B913">
            <v>16909015</v>
          </cell>
          <cell r="H913">
            <v>1</v>
          </cell>
          <cell r="I913" t="str">
            <v>E</v>
          </cell>
          <cell r="K913">
            <v>1</v>
          </cell>
        </row>
        <row r="914">
          <cell r="B914">
            <v>16909015</v>
          </cell>
          <cell r="H914">
            <v>12.5</v>
          </cell>
          <cell r="I914" t="str">
            <v>E</v>
          </cell>
          <cell r="K914">
            <v>12.5</v>
          </cell>
        </row>
        <row r="915">
          <cell r="B915">
            <v>16909015</v>
          </cell>
          <cell r="H915">
            <v>14.5</v>
          </cell>
          <cell r="I915" t="str">
            <v>E</v>
          </cell>
          <cell r="K915">
            <v>14.5</v>
          </cell>
        </row>
        <row r="916">
          <cell r="B916">
            <v>16909015</v>
          </cell>
          <cell r="H916">
            <v>6</v>
          </cell>
          <cell r="I916" t="str">
            <v>E</v>
          </cell>
          <cell r="K916">
            <v>6</v>
          </cell>
        </row>
        <row r="917">
          <cell r="B917">
            <v>16909015</v>
          </cell>
          <cell r="H917">
            <v>3</v>
          </cell>
          <cell r="I917" t="str">
            <v>E</v>
          </cell>
          <cell r="K917">
            <v>3</v>
          </cell>
        </row>
        <row r="918">
          <cell r="B918">
            <v>16909015</v>
          </cell>
          <cell r="H918">
            <v>3</v>
          </cell>
          <cell r="I918" t="str">
            <v>E</v>
          </cell>
          <cell r="K918">
            <v>3</v>
          </cell>
        </row>
        <row r="919">
          <cell r="B919">
            <v>16909015</v>
          </cell>
          <cell r="H919">
            <v>9</v>
          </cell>
          <cell r="I919" t="str">
            <v>E</v>
          </cell>
          <cell r="K919">
            <v>9</v>
          </cell>
        </row>
        <row r="920">
          <cell r="B920">
            <v>16909015</v>
          </cell>
          <cell r="H920">
            <v>6</v>
          </cell>
          <cell r="I920" t="str">
            <v>E</v>
          </cell>
          <cell r="K920">
            <v>6</v>
          </cell>
        </row>
        <row r="921">
          <cell r="B921">
            <v>16909015</v>
          </cell>
          <cell r="H921">
            <v>6</v>
          </cell>
          <cell r="I921" t="str">
            <v>E</v>
          </cell>
          <cell r="K921">
            <v>6</v>
          </cell>
        </row>
        <row r="922">
          <cell r="B922">
            <v>16909015</v>
          </cell>
          <cell r="H922">
            <v>18</v>
          </cell>
          <cell r="I922" t="str">
            <v>E</v>
          </cell>
          <cell r="K922">
            <v>18</v>
          </cell>
        </row>
        <row r="923">
          <cell r="B923">
            <v>16909015</v>
          </cell>
          <cell r="H923">
            <v>24</v>
          </cell>
          <cell r="I923" t="str">
            <v>E</v>
          </cell>
          <cell r="K923">
            <v>24</v>
          </cell>
        </row>
        <row r="924">
          <cell r="B924">
            <v>16909015</v>
          </cell>
          <cell r="H924">
            <v>18</v>
          </cell>
          <cell r="I924" t="str">
            <v>E</v>
          </cell>
          <cell r="K924">
            <v>18</v>
          </cell>
        </row>
        <row r="925">
          <cell r="B925">
            <v>16909015</v>
          </cell>
          <cell r="H925">
            <v>2.5</v>
          </cell>
          <cell r="I925" t="str">
            <v>E</v>
          </cell>
          <cell r="K925">
            <v>2.5</v>
          </cell>
        </row>
        <row r="926">
          <cell r="B926">
            <v>16909015</v>
          </cell>
          <cell r="H926">
            <v>1.1299999999999999</v>
          </cell>
          <cell r="I926" t="str">
            <v>E</v>
          </cell>
          <cell r="K926">
            <v>1.1299999999999999</v>
          </cell>
        </row>
        <row r="927">
          <cell r="B927">
            <v>16909015</v>
          </cell>
          <cell r="H927">
            <v>16</v>
          </cell>
          <cell r="I927" t="str">
            <v>E</v>
          </cell>
          <cell r="K927">
            <v>16</v>
          </cell>
        </row>
        <row r="928">
          <cell r="B928">
            <v>16909015</v>
          </cell>
          <cell r="H928">
            <v>16</v>
          </cell>
          <cell r="I928" t="str">
            <v>E</v>
          </cell>
          <cell r="K928">
            <v>16</v>
          </cell>
        </row>
        <row r="929">
          <cell r="B929">
            <v>16909015</v>
          </cell>
          <cell r="H929">
            <v>4</v>
          </cell>
          <cell r="I929" t="str">
            <v>E</v>
          </cell>
          <cell r="K929">
            <v>4</v>
          </cell>
        </row>
        <row r="930">
          <cell r="B930">
            <v>16909015</v>
          </cell>
          <cell r="H930">
            <v>2</v>
          </cell>
          <cell r="I930" t="str">
            <v>E</v>
          </cell>
          <cell r="K930">
            <v>2</v>
          </cell>
        </row>
        <row r="931">
          <cell r="B931">
            <v>16909015</v>
          </cell>
          <cell r="H931">
            <v>2</v>
          </cell>
          <cell r="I931" t="str">
            <v>E</v>
          </cell>
          <cell r="K931">
            <v>2</v>
          </cell>
        </row>
        <row r="932">
          <cell r="B932">
            <v>16909015</v>
          </cell>
          <cell r="H932">
            <v>6</v>
          </cell>
          <cell r="I932" t="str">
            <v>E</v>
          </cell>
          <cell r="K932">
            <v>6</v>
          </cell>
        </row>
        <row r="933">
          <cell r="B933">
            <v>16909015</v>
          </cell>
          <cell r="H933">
            <v>4</v>
          </cell>
          <cell r="I933" t="str">
            <v>E</v>
          </cell>
          <cell r="K933">
            <v>4</v>
          </cell>
        </row>
        <row r="934">
          <cell r="B934">
            <v>16909015</v>
          </cell>
          <cell r="H934">
            <v>4</v>
          </cell>
          <cell r="I934" t="str">
            <v>E</v>
          </cell>
          <cell r="K934">
            <v>4</v>
          </cell>
        </row>
        <row r="935">
          <cell r="B935">
            <v>16909015</v>
          </cell>
          <cell r="H935">
            <v>0.42</v>
          </cell>
          <cell r="I935" t="str">
            <v>E</v>
          </cell>
          <cell r="K935">
            <v>0.42</v>
          </cell>
        </row>
        <row r="936">
          <cell r="B936">
            <v>16909015</v>
          </cell>
          <cell r="H936">
            <v>0.42</v>
          </cell>
          <cell r="I936" t="str">
            <v>E</v>
          </cell>
          <cell r="K936">
            <v>0.42</v>
          </cell>
        </row>
        <row r="937">
          <cell r="B937">
            <v>16909015</v>
          </cell>
          <cell r="H937">
            <v>0.42</v>
          </cell>
          <cell r="I937" t="str">
            <v>E</v>
          </cell>
          <cell r="K937">
            <v>0.42</v>
          </cell>
        </row>
        <row r="938">
          <cell r="B938">
            <v>16909015</v>
          </cell>
          <cell r="H938">
            <v>0.42</v>
          </cell>
          <cell r="I938" t="str">
            <v>E</v>
          </cell>
          <cell r="K938">
            <v>0.42</v>
          </cell>
        </row>
        <row r="939">
          <cell r="B939">
            <v>16909015</v>
          </cell>
          <cell r="H939">
            <v>0.42</v>
          </cell>
          <cell r="I939" t="str">
            <v>E</v>
          </cell>
          <cell r="K939">
            <v>0.42</v>
          </cell>
        </row>
        <row r="940">
          <cell r="B940">
            <v>16909015</v>
          </cell>
          <cell r="H940">
            <v>0.42</v>
          </cell>
          <cell r="I940" t="str">
            <v>E</v>
          </cell>
          <cell r="K940">
            <v>0.42</v>
          </cell>
        </row>
        <row r="941">
          <cell r="B941">
            <v>16909015</v>
          </cell>
          <cell r="H941">
            <v>2.5</v>
          </cell>
          <cell r="I941" t="str">
            <v>E</v>
          </cell>
          <cell r="K941">
            <v>2.5</v>
          </cell>
        </row>
        <row r="942">
          <cell r="B942">
            <v>16909015</v>
          </cell>
          <cell r="H942">
            <v>1.5</v>
          </cell>
          <cell r="I942" t="str">
            <v>E</v>
          </cell>
          <cell r="K942">
            <v>1.5</v>
          </cell>
        </row>
        <row r="943">
          <cell r="B943">
            <v>16909015</v>
          </cell>
          <cell r="H943">
            <v>1.5</v>
          </cell>
          <cell r="I943" t="str">
            <v>E</v>
          </cell>
          <cell r="K943">
            <v>1.5</v>
          </cell>
        </row>
        <row r="944">
          <cell r="B944">
            <v>16909015</v>
          </cell>
          <cell r="H944">
            <v>1.5</v>
          </cell>
          <cell r="I944" t="str">
            <v>E</v>
          </cell>
          <cell r="K944">
            <v>1.5</v>
          </cell>
        </row>
        <row r="945">
          <cell r="B945">
            <v>16909015</v>
          </cell>
          <cell r="H945">
            <v>14.85</v>
          </cell>
          <cell r="I945" t="str">
            <v>E</v>
          </cell>
          <cell r="K945">
            <v>14.85</v>
          </cell>
        </row>
        <row r="946">
          <cell r="B946">
            <v>16909015</v>
          </cell>
          <cell r="H946">
            <v>59.4</v>
          </cell>
          <cell r="I946" t="str">
            <v>E</v>
          </cell>
          <cell r="K946">
            <v>59.4</v>
          </cell>
        </row>
        <row r="947">
          <cell r="B947">
            <v>16909015</v>
          </cell>
          <cell r="H947">
            <v>14.85</v>
          </cell>
          <cell r="I947" t="str">
            <v>E</v>
          </cell>
          <cell r="K947">
            <v>14.85</v>
          </cell>
        </row>
        <row r="948">
          <cell r="B948">
            <v>16909015</v>
          </cell>
          <cell r="H948">
            <v>10</v>
          </cell>
          <cell r="I948" t="str">
            <v>E</v>
          </cell>
          <cell r="K948">
            <v>10</v>
          </cell>
        </row>
        <row r="949">
          <cell r="B949">
            <v>16909015</v>
          </cell>
          <cell r="H949">
            <v>5</v>
          </cell>
          <cell r="I949" t="str">
            <v>E</v>
          </cell>
          <cell r="K949">
            <v>5</v>
          </cell>
        </row>
        <row r="950">
          <cell r="B950">
            <v>16909015</v>
          </cell>
          <cell r="H950">
            <v>4</v>
          </cell>
          <cell r="I950" t="str">
            <v>E</v>
          </cell>
          <cell r="K950">
            <v>4</v>
          </cell>
        </row>
        <row r="951">
          <cell r="B951">
            <v>16909015</v>
          </cell>
          <cell r="H951">
            <v>1.2</v>
          </cell>
          <cell r="I951" t="str">
            <v>E</v>
          </cell>
          <cell r="K951">
            <v>1.2</v>
          </cell>
        </row>
        <row r="952">
          <cell r="B952">
            <v>16909015</v>
          </cell>
          <cell r="H952">
            <v>1.2</v>
          </cell>
          <cell r="I952" t="str">
            <v>E</v>
          </cell>
          <cell r="K952">
            <v>1.2</v>
          </cell>
        </row>
        <row r="953">
          <cell r="B953">
            <v>16909015</v>
          </cell>
          <cell r="H953">
            <v>4</v>
          </cell>
          <cell r="I953" t="str">
            <v>E</v>
          </cell>
          <cell r="K953">
            <v>4</v>
          </cell>
        </row>
        <row r="954">
          <cell r="B954">
            <v>16909015</v>
          </cell>
          <cell r="H954">
            <v>12</v>
          </cell>
          <cell r="I954" t="str">
            <v>E</v>
          </cell>
          <cell r="K954">
            <v>12</v>
          </cell>
        </row>
        <row r="955">
          <cell r="B955">
            <v>16909015</v>
          </cell>
          <cell r="H955">
            <v>4</v>
          </cell>
          <cell r="I955" t="str">
            <v>E</v>
          </cell>
          <cell r="K955">
            <v>4</v>
          </cell>
        </row>
        <row r="956">
          <cell r="B956">
            <v>16909015</v>
          </cell>
          <cell r="H956">
            <v>8</v>
          </cell>
          <cell r="I956" t="str">
            <v>E</v>
          </cell>
          <cell r="K956">
            <v>8</v>
          </cell>
        </row>
        <row r="957">
          <cell r="B957">
            <v>16909015</v>
          </cell>
          <cell r="H957">
            <v>1.41</v>
          </cell>
          <cell r="I957" t="str">
            <v>E</v>
          </cell>
          <cell r="K957">
            <v>1.41</v>
          </cell>
        </row>
        <row r="958">
          <cell r="B958">
            <v>16909015</v>
          </cell>
          <cell r="H958">
            <v>1.41</v>
          </cell>
          <cell r="I958" t="str">
            <v>E</v>
          </cell>
          <cell r="K958">
            <v>1.41</v>
          </cell>
        </row>
        <row r="959">
          <cell r="B959">
            <v>16909015</v>
          </cell>
          <cell r="H959">
            <v>1.41</v>
          </cell>
          <cell r="I959" t="str">
            <v>E</v>
          </cell>
          <cell r="K959">
            <v>1.41</v>
          </cell>
        </row>
        <row r="960">
          <cell r="B960">
            <v>16909015</v>
          </cell>
          <cell r="H960">
            <v>1.41</v>
          </cell>
          <cell r="I960" t="str">
            <v>E</v>
          </cell>
          <cell r="K960">
            <v>1.41</v>
          </cell>
        </row>
        <row r="961">
          <cell r="B961">
            <v>16909015</v>
          </cell>
          <cell r="H961">
            <v>1.41</v>
          </cell>
          <cell r="I961" t="str">
            <v>E</v>
          </cell>
          <cell r="K961">
            <v>1.41</v>
          </cell>
        </row>
        <row r="962">
          <cell r="B962">
            <v>16909015</v>
          </cell>
          <cell r="H962">
            <v>1.41</v>
          </cell>
          <cell r="I962" t="str">
            <v>E</v>
          </cell>
          <cell r="K962">
            <v>1.41</v>
          </cell>
        </row>
        <row r="963">
          <cell r="B963">
            <v>16909015</v>
          </cell>
          <cell r="H963">
            <v>0.84</v>
          </cell>
          <cell r="I963" t="str">
            <v>E</v>
          </cell>
          <cell r="K963">
            <v>0.84</v>
          </cell>
        </row>
        <row r="964">
          <cell r="B964">
            <v>16909015</v>
          </cell>
          <cell r="H964">
            <v>0.84</v>
          </cell>
          <cell r="I964" t="str">
            <v>E</v>
          </cell>
          <cell r="K964">
            <v>0.84</v>
          </cell>
        </row>
        <row r="965">
          <cell r="B965">
            <v>16909015</v>
          </cell>
          <cell r="H965">
            <v>0.84</v>
          </cell>
          <cell r="I965" t="str">
            <v>E</v>
          </cell>
          <cell r="K965">
            <v>0.84</v>
          </cell>
        </row>
        <row r="966">
          <cell r="B966">
            <v>16909015</v>
          </cell>
          <cell r="H966">
            <v>0.83</v>
          </cell>
          <cell r="I966" t="str">
            <v>E</v>
          </cell>
          <cell r="K966">
            <v>0.83</v>
          </cell>
        </row>
        <row r="967">
          <cell r="B967">
            <v>16909015</v>
          </cell>
          <cell r="H967">
            <v>0.83</v>
          </cell>
          <cell r="I967" t="str">
            <v>E</v>
          </cell>
          <cell r="K967">
            <v>0.83</v>
          </cell>
        </row>
        <row r="968">
          <cell r="B968">
            <v>16909015</v>
          </cell>
          <cell r="H968">
            <v>0.83</v>
          </cell>
          <cell r="I968" t="str">
            <v>E</v>
          </cell>
          <cell r="K968">
            <v>0.83</v>
          </cell>
        </row>
        <row r="969">
          <cell r="B969">
            <v>16909015</v>
          </cell>
          <cell r="H969">
            <v>336</v>
          </cell>
          <cell r="I969" t="str">
            <v>E</v>
          </cell>
          <cell r="K969">
            <v>336</v>
          </cell>
        </row>
        <row r="970">
          <cell r="B970">
            <v>16909015</v>
          </cell>
          <cell r="H970">
            <v>15.68</v>
          </cell>
          <cell r="I970" t="str">
            <v>E</v>
          </cell>
          <cell r="K970">
            <v>15.68</v>
          </cell>
        </row>
        <row r="971">
          <cell r="B971">
            <v>16909015</v>
          </cell>
          <cell r="H971">
            <v>8.9600000000000009</v>
          </cell>
          <cell r="I971" t="str">
            <v>E</v>
          </cell>
          <cell r="K971">
            <v>8.9600000000000009</v>
          </cell>
        </row>
        <row r="972">
          <cell r="B972">
            <v>16909015</v>
          </cell>
          <cell r="H972">
            <v>20</v>
          </cell>
          <cell r="I972" t="str">
            <v>E</v>
          </cell>
          <cell r="K972">
            <v>20</v>
          </cell>
        </row>
        <row r="973">
          <cell r="B973">
            <v>16909015</v>
          </cell>
          <cell r="H973">
            <v>7</v>
          </cell>
          <cell r="I973" t="str">
            <v>E</v>
          </cell>
          <cell r="K973">
            <v>7</v>
          </cell>
        </row>
        <row r="974">
          <cell r="B974">
            <v>16909015</v>
          </cell>
          <cell r="H974">
            <v>7</v>
          </cell>
          <cell r="I974" t="str">
            <v>E</v>
          </cell>
          <cell r="K974">
            <v>7</v>
          </cell>
        </row>
        <row r="975">
          <cell r="B975">
            <v>16909015</v>
          </cell>
          <cell r="H975">
            <v>20</v>
          </cell>
          <cell r="I975" t="str">
            <v>E</v>
          </cell>
          <cell r="K975">
            <v>20</v>
          </cell>
        </row>
        <row r="976">
          <cell r="B976">
            <v>16909015</v>
          </cell>
          <cell r="H976">
            <v>2.15</v>
          </cell>
          <cell r="I976" t="str">
            <v>E</v>
          </cell>
          <cell r="K976">
            <v>2.15</v>
          </cell>
        </row>
        <row r="977">
          <cell r="B977">
            <v>16909015</v>
          </cell>
          <cell r="H977">
            <v>4</v>
          </cell>
          <cell r="I977" t="str">
            <v>E</v>
          </cell>
          <cell r="K977">
            <v>4</v>
          </cell>
        </row>
        <row r="978">
          <cell r="B978">
            <v>16909015</v>
          </cell>
          <cell r="H978">
            <v>4</v>
          </cell>
          <cell r="I978" t="str">
            <v>E</v>
          </cell>
          <cell r="K978">
            <v>4</v>
          </cell>
        </row>
        <row r="979">
          <cell r="B979">
            <v>16909015</v>
          </cell>
          <cell r="H979">
            <v>4</v>
          </cell>
          <cell r="I979" t="str">
            <v>E</v>
          </cell>
          <cell r="K979">
            <v>4</v>
          </cell>
        </row>
        <row r="980">
          <cell r="B980">
            <v>16909015</v>
          </cell>
          <cell r="H980">
            <v>3.62</v>
          </cell>
          <cell r="I980" t="str">
            <v>E</v>
          </cell>
          <cell r="K980">
            <v>3.62</v>
          </cell>
        </row>
        <row r="981">
          <cell r="B981">
            <v>16909015</v>
          </cell>
          <cell r="H981">
            <v>3.62</v>
          </cell>
          <cell r="I981" t="str">
            <v>E</v>
          </cell>
          <cell r="K981">
            <v>3.62</v>
          </cell>
        </row>
        <row r="982">
          <cell r="B982">
            <v>16909015</v>
          </cell>
          <cell r="H982">
            <v>3.63</v>
          </cell>
          <cell r="I982" t="str">
            <v>E</v>
          </cell>
          <cell r="K982">
            <v>3.63</v>
          </cell>
        </row>
        <row r="983">
          <cell r="B983">
            <v>16909015</v>
          </cell>
          <cell r="H983">
            <v>2.75</v>
          </cell>
          <cell r="I983" t="str">
            <v>E</v>
          </cell>
          <cell r="K983">
            <v>2.75</v>
          </cell>
        </row>
        <row r="984">
          <cell r="B984">
            <v>16909015</v>
          </cell>
          <cell r="H984">
            <v>2.75</v>
          </cell>
          <cell r="I984" t="str">
            <v>E</v>
          </cell>
          <cell r="K984">
            <v>2.75</v>
          </cell>
        </row>
        <row r="985">
          <cell r="B985">
            <v>16909015</v>
          </cell>
          <cell r="H985">
            <v>2.75</v>
          </cell>
          <cell r="I985" t="str">
            <v>E</v>
          </cell>
          <cell r="K985">
            <v>2.75</v>
          </cell>
        </row>
        <row r="986">
          <cell r="B986">
            <v>16909015</v>
          </cell>
          <cell r="H986">
            <v>2.76</v>
          </cell>
          <cell r="I986" t="str">
            <v>E</v>
          </cell>
          <cell r="K986">
            <v>2.76</v>
          </cell>
        </row>
        <row r="987">
          <cell r="B987">
            <v>16909015</v>
          </cell>
          <cell r="H987">
            <v>7</v>
          </cell>
          <cell r="I987" t="str">
            <v>E</v>
          </cell>
          <cell r="K987">
            <v>7</v>
          </cell>
        </row>
        <row r="988">
          <cell r="B988">
            <v>16909015</v>
          </cell>
          <cell r="H988">
            <v>10.5</v>
          </cell>
          <cell r="I988" t="str">
            <v>E</v>
          </cell>
          <cell r="K988">
            <v>10.5</v>
          </cell>
        </row>
        <row r="989">
          <cell r="B989">
            <v>16909015</v>
          </cell>
          <cell r="H989">
            <v>30</v>
          </cell>
          <cell r="I989" t="str">
            <v>E</v>
          </cell>
          <cell r="K989">
            <v>30</v>
          </cell>
        </row>
        <row r="990">
          <cell r="B990">
            <v>16909015</v>
          </cell>
          <cell r="H990">
            <v>1</v>
          </cell>
          <cell r="I990" t="str">
            <v>E</v>
          </cell>
          <cell r="K990">
            <v>1</v>
          </cell>
        </row>
        <row r="991">
          <cell r="B991">
            <v>16909015</v>
          </cell>
          <cell r="H991">
            <v>10.5</v>
          </cell>
          <cell r="I991" t="str">
            <v>E</v>
          </cell>
          <cell r="K991">
            <v>10.5</v>
          </cell>
        </row>
        <row r="992">
          <cell r="B992">
            <v>16909015</v>
          </cell>
          <cell r="H992">
            <v>25</v>
          </cell>
          <cell r="I992" t="str">
            <v>E</v>
          </cell>
          <cell r="K992">
            <v>25</v>
          </cell>
        </row>
        <row r="993">
          <cell r="B993">
            <v>16909015</v>
          </cell>
          <cell r="H993">
            <v>36.78</v>
          </cell>
          <cell r="I993" t="str">
            <v>E</v>
          </cell>
          <cell r="K993">
            <v>36.78</v>
          </cell>
        </row>
        <row r="994">
          <cell r="B994">
            <v>16909015</v>
          </cell>
          <cell r="H994">
            <v>0.83</v>
          </cell>
          <cell r="I994" t="str">
            <v>E</v>
          </cell>
          <cell r="K994">
            <v>0.83</v>
          </cell>
        </row>
        <row r="995">
          <cell r="B995">
            <v>16909015</v>
          </cell>
          <cell r="H995">
            <v>2.29</v>
          </cell>
          <cell r="I995" t="str">
            <v>E</v>
          </cell>
          <cell r="K995">
            <v>2.29</v>
          </cell>
        </row>
        <row r="996">
          <cell r="B996">
            <v>16909015</v>
          </cell>
          <cell r="H996">
            <v>2.2799999999999998</v>
          </cell>
          <cell r="I996" t="str">
            <v>E</v>
          </cell>
          <cell r="K996">
            <v>2.2799999999999998</v>
          </cell>
        </row>
        <row r="997">
          <cell r="B997">
            <v>16909015</v>
          </cell>
          <cell r="H997">
            <v>16</v>
          </cell>
          <cell r="I997" t="str">
            <v>E</v>
          </cell>
          <cell r="K997">
            <v>16</v>
          </cell>
        </row>
        <row r="998">
          <cell r="B998">
            <v>16909015</v>
          </cell>
          <cell r="H998">
            <v>95.58</v>
          </cell>
          <cell r="I998" t="str">
            <v>E</v>
          </cell>
          <cell r="K998">
            <v>95.58</v>
          </cell>
        </row>
        <row r="999">
          <cell r="B999">
            <v>16909015</v>
          </cell>
          <cell r="H999">
            <v>1.44</v>
          </cell>
          <cell r="I999" t="str">
            <v>E</v>
          </cell>
          <cell r="K999">
            <v>1.44</v>
          </cell>
        </row>
        <row r="1000">
          <cell r="B1000">
            <v>16909015</v>
          </cell>
          <cell r="H1000">
            <v>8.5</v>
          </cell>
          <cell r="I1000" t="str">
            <v>E</v>
          </cell>
          <cell r="K1000">
            <v>8.5</v>
          </cell>
        </row>
        <row r="1001">
          <cell r="B1001">
            <v>16909015</v>
          </cell>
          <cell r="H1001">
            <v>17</v>
          </cell>
          <cell r="I1001" t="str">
            <v>E</v>
          </cell>
          <cell r="K1001">
            <v>17</v>
          </cell>
        </row>
        <row r="1002">
          <cell r="B1002">
            <v>16909015</v>
          </cell>
          <cell r="H1002">
            <v>10.5</v>
          </cell>
          <cell r="I1002" t="str">
            <v>E</v>
          </cell>
          <cell r="K1002">
            <v>10.5</v>
          </cell>
        </row>
        <row r="1003">
          <cell r="B1003">
            <v>16909015</v>
          </cell>
          <cell r="H1003">
            <v>14.5</v>
          </cell>
          <cell r="I1003" t="str">
            <v>E</v>
          </cell>
          <cell r="K1003">
            <v>14.5</v>
          </cell>
        </row>
        <row r="1004">
          <cell r="B1004">
            <v>16909015</v>
          </cell>
          <cell r="H1004">
            <v>5.84</v>
          </cell>
          <cell r="I1004" t="str">
            <v>E</v>
          </cell>
          <cell r="K1004">
            <v>5.84</v>
          </cell>
        </row>
        <row r="1005">
          <cell r="B1005">
            <v>16909015</v>
          </cell>
          <cell r="H1005">
            <v>2.4</v>
          </cell>
          <cell r="I1005" t="str">
            <v>E</v>
          </cell>
          <cell r="K1005">
            <v>2.4</v>
          </cell>
        </row>
        <row r="1006">
          <cell r="B1006">
            <v>16909015</v>
          </cell>
          <cell r="H1006">
            <v>103.7</v>
          </cell>
          <cell r="I1006" t="str">
            <v>E</v>
          </cell>
          <cell r="K1006">
            <v>103.7</v>
          </cell>
        </row>
        <row r="1007">
          <cell r="B1007">
            <v>16909015</v>
          </cell>
          <cell r="H1007">
            <v>10</v>
          </cell>
          <cell r="I1007" t="str">
            <v>E</v>
          </cell>
          <cell r="K1007">
            <v>10</v>
          </cell>
        </row>
        <row r="1008">
          <cell r="B1008">
            <v>16909015</v>
          </cell>
          <cell r="H1008">
            <v>10</v>
          </cell>
          <cell r="I1008" t="str">
            <v>E</v>
          </cell>
          <cell r="K1008">
            <v>10</v>
          </cell>
        </row>
        <row r="1009">
          <cell r="B1009">
            <v>16909015</v>
          </cell>
          <cell r="H1009">
            <v>14.85</v>
          </cell>
          <cell r="I1009" t="str">
            <v>E</v>
          </cell>
          <cell r="K1009">
            <v>14.85</v>
          </cell>
        </row>
        <row r="1010">
          <cell r="B1010">
            <v>16909015</v>
          </cell>
          <cell r="H1010">
            <v>48.54</v>
          </cell>
          <cell r="I1010" t="str">
            <v>E</v>
          </cell>
          <cell r="K1010">
            <v>48.54</v>
          </cell>
        </row>
        <row r="1011">
          <cell r="B1011">
            <v>16909015</v>
          </cell>
          <cell r="H1011">
            <v>36.78</v>
          </cell>
          <cell r="I1011" t="str">
            <v>E</v>
          </cell>
          <cell r="K1011">
            <v>36.78</v>
          </cell>
        </row>
        <row r="1012">
          <cell r="B1012">
            <v>16909015</v>
          </cell>
          <cell r="H1012">
            <v>14.5</v>
          </cell>
          <cell r="I1012" t="str">
            <v>E</v>
          </cell>
          <cell r="K1012">
            <v>14.5</v>
          </cell>
        </row>
        <row r="1013">
          <cell r="B1013">
            <v>16909015</v>
          </cell>
          <cell r="H1013">
            <v>2.65</v>
          </cell>
          <cell r="I1013" t="str">
            <v>E</v>
          </cell>
          <cell r="K1013">
            <v>2.65</v>
          </cell>
        </row>
        <row r="1014">
          <cell r="B1014">
            <v>16909015</v>
          </cell>
          <cell r="H1014">
            <v>1.4</v>
          </cell>
          <cell r="I1014" t="str">
            <v>E</v>
          </cell>
          <cell r="K1014">
            <v>1.4</v>
          </cell>
        </row>
        <row r="1015">
          <cell r="B1015">
            <v>16909015</v>
          </cell>
          <cell r="H1015">
            <v>3.5</v>
          </cell>
          <cell r="I1015" t="str">
            <v>E</v>
          </cell>
          <cell r="K1015">
            <v>3.5</v>
          </cell>
        </row>
        <row r="1016">
          <cell r="B1016">
            <v>16909015</v>
          </cell>
          <cell r="H1016">
            <v>160</v>
          </cell>
          <cell r="I1016" t="str">
            <v>E</v>
          </cell>
          <cell r="K1016">
            <v>160</v>
          </cell>
        </row>
        <row r="1017">
          <cell r="B1017">
            <v>16909015</v>
          </cell>
          <cell r="H1017">
            <v>10</v>
          </cell>
          <cell r="I1017" t="str">
            <v>E</v>
          </cell>
          <cell r="K1017">
            <v>10</v>
          </cell>
        </row>
        <row r="1018">
          <cell r="B1018">
            <v>16909015</v>
          </cell>
          <cell r="H1018">
            <v>5</v>
          </cell>
          <cell r="I1018" t="str">
            <v>E</v>
          </cell>
          <cell r="K1018">
            <v>5</v>
          </cell>
        </row>
        <row r="1019">
          <cell r="B1019">
            <v>16909015</v>
          </cell>
          <cell r="H1019">
            <v>5</v>
          </cell>
          <cell r="I1019" t="str">
            <v>E</v>
          </cell>
          <cell r="K1019">
            <v>5</v>
          </cell>
        </row>
        <row r="1020">
          <cell r="B1020">
            <v>16909015</v>
          </cell>
          <cell r="H1020">
            <v>2.5</v>
          </cell>
          <cell r="I1020" t="str">
            <v>E</v>
          </cell>
          <cell r="K1020">
            <v>2.5</v>
          </cell>
        </row>
        <row r="1021">
          <cell r="B1021">
            <v>16909015</v>
          </cell>
          <cell r="H1021">
            <v>2.5</v>
          </cell>
          <cell r="I1021" t="str">
            <v>E</v>
          </cell>
          <cell r="K1021">
            <v>2.5</v>
          </cell>
        </row>
        <row r="1022">
          <cell r="B1022">
            <v>16909015</v>
          </cell>
          <cell r="H1022">
            <v>1.75</v>
          </cell>
          <cell r="I1022" t="str">
            <v>E</v>
          </cell>
          <cell r="K1022">
            <v>1.75</v>
          </cell>
        </row>
        <row r="1023">
          <cell r="B1023">
            <v>16909015</v>
          </cell>
          <cell r="H1023">
            <v>1</v>
          </cell>
          <cell r="I1023" t="str">
            <v>E</v>
          </cell>
          <cell r="K1023">
            <v>1</v>
          </cell>
        </row>
        <row r="1024">
          <cell r="B1024">
            <v>16909015</v>
          </cell>
          <cell r="H1024">
            <v>1</v>
          </cell>
          <cell r="I1024" t="str">
            <v>E</v>
          </cell>
          <cell r="K1024">
            <v>1</v>
          </cell>
        </row>
        <row r="1025">
          <cell r="B1025">
            <v>16909015</v>
          </cell>
          <cell r="H1025">
            <v>1</v>
          </cell>
          <cell r="I1025" t="str">
            <v>E</v>
          </cell>
          <cell r="K1025">
            <v>1</v>
          </cell>
        </row>
        <row r="1026">
          <cell r="B1026">
            <v>16909015</v>
          </cell>
          <cell r="H1026">
            <v>1</v>
          </cell>
          <cell r="I1026" t="str">
            <v>E</v>
          </cell>
          <cell r="K1026">
            <v>1</v>
          </cell>
        </row>
        <row r="1027">
          <cell r="B1027">
            <v>16909015</v>
          </cell>
          <cell r="H1027">
            <v>30</v>
          </cell>
          <cell r="I1027" t="str">
            <v>E</v>
          </cell>
          <cell r="K1027">
            <v>30</v>
          </cell>
        </row>
        <row r="1028">
          <cell r="B1028">
            <v>16909015</v>
          </cell>
          <cell r="H1028">
            <v>95.58</v>
          </cell>
          <cell r="I1028" t="str">
            <v>E</v>
          </cell>
          <cell r="K1028">
            <v>95.58</v>
          </cell>
        </row>
        <row r="1029">
          <cell r="B1029">
            <v>16909015</v>
          </cell>
          <cell r="H1029">
            <v>20</v>
          </cell>
          <cell r="I1029" t="str">
            <v>E</v>
          </cell>
          <cell r="K1029">
            <v>20</v>
          </cell>
        </row>
        <row r="1030">
          <cell r="B1030">
            <v>16909015</v>
          </cell>
          <cell r="H1030">
            <v>15</v>
          </cell>
          <cell r="I1030" t="str">
            <v>E</v>
          </cell>
          <cell r="K1030">
            <v>15</v>
          </cell>
        </row>
        <row r="1031">
          <cell r="B1031">
            <v>16909015</v>
          </cell>
          <cell r="H1031">
            <v>33.61</v>
          </cell>
          <cell r="I1031" t="str">
            <v>E</v>
          </cell>
          <cell r="K1031">
            <v>33.61</v>
          </cell>
        </row>
        <row r="1032">
          <cell r="B1032">
            <v>16909015</v>
          </cell>
          <cell r="H1032">
            <v>2.8</v>
          </cell>
          <cell r="I1032" t="str">
            <v>E</v>
          </cell>
          <cell r="K1032">
            <v>2.8</v>
          </cell>
        </row>
        <row r="1033">
          <cell r="B1033">
            <v>16909015</v>
          </cell>
          <cell r="H1033">
            <v>2.79</v>
          </cell>
          <cell r="I1033" t="str">
            <v>E</v>
          </cell>
          <cell r="K1033">
            <v>2.79</v>
          </cell>
        </row>
        <row r="1034">
          <cell r="B1034">
            <v>16909015</v>
          </cell>
          <cell r="H1034">
            <v>14</v>
          </cell>
          <cell r="I1034" t="str">
            <v>E</v>
          </cell>
          <cell r="K1034">
            <v>14</v>
          </cell>
        </row>
        <row r="1035">
          <cell r="B1035">
            <v>16909015</v>
          </cell>
          <cell r="H1035">
            <v>1.36</v>
          </cell>
          <cell r="I1035" t="str">
            <v>E</v>
          </cell>
          <cell r="K1035">
            <v>1.36</v>
          </cell>
        </row>
        <row r="1036">
          <cell r="B1036">
            <v>16909015</v>
          </cell>
          <cell r="H1036">
            <v>0.95</v>
          </cell>
          <cell r="I1036" t="str">
            <v>E</v>
          </cell>
          <cell r="K1036">
            <v>0.95</v>
          </cell>
        </row>
        <row r="1037">
          <cell r="B1037">
            <v>16909015</v>
          </cell>
          <cell r="H1037">
            <v>1.36</v>
          </cell>
          <cell r="I1037" t="str">
            <v>E</v>
          </cell>
          <cell r="K1037">
            <v>1.36</v>
          </cell>
        </row>
        <row r="1038">
          <cell r="B1038">
            <v>16909015</v>
          </cell>
          <cell r="H1038">
            <v>1.42</v>
          </cell>
          <cell r="I1038" t="str">
            <v>E</v>
          </cell>
          <cell r="K1038">
            <v>1.42</v>
          </cell>
        </row>
        <row r="1039">
          <cell r="B1039">
            <v>16909015</v>
          </cell>
          <cell r="H1039">
            <v>1.38</v>
          </cell>
          <cell r="I1039" t="str">
            <v>E</v>
          </cell>
          <cell r="K1039">
            <v>1.38</v>
          </cell>
        </row>
        <row r="1040">
          <cell r="B1040">
            <v>16909015</v>
          </cell>
          <cell r="H1040">
            <v>2</v>
          </cell>
          <cell r="I1040" t="str">
            <v>E</v>
          </cell>
          <cell r="K1040">
            <v>2</v>
          </cell>
        </row>
        <row r="1041">
          <cell r="B1041">
            <v>16909015</v>
          </cell>
          <cell r="H1041">
            <v>15</v>
          </cell>
          <cell r="I1041" t="str">
            <v>E</v>
          </cell>
          <cell r="K1041">
            <v>15</v>
          </cell>
        </row>
        <row r="1042">
          <cell r="B1042">
            <v>16909015</v>
          </cell>
          <cell r="H1042">
            <v>1.9</v>
          </cell>
          <cell r="I1042" t="str">
            <v>E</v>
          </cell>
          <cell r="K1042">
            <v>1.9</v>
          </cell>
        </row>
        <row r="1043">
          <cell r="B1043">
            <v>16909015</v>
          </cell>
          <cell r="H1043">
            <v>1.9</v>
          </cell>
          <cell r="I1043" t="str">
            <v>E</v>
          </cell>
          <cell r="K1043">
            <v>1.9</v>
          </cell>
        </row>
        <row r="1044">
          <cell r="B1044">
            <v>16909015</v>
          </cell>
          <cell r="H1044">
            <v>22.8</v>
          </cell>
          <cell r="I1044" t="str">
            <v>E</v>
          </cell>
          <cell r="K1044">
            <v>22.8</v>
          </cell>
        </row>
        <row r="1045">
          <cell r="B1045">
            <v>16909015</v>
          </cell>
          <cell r="H1045">
            <v>5.2</v>
          </cell>
          <cell r="I1045" t="str">
            <v>E</v>
          </cell>
          <cell r="K1045">
            <v>5.2</v>
          </cell>
        </row>
        <row r="1046">
          <cell r="B1046">
            <v>16909015</v>
          </cell>
          <cell r="H1046">
            <v>1.9</v>
          </cell>
          <cell r="I1046" t="str">
            <v>E</v>
          </cell>
          <cell r="K1046">
            <v>1.9</v>
          </cell>
        </row>
        <row r="1047">
          <cell r="B1047">
            <v>16909015</v>
          </cell>
          <cell r="H1047">
            <v>1.1499999999999999</v>
          </cell>
          <cell r="I1047" t="str">
            <v>E</v>
          </cell>
          <cell r="K1047">
            <v>1.1499999999999999</v>
          </cell>
        </row>
        <row r="1048">
          <cell r="B1048">
            <v>16909015</v>
          </cell>
          <cell r="H1048">
            <v>0.98</v>
          </cell>
          <cell r="I1048" t="str">
            <v>E</v>
          </cell>
          <cell r="K1048">
            <v>0.98</v>
          </cell>
        </row>
        <row r="1049">
          <cell r="B1049">
            <v>16909015</v>
          </cell>
          <cell r="H1049">
            <v>1.83</v>
          </cell>
          <cell r="I1049" t="str">
            <v>E</v>
          </cell>
          <cell r="K1049">
            <v>1.83</v>
          </cell>
        </row>
        <row r="1050">
          <cell r="B1050">
            <v>16909015</v>
          </cell>
          <cell r="H1050">
            <v>2.88</v>
          </cell>
          <cell r="I1050" t="str">
            <v>E</v>
          </cell>
          <cell r="K1050">
            <v>2.88</v>
          </cell>
        </row>
        <row r="1051">
          <cell r="B1051">
            <v>16909015</v>
          </cell>
          <cell r="H1051">
            <v>2.93</v>
          </cell>
          <cell r="I1051" t="str">
            <v>E</v>
          </cell>
          <cell r="K1051">
            <v>2.93</v>
          </cell>
        </row>
        <row r="1052">
          <cell r="B1052">
            <v>16909015</v>
          </cell>
          <cell r="H1052">
            <v>2.93</v>
          </cell>
          <cell r="I1052" t="str">
            <v>E</v>
          </cell>
          <cell r="K1052">
            <v>2.93</v>
          </cell>
        </row>
        <row r="1053">
          <cell r="B1053">
            <v>16909015</v>
          </cell>
          <cell r="H1053">
            <v>2.93</v>
          </cell>
          <cell r="I1053" t="str">
            <v>E</v>
          </cell>
          <cell r="K1053">
            <v>2.93</v>
          </cell>
        </row>
        <row r="1054">
          <cell r="B1054">
            <v>16909015</v>
          </cell>
          <cell r="H1054">
            <v>2.93</v>
          </cell>
          <cell r="I1054" t="str">
            <v>E</v>
          </cell>
          <cell r="K1054">
            <v>2.93</v>
          </cell>
        </row>
        <row r="1055">
          <cell r="B1055">
            <v>16909015</v>
          </cell>
          <cell r="H1055">
            <v>2.93</v>
          </cell>
          <cell r="I1055" t="str">
            <v>E</v>
          </cell>
          <cell r="K1055">
            <v>2.93</v>
          </cell>
        </row>
        <row r="1056">
          <cell r="B1056">
            <v>16909015</v>
          </cell>
          <cell r="H1056">
            <v>14.5</v>
          </cell>
          <cell r="I1056" t="str">
            <v>E</v>
          </cell>
          <cell r="K1056">
            <v>14.5</v>
          </cell>
        </row>
        <row r="1057">
          <cell r="B1057">
            <v>16909015</v>
          </cell>
          <cell r="H1057">
            <v>10.5</v>
          </cell>
          <cell r="I1057" t="str">
            <v>E</v>
          </cell>
          <cell r="K1057">
            <v>10.5</v>
          </cell>
        </row>
        <row r="1058">
          <cell r="B1058">
            <v>16909015</v>
          </cell>
          <cell r="H1058">
            <v>10.5</v>
          </cell>
          <cell r="I1058" t="str">
            <v>E</v>
          </cell>
          <cell r="K1058">
            <v>10.5</v>
          </cell>
        </row>
        <row r="1059">
          <cell r="B1059">
            <v>16909015</v>
          </cell>
          <cell r="H1059">
            <v>168</v>
          </cell>
          <cell r="I1059" t="str">
            <v>E</v>
          </cell>
          <cell r="K1059">
            <v>168</v>
          </cell>
        </row>
        <row r="1060">
          <cell r="B1060">
            <v>16909015</v>
          </cell>
          <cell r="H1060">
            <v>7</v>
          </cell>
          <cell r="I1060" t="str">
            <v>E</v>
          </cell>
          <cell r="K1060">
            <v>7</v>
          </cell>
        </row>
        <row r="1061">
          <cell r="B1061">
            <v>16909015</v>
          </cell>
          <cell r="H1061">
            <v>1.4</v>
          </cell>
          <cell r="I1061" t="str">
            <v>E</v>
          </cell>
          <cell r="K1061">
            <v>1.4</v>
          </cell>
        </row>
        <row r="1062">
          <cell r="B1062">
            <v>16909015</v>
          </cell>
          <cell r="H1062">
            <v>0.13</v>
          </cell>
          <cell r="I1062" t="str">
            <v>E</v>
          </cell>
          <cell r="K1062">
            <v>0.13</v>
          </cell>
        </row>
        <row r="1063">
          <cell r="B1063">
            <v>16909015</v>
          </cell>
          <cell r="H1063">
            <v>10.7</v>
          </cell>
          <cell r="I1063" t="str">
            <v>E</v>
          </cell>
          <cell r="K1063">
            <v>10.7</v>
          </cell>
        </row>
        <row r="1064">
          <cell r="B1064">
            <v>16909015</v>
          </cell>
          <cell r="H1064">
            <v>10.7</v>
          </cell>
          <cell r="I1064" t="str">
            <v>E</v>
          </cell>
          <cell r="K1064">
            <v>10.7</v>
          </cell>
        </row>
        <row r="1065">
          <cell r="B1065">
            <v>16909015</v>
          </cell>
          <cell r="H1065">
            <v>30</v>
          </cell>
          <cell r="I1065" t="str">
            <v>E</v>
          </cell>
          <cell r="K1065">
            <v>30</v>
          </cell>
        </row>
        <row r="1066">
          <cell r="B1066">
            <v>16909015</v>
          </cell>
          <cell r="H1066">
            <v>7</v>
          </cell>
          <cell r="I1066" t="str">
            <v>E</v>
          </cell>
          <cell r="K1066">
            <v>7</v>
          </cell>
        </row>
        <row r="1067">
          <cell r="B1067">
            <v>16909015</v>
          </cell>
          <cell r="H1067">
            <v>14.85</v>
          </cell>
          <cell r="I1067" t="str">
            <v>E</v>
          </cell>
          <cell r="K1067">
            <v>14.85</v>
          </cell>
        </row>
        <row r="1068">
          <cell r="B1068">
            <v>16909015</v>
          </cell>
          <cell r="H1068">
            <v>11.5</v>
          </cell>
          <cell r="I1068" t="str">
            <v>E</v>
          </cell>
          <cell r="K1068">
            <v>11.5</v>
          </cell>
        </row>
        <row r="1069">
          <cell r="B1069">
            <v>16909015</v>
          </cell>
          <cell r="H1069">
            <v>7</v>
          </cell>
          <cell r="I1069" t="str">
            <v>E</v>
          </cell>
          <cell r="K1069">
            <v>7</v>
          </cell>
        </row>
        <row r="1070">
          <cell r="B1070">
            <v>16909015</v>
          </cell>
          <cell r="H1070">
            <v>4</v>
          </cell>
          <cell r="I1070" t="str">
            <v>E</v>
          </cell>
          <cell r="K1070">
            <v>4</v>
          </cell>
        </row>
        <row r="1071">
          <cell r="B1071">
            <v>16909015</v>
          </cell>
          <cell r="H1071">
            <v>1.24</v>
          </cell>
          <cell r="I1071" t="str">
            <v>E</v>
          </cell>
          <cell r="K1071">
            <v>1.24</v>
          </cell>
        </row>
        <row r="1072">
          <cell r="B1072">
            <v>16909015</v>
          </cell>
          <cell r="H1072">
            <v>1.88</v>
          </cell>
          <cell r="I1072" t="str">
            <v>E</v>
          </cell>
          <cell r="K1072">
            <v>1.88</v>
          </cell>
        </row>
        <row r="1073">
          <cell r="B1073">
            <v>16909015</v>
          </cell>
          <cell r="H1073">
            <v>1.23</v>
          </cell>
          <cell r="I1073" t="str">
            <v>E</v>
          </cell>
          <cell r="K1073">
            <v>1.23</v>
          </cell>
        </row>
        <row r="1074">
          <cell r="B1074">
            <v>16909015</v>
          </cell>
          <cell r="H1074">
            <v>3.93</v>
          </cell>
          <cell r="I1074" t="str">
            <v>E</v>
          </cell>
          <cell r="K1074">
            <v>3.93</v>
          </cell>
        </row>
        <row r="1075">
          <cell r="B1075">
            <v>16909015</v>
          </cell>
          <cell r="H1075">
            <v>0.4</v>
          </cell>
          <cell r="I1075" t="str">
            <v>E</v>
          </cell>
          <cell r="K1075">
            <v>0.4</v>
          </cell>
        </row>
        <row r="1076">
          <cell r="B1076">
            <v>16909015</v>
          </cell>
          <cell r="H1076">
            <v>0.4</v>
          </cell>
          <cell r="I1076" t="str">
            <v>E</v>
          </cell>
          <cell r="K1076">
            <v>0.4</v>
          </cell>
        </row>
        <row r="1077">
          <cell r="B1077">
            <v>16909015</v>
          </cell>
          <cell r="H1077">
            <v>0.4</v>
          </cell>
          <cell r="I1077" t="str">
            <v>E</v>
          </cell>
          <cell r="K1077">
            <v>0.4</v>
          </cell>
        </row>
        <row r="1078">
          <cell r="B1078">
            <v>16909015</v>
          </cell>
          <cell r="H1078">
            <v>1.9</v>
          </cell>
          <cell r="I1078" t="str">
            <v>E</v>
          </cell>
          <cell r="K1078">
            <v>1.9</v>
          </cell>
        </row>
        <row r="1079">
          <cell r="B1079">
            <v>16909015</v>
          </cell>
          <cell r="H1079">
            <v>1.9</v>
          </cell>
          <cell r="I1079" t="str">
            <v>E</v>
          </cell>
          <cell r="K1079">
            <v>1.9</v>
          </cell>
        </row>
        <row r="1080">
          <cell r="B1080">
            <v>16909015</v>
          </cell>
          <cell r="H1080">
            <v>1.9</v>
          </cell>
          <cell r="I1080" t="str">
            <v>E</v>
          </cell>
          <cell r="K1080">
            <v>1.9</v>
          </cell>
        </row>
        <row r="1081">
          <cell r="B1081">
            <v>16909015</v>
          </cell>
          <cell r="H1081">
            <v>5.68</v>
          </cell>
          <cell r="I1081" t="str">
            <v>E</v>
          </cell>
          <cell r="K1081">
            <v>5.68</v>
          </cell>
        </row>
        <row r="1082">
          <cell r="B1082">
            <v>16909015</v>
          </cell>
          <cell r="H1082">
            <v>14.85</v>
          </cell>
          <cell r="I1082" t="str">
            <v>E</v>
          </cell>
          <cell r="K1082">
            <v>14.85</v>
          </cell>
        </row>
        <row r="1083">
          <cell r="B1083">
            <v>16909015</v>
          </cell>
          <cell r="H1083">
            <v>7</v>
          </cell>
          <cell r="I1083" t="str">
            <v>E</v>
          </cell>
          <cell r="K1083">
            <v>7</v>
          </cell>
        </row>
        <row r="1084">
          <cell r="B1084">
            <v>16909015</v>
          </cell>
          <cell r="H1084">
            <v>2.83</v>
          </cell>
          <cell r="I1084" t="str">
            <v>E</v>
          </cell>
          <cell r="K1084">
            <v>2.83</v>
          </cell>
        </row>
        <row r="1085">
          <cell r="B1085">
            <v>16909015</v>
          </cell>
          <cell r="H1085">
            <v>2.83</v>
          </cell>
          <cell r="I1085" t="str">
            <v>E</v>
          </cell>
          <cell r="K1085">
            <v>2.83</v>
          </cell>
        </row>
        <row r="1086">
          <cell r="B1086">
            <v>16909015</v>
          </cell>
          <cell r="H1086">
            <v>1</v>
          </cell>
          <cell r="I1086" t="str">
            <v>E</v>
          </cell>
          <cell r="K1086">
            <v>1</v>
          </cell>
        </row>
        <row r="1087">
          <cell r="B1087">
            <v>16909015</v>
          </cell>
          <cell r="H1087">
            <v>53.38</v>
          </cell>
          <cell r="I1087" t="str">
            <v>E</v>
          </cell>
          <cell r="K1087">
            <v>53.38</v>
          </cell>
        </row>
        <row r="1088">
          <cell r="B1088">
            <v>16909015</v>
          </cell>
          <cell r="H1088">
            <v>41.16</v>
          </cell>
          <cell r="I1088" t="str">
            <v>E</v>
          </cell>
          <cell r="K1088">
            <v>41.16</v>
          </cell>
        </row>
        <row r="1089">
          <cell r="B1089">
            <v>16909015</v>
          </cell>
          <cell r="H1089">
            <v>30</v>
          </cell>
          <cell r="I1089" t="str">
            <v>E</v>
          </cell>
          <cell r="K1089">
            <v>30</v>
          </cell>
        </row>
        <row r="1090">
          <cell r="B1090">
            <v>16909015</v>
          </cell>
          <cell r="H1090">
            <v>1.65</v>
          </cell>
          <cell r="I1090" t="str">
            <v>E</v>
          </cell>
          <cell r="K1090">
            <v>1.65</v>
          </cell>
        </row>
        <row r="1091">
          <cell r="B1091">
            <v>16909015</v>
          </cell>
          <cell r="H1091">
            <v>7</v>
          </cell>
          <cell r="I1091" t="str">
            <v>E</v>
          </cell>
          <cell r="K1091">
            <v>7</v>
          </cell>
        </row>
        <row r="1092">
          <cell r="B1092">
            <v>16909015</v>
          </cell>
          <cell r="H1092">
            <v>1.71</v>
          </cell>
          <cell r="I1092" t="str">
            <v>E</v>
          </cell>
          <cell r="K1092">
            <v>1.71</v>
          </cell>
        </row>
        <row r="1093">
          <cell r="B1093">
            <v>16909015</v>
          </cell>
          <cell r="H1093">
            <v>17.920000000000002</v>
          </cell>
          <cell r="I1093" t="str">
            <v>E</v>
          </cell>
          <cell r="K1093">
            <v>17.920000000000002</v>
          </cell>
        </row>
        <row r="1094">
          <cell r="B1094">
            <v>16909015</v>
          </cell>
          <cell r="H1094">
            <v>54.13</v>
          </cell>
          <cell r="I1094" t="str">
            <v>E</v>
          </cell>
          <cell r="K1094">
            <v>54.13</v>
          </cell>
        </row>
        <row r="1095">
          <cell r="B1095">
            <v>16909015</v>
          </cell>
          <cell r="H1095">
            <v>106</v>
          </cell>
          <cell r="I1095" t="str">
            <v>E</v>
          </cell>
          <cell r="K1095">
            <v>106</v>
          </cell>
        </row>
        <row r="1096">
          <cell r="B1096">
            <v>16909015</v>
          </cell>
          <cell r="H1096">
            <v>1.64</v>
          </cell>
          <cell r="I1096" t="str">
            <v>E</v>
          </cell>
          <cell r="K1096">
            <v>1.64</v>
          </cell>
        </row>
        <row r="1097">
          <cell r="B1097">
            <v>16909015</v>
          </cell>
          <cell r="H1097">
            <v>17.920000000000002</v>
          </cell>
          <cell r="I1097" t="str">
            <v>E</v>
          </cell>
          <cell r="K1097">
            <v>17.920000000000002</v>
          </cell>
        </row>
        <row r="1098">
          <cell r="B1098">
            <v>16909015</v>
          </cell>
          <cell r="H1098">
            <v>15.68</v>
          </cell>
          <cell r="I1098" t="str">
            <v>E</v>
          </cell>
          <cell r="K1098">
            <v>15.68</v>
          </cell>
        </row>
        <row r="1099">
          <cell r="B1099">
            <v>16909015</v>
          </cell>
          <cell r="H1099">
            <v>15.68</v>
          </cell>
          <cell r="I1099" t="str">
            <v>E</v>
          </cell>
          <cell r="K1099">
            <v>15.68</v>
          </cell>
        </row>
        <row r="1100">
          <cell r="B1100">
            <v>16909015</v>
          </cell>
          <cell r="H1100">
            <v>1.46</v>
          </cell>
          <cell r="I1100" t="str">
            <v>E</v>
          </cell>
          <cell r="K1100">
            <v>1.46</v>
          </cell>
        </row>
        <row r="1101">
          <cell r="B1101">
            <v>16909015</v>
          </cell>
          <cell r="H1101">
            <v>1.71</v>
          </cell>
          <cell r="I1101" t="str">
            <v>E</v>
          </cell>
          <cell r="K1101">
            <v>1.71</v>
          </cell>
        </row>
        <row r="1102">
          <cell r="B1102">
            <v>16909015</v>
          </cell>
          <cell r="H1102">
            <v>1.71</v>
          </cell>
          <cell r="I1102" t="str">
            <v>E</v>
          </cell>
          <cell r="K1102">
            <v>1.71</v>
          </cell>
        </row>
        <row r="1103">
          <cell r="B1103">
            <v>16909015</v>
          </cell>
          <cell r="H1103">
            <v>1.72</v>
          </cell>
          <cell r="I1103" t="str">
            <v>E</v>
          </cell>
          <cell r="K1103">
            <v>1.72</v>
          </cell>
        </row>
        <row r="1104">
          <cell r="B1104">
            <v>16909015</v>
          </cell>
          <cell r="H1104">
            <v>4.3899999999999997</v>
          </cell>
          <cell r="I1104" t="str">
            <v>E</v>
          </cell>
          <cell r="K1104">
            <v>4.3899999999999997</v>
          </cell>
        </row>
        <row r="1105">
          <cell r="B1105">
            <v>16909015</v>
          </cell>
          <cell r="H1105">
            <v>7.17</v>
          </cell>
          <cell r="I1105" t="str">
            <v>E</v>
          </cell>
          <cell r="K1105">
            <v>7.17</v>
          </cell>
        </row>
        <row r="1106">
          <cell r="B1106">
            <v>16909015</v>
          </cell>
          <cell r="H1106">
            <v>1.55</v>
          </cell>
          <cell r="I1106" t="str">
            <v>E</v>
          </cell>
          <cell r="K1106">
            <v>1.55</v>
          </cell>
        </row>
        <row r="1107">
          <cell r="B1107">
            <v>16909015</v>
          </cell>
          <cell r="H1107">
            <v>1.9</v>
          </cell>
          <cell r="I1107" t="str">
            <v>E</v>
          </cell>
          <cell r="K1107">
            <v>1.9</v>
          </cell>
        </row>
        <row r="1108">
          <cell r="B1108">
            <v>16909015</v>
          </cell>
          <cell r="H1108">
            <v>18.48</v>
          </cell>
          <cell r="I1108" t="str">
            <v>E</v>
          </cell>
          <cell r="K1108">
            <v>18.48</v>
          </cell>
        </row>
        <row r="1109">
          <cell r="B1109">
            <v>16909015</v>
          </cell>
          <cell r="H1109">
            <v>1.87</v>
          </cell>
          <cell r="I1109" t="str">
            <v>E</v>
          </cell>
          <cell r="K1109">
            <v>1.87</v>
          </cell>
        </row>
        <row r="1110">
          <cell r="B1110">
            <v>16909015</v>
          </cell>
          <cell r="H1110">
            <v>3</v>
          </cell>
          <cell r="I1110" t="str">
            <v>E</v>
          </cell>
          <cell r="K1110">
            <v>3</v>
          </cell>
        </row>
        <row r="1111">
          <cell r="B1111">
            <v>16909015</v>
          </cell>
          <cell r="H1111">
            <v>3</v>
          </cell>
          <cell r="I1111" t="str">
            <v>E</v>
          </cell>
          <cell r="K1111">
            <v>3</v>
          </cell>
        </row>
        <row r="1112">
          <cell r="B1112">
            <v>16909015</v>
          </cell>
          <cell r="H1112">
            <v>3</v>
          </cell>
          <cell r="I1112" t="str">
            <v>E</v>
          </cell>
          <cell r="K1112">
            <v>3</v>
          </cell>
        </row>
        <row r="1113">
          <cell r="B1113">
            <v>16909015</v>
          </cell>
          <cell r="H1113">
            <v>2</v>
          </cell>
          <cell r="I1113" t="str">
            <v>E</v>
          </cell>
          <cell r="K1113">
            <v>2</v>
          </cell>
        </row>
        <row r="1114">
          <cell r="B1114">
            <v>16909015</v>
          </cell>
          <cell r="H1114">
            <v>3</v>
          </cell>
          <cell r="I1114" t="str">
            <v>E</v>
          </cell>
          <cell r="K1114">
            <v>3</v>
          </cell>
        </row>
        <row r="1115">
          <cell r="B1115">
            <v>16909015</v>
          </cell>
          <cell r="H1115">
            <v>3</v>
          </cell>
          <cell r="I1115" t="str">
            <v>E</v>
          </cell>
          <cell r="K1115">
            <v>3</v>
          </cell>
        </row>
        <row r="1116">
          <cell r="B1116">
            <v>16909015</v>
          </cell>
          <cell r="H1116">
            <v>2</v>
          </cell>
          <cell r="I1116" t="str">
            <v>E</v>
          </cell>
          <cell r="K1116">
            <v>2</v>
          </cell>
        </row>
        <row r="1117">
          <cell r="B1117">
            <v>16909015</v>
          </cell>
          <cell r="H1117">
            <v>2</v>
          </cell>
          <cell r="I1117" t="str">
            <v>E</v>
          </cell>
          <cell r="K1117">
            <v>2</v>
          </cell>
        </row>
        <row r="1118">
          <cell r="B1118">
            <v>16909015</v>
          </cell>
          <cell r="H1118">
            <v>3</v>
          </cell>
          <cell r="I1118" t="str">
            <v>E</v>
          </cell>
          <cell r="K1118">
            <v>3</v>
          </cell>
        </row>
        <row r="1119">
          <cell r="B1119">
            <v>16909015</v>
          </cell>
          <cell r="H1119">
            <v>7</v>
          </cell>
          <cell r="I1119" t="str">
            <v>E</v>
          </cell>
          <cell r="K1119">
            <v>7</v>
          </cell>
        </row>
        <row r="1120">
          <cell r="B1120">
            <v>16909015</v>
          </cell>
          <cell r="H1120">
            <v>3</v>
          </cell>
          <cell r="I1120" t="str">
            <v>E</v>
          </cell>
          <cell r="K1120">
            <v>3</v>
          </cell>
        </row>
        <row r="1121">
          <cell r="B1121">
            <v>16909015</v>
          </cell>
          <cell r="H1121">
            <v>2.33</v>
          </cell>
          <cell r="I1121" t="str">
            <v>E</v>
          </cell>
          <cell r="K1121">
            <v>2.33</v>
          </cell>
        </row>
        <row r="1122">
          <cell r="B1122">
            <v>16909015</v>
          </cell>
          <cell r="H1122">
            <v>2.75</v>
          </cell>
          <cell r="I1122" t="str">
            <v>E</v>
          </cell>
          <cell r="K1122">
            <v>2.75</v>
          </cell>
        </row>
        <row r="1123">
          <cell r="B1123">
            <v>16909015</v>
          </cell>
          <cell r="H1123">
            <v>26.05</v>
          </cell>
          <cell r="I1123" t="str">
            <v>E</v>
          </cell>
          <cell r="K1123">
            <v>26.05</v>
          </cell>
        </row>
        <row r="1124">
          <cell r="B1124">
            <v>16909015</v>
          </cell>
          <cell r="H1124">
            <v>15</v>
          </cell>
          <cell r="I1124" t="str">
            <v>E</v>
          </cell>
          <cell r="K1124">
            <v>15</v>
          </cell>
        </row>
        <row r="1125">
          <cell r="B1125">
            <v>16909015</v>
          </cell>
          <cell r="H1125">
            <v>4</v>
          </cell>
          <cell r="I1125" t="str">
            <v>E</v>
          </cell>
          <cell r="K1125">
            <v>4</v>
          </cell>
        </row>
        <row r="1126">
          <cell r="B1126">
            <v>16909015</v>
          </cell>
          <cell r="H1126">
            <v>3</v>
          </cell>
          <cell r="I1126" t="str">
            <v>E</v>
          </cell>
          <cell r="K1126">
            <v>3</v>
          </cell>
        </row>
        <row r="1127">
          <cell r="B1127">
            <v>16909015</v>
          </cell>
          <cell r="H1127">
            <v>4</v>
          </cell>
          <cell r="I1127" t="str">
            <v>E</v>
          </cell>
          <cell r="K1127">
            <v>4</v>
          </cell>
        </row>
        <row r="1128">
          <cell r="B1128">
            <v>16909015</v>
          </cell>
          <cell r="H1128">
            <v>4</v>
          </cell>
          <cell r="I1128" t="str">
            <v>E</v>
          </cell>
          <cell r="K1128">
            <v>4</v>
          </cell>
        </row>
        <row r="1129">
          <cell r="B1129">
            <v>16909015</v>
          </cell>
          <cell r="H1129">
            <v>159</v>
          </cell>
          <cell r="I1129" t="str">
            <v>E</v>
          </cell>
          <cell r="K1129">
            <v>159</v>
          </cell>
        </row>
        <row r="1130">
          <cell r="B1130">
            <v>16909015</v>
          </cell>
          <cell r="H1130">
            <v>80.069999999999993</v>
          </cell>
          <cell r="I1130" t="str">
            <v>E</v>
          </cell>
          <cell r="K1130">
            <v>80.069999999999993</v>
          </cell>
        </row>
        <row r="1131">
          <cell r="B1131">
            <v>16909015</v>
          </cell>
          <cell r="H1131">
            <v>7</v>
          </cell>
          <cell r="I1131" t="str">
            <v>E</v>
          </cell>
          <cell r="K1131">
            <v>7</v>
          </cell>
        </row>
        <row r="1132">
          <cell r="B1132">
            <v>16909015</v>
          </cell>
          <cell r="H1132">
            <v>80.069999999999993</v>
          </cell>
          <cell r="I1132" t="str">
            <v>E</v>
          </cell>
          <cell r="K1132">
            <v>80.069999999999993</v>
          </cell>
        </row>
        <row r="1133">
          <cell r="B1133">
            <v>16909015</v>
          </cell>
          <cell r="H1133">
            <v>1.62</v>
          </cell>
          <cell r="I1133" t="str">
            <v>E</v>
          </cell>
          <cell r="K1133">
            <v>1.62</v>
          </cell>
        </row>
        <row r="1134">
          <cell r="B1134">
            <v>16909015</v>
          </cell>
          <cell r="H1134">
            <v>1.62</v>
          </cell>
          <cell r="I1134" t="str">
            <v>E</v>
          </cell>
          <cell r="K1134">
            <v>1.62</v>
          </cell>
        </row>
        <row r="1135">
          <cell r="B1135">
            <v>16909015</v>
          </cell>
          <cell r="H1135">
            <v>1.62</v>
          </cell>
          <cell r="I1135" t="str">
            <v>E</v>
          </cell>
          <cell r="K1135">
            <v>1.62</v>
          </cell>
        </row>
        <row r="1136">
          <cell r="B1136">
            <v>16909015</v>
          </cell>
          <cell r="H1136">
            <v>21.62</v>
          </cell>
          <cell r="I1136" t="str">
            <v>E</v>
          </cell>
          <cell r="K1136">
            <v>21.62</v>
          </cell>
        </row>
        <row r="1137">
          <cell r="B1137">
            <v>16909015</v>
          </cell>
          <cell r="H1137">
            <v>3</v>
          </cell>
          <cell r="I1137" t="str">
            <v>E</v>
          </cell>
          <cell r="K1137">
            <v>3</v>
          </cell>
        </row>
        <row r="1138">
          <cell r="B1138">
            <v>16909015</v>
          </cell>
          <cell r="H1138">
            <v>2.73</v>
          </cell>
          <cell r="I1138" t="str">
            <v>E</v>
          </cell>
          <cell r="K1138">
            <v>2.73</v>
          </cell>
        </row>
        <row r="1139">
          <cell r="B1139">
            <v>16909015</v>
          </cell>
          <cell r="H1139">
            <v>2.73</v>
          </cell>
          <cell r="I1139" t="str">
            <v>E</v>
          </cell>
          <cell r="K1139">
            <v>2.73</v>
          </cell>
        </row>
        <row r="1140">
          <cell r="B1140">
            <v>16909015</v>
          </cell>
          <cell r="H1140">
            <v>2.73</v>
          </cell>
          <cell r="I1140" t="str">
            <v>E</v>
          </cell>
          <cell r="K1140">
            <v>2.73</v>
          </cell>
        </row>
        <row r="1141">
          <cell r="B1141">
            <v>16909015</v>
          </cell>
          <cell r="H1141">
            <v>2.73</v>
          </cell>
          <cell r="I1141" t="str">
            <v>E</v>
          </cell>
          <cell r="K1141">
            <v>2.73</v>
          </cell>
        </row>
        <row r="1142">
          <cell r="B1142">
            <v>16909015</v>
          </cell>
          <cell r="H1142">
            <v>2.73</v>
          </cell>
          <cell r="I1142" t="str">
            <v>E</v>
          </cell>
          <cell r="K1142">
            <v>2.73</v>
          </cell>
        </row>
        <row r="1143">
          <cell r="B1143">
            <v>16909015</v>
          </cell>
          <cell r="H1143">
            <v>2.74</v>
          </cell>
          <cell r="I1143" t="str">
            <v>E</v>
          </cell>
          <cell r="K1143">
            <v>2.74</v>
          </cell>
        </row>
        <row r="1144">
          <cell r="B1144">
            <v>16909015</v>
          </cell>
          <cell r="H1144">
            <v>2.74</v>
          </cell>
          <cell r="I1144" t="str">
            <v>E</v>
          </cell>
          <cell r="K1144">
            <v>2.74</v>
          </cell>
        </row>
        <row r="1145">
          <cell r="B1145">
            <v>16909015</v>
          </cell>
          <cell r="H1145">
            <v>2.74</v>
          </cell>
          <cell r="I1145" t="str">
            <v>E</v>
          </cell>
          <cell r="K1145">
            <v>2.74</v>
          </cell>
        </row>
        <row r="1146">
          <cell r="B1146">
            <v>16909015</v>
          </cell>
          <cell r="H1146">
            <v>3</v>
          </cell>
          <cell r="I1146" t="str">
            <v>E</v>
          </cell>
          <cell r="K1146">
            <v>3</v>
          </cell>
        </row>
        <row r="1147">
          <cell r="B1147">
            <v>16909015</v>
          </cell>
          <cell r="H1147">
            <v>2.83</v>
          </cell>
          <cell r="I1147" t="str">
            <v>E</v>
          </cell>
          <cell r="K1147">
            <v>2.83</v>
          </cell>
        </row>
        <row r="1148">
          <cell r="B1148">
            <v>16909015</v>
          </cell>
          <cell r="H1148">
            <v>67.099999999999994</v>
          </cell>
          <cell r="I1148" t="str">
            <v>E</v>
          </cell>
          <cell r="K1148">
            <v>67.099999999999994</v>
          </cell>
        </row>
        <row r="1149">
          <cell r="B1149">
            <v>16909015</v>
          </cell>
          <cell r="H1149">
            <v>2.5</v>
          </cell>
          <cell r="I1149" t="str">
            <v>E</v>
          </cell>
          <cell r="K1149">
            <v>2.5</v>
          </cell>
        </row>
        <row r="1150">
          <cell r="B1150">
            <v>16909015</v>
          </cell>
          <cell r="H1150">
            <v>20.399999999999999</v>
          </cell>
          <cell r="I1150" t="str">
            <v>E</v>
          </cell>
          <cell r="K1150">
            <v>20.399999999999999</v>
          </cell>
        </row>
        <row r="1151">
          <cell r="B1151">
            <v>16909015</v>
          </cell>
          <cell r="H1151">
            <v>4</v>
          </cell>
          <cell r="I1151" t="str">
            <v>E</v>
          </cell>
          <cell r="K1151">
            <v>4</v>
          </cell>
        </row>
        <row r="1152">
          <cell r="B1152">
            <v>16909015</v>
          </cell>
          <cell r="H1152">
            <v>4</v>
          </cell>
          <cell r="I1152" t="str">
            <v>E</v>
          </cell>
          <cell r="K1152">
            <v>4</v>
          </cell>
        </row>
        <row r="1153">
          <cell r="B1153">
            <v>16909015</v>
          </cell>
          <cell r="H1153">
            <v>4</v>
          </cell>
          <cell r="I1153" t="str">
            <v>E</v>
          </cell>
          <cell r="K1153">
            <v>4</v>
          </cell>
        </row>
        <row r="1154">
          <cell r="B1154">
            <v>16909015</v>
          </cell>
          <cell r="H1154">
            <v>2.4</v>
          </cell>
          <cell r="I1154" t="str">
            <v>E</v>
          </cell>
          <cell r="K1154">
            <v>2.4</v>
          </cell>
        </row>
        <row r="1155">
          <cell r="B1155">
            <v>16909015</v>
          </cell>
          <cell r="H1155">
            <v>13.9</v>
          </cell>
          <cell r="I1155" t="str">
            <v>E</v>
          </cell>
          <cell r="K1155">
            <v>13.9</v>
          </cell>
        </row>
        <row r="1156">
          <cell r="B1156">
            <v>16909015</v>
          </cell>
          <cell r="H1156">
            <v>4.3</v>
          </cell>
          <cell r="I1156" t="str">
            <v>E</v>
          </cell>
          <cell r="K1156">
            <v>4.3</v>
          </cell>
        </row>
        <row r="1157">
          <cell r="B1157">
            <v>16909015</v>
          </cell>
          <cell r="H1157">
            <v>10.7</v>
          </cell>
          <cell r="I1157" t="str">
            <v>E</v>
          </cell>
          <cell r="K1157">
            <v>10.7</v>
          </cell>
        </row>
        <row r="1158">
          <cell r="B1158">
            <v>16909015</v>
          </cell>
          <cell r="H1158">
            <v>4.05</v>
          </cell>
          <cell r="I1158" t="str">
            <v>E</v>
          </cell>
          <cell r="K1158">
            <v>4.05</v>
          </cell>
        </row>
        <row r="1159">
          <cell r="B1159">
            <v>16909015</v>
          </cell>
          <cell r="H1159">
            <v>26</v>
          </cell>
          <cell r="I1159" t="str">
            <v>E</v>
          </cell>
          <cell r="K1159">
            <v>26</v>
          </cell>
        </row>
        <row r="1160">
          <cell r="B1160">
            <v>16909015</v>
          </cell>
          <cell r="H1160">
            <v>26</v>
          </cell>
          <cell r="I1160" t="str">
            <v>E</v>
          </cell>
          <cell r="K1160">
            <v>26</v>
          </cell>
        </row>
        <row r="1161">
          <cell r="B1161">
            <v>16909015</v>
          </cell>
          <cell r="H1161">
            <v>7.87</v>
          </cell>
          <cell r="I1161" t="str">
            <v>E</v>
          </cell>
          <cell r="K1161">
            <v>7.87</v>
          </cell>
        </row>
        <row r="1162">
          <cell r="B1162">
            <v>16909015</v>
          </cell>
          <cell r="H1162">
            <v>8</v>
          </cell>
          <cell r="I1162" t="str">
            <v>E</v>
          </cell>
          <cell r="K1162">
            <v>8</v>
          </cell>
        </row>
        <row r="1163">
          <cell r="B1163">
            <v>16909015</v>
          </cell>
          <cell r="H1163">
            <v>1.34</v>
          </cell>
          <cell r="I1163" t="str">
            <v>E</v>
          </cell>
          <cell r="K1163">
            <v>1.34</v>
          </cell>
        </row>
        <row r="1164">
          <cell r="B1164">
            <v>16909015</v>
          </cell>
          <cell r="H1164">
            <v>1.33</v>
          </cell>
          <cell r="I1164" t="str">
            <v>E</v>
          </cell>
          <cell r="K1164">
            <v>1.33</v>
          </cell>
        </row>
        <row r="1165">
          <cell r="B1165">
            <v>16909015</v>
          </cell>
          <cell r="H1165">
            <v>1.33</v>
          </cell>
          <cell r="I1165" t="str">
            <v>E</v>
          </cell>
          <cell r="K1165">
            <v>1.33</v>
          </cell>
        </row>
        <row r="1166">
          <cell r="B1166">
            <v>16909015</v>
          </cell>
          <cell r="H1166">
            <v>1.33</v>
          </cell>
          <cell r="I1166" t="str">
            <v>E</v>
          </cell>
          <cell r="K1166">
            <v>1.33</v>
          </cell>
        </row>
        <row r="1167">
          <cell r="B1167">
            <v>16909015</v>
          </cell>
          <cell r="H1167">
            <v>1.33</v>
          </cell>
          <cell r="I1167" t="str">
            <v>E</v>
          </cell>
          <cell r="K1167">
            <v>1.33</v>
          </cell>
        </row>
        <row r="1168">
          <cell r="B1168">
            <v>16909015</v>
          </cell>
          <cell r="H1168">
            <v>3.67</v>
          </cell>
          <cell r="I1168" t="str">
            <v>E</v>
          </cell>
          <cell r="K1168">
            <v>3.67</v>
          </cell>
        </row>
        <row r="1169">
          <cell r="B1169">
            <v>16909015</v>
          </cell>
          <cell r="H1169">
            <v>2</v>
          </cell>
          <cell r="I1169" t="str">
            <v>E</v>
          </cell>
          <cell r="K1169">
            <v>2</v>
          </cell>
        </row>
        <row r="1170">
          <cell r="B1170">
            <v>16909015</v>
          </cell>
          <cell r="H1170">
            <v>23.15</v>
          </cell>
          <cell r="I1170" t="str">
            <v>E</v>
          </cell>
          <cell r="K1170">
            <v>23.15</v>
          </cell>
        </row>
        <row r="1171">
          <cell r="B1171">
            <v>16909015</v>
          </cell>
          <cell r="H1171">
            <v>23.15</v>
          </cell>
          <cell r="I1171" t="str">
            <v>E</v>
          </cell>
          <cell r="K1171">
            <v>23.15</v>
          </cell>
        </row>
        <row r="1172">
          <cell r="B1172">
            <v>16909015</v>
          </cell>
          <cell r="H1172">
            <v>23.15</v>
          </cell>
          <cell r="I1172" t="str">
            <v>E</v>
          </cell>
          <cell r="K1172">
            <v>23.15</v>
          </cell>
        </row>
        <row r="1173">
          <cell r="B1173">
            <v>16909015</v>
          </cell>
          <cell r="H1173">
            <v>39.200000000000003</v>
          </cell>
          <cell r="I1173" t="str">
            <v>E</v>
          </cell>
          <cell r="K1173">
            <v>39.200000000000003</v>
          </cell>
        </row>
        <row r="1174">
          <cell r="B1174">
            <v>16909015</v>
          </cell>
          <cell r="H1174">
            <v>10.68</v>
          </cell>
          <cell r="I1174" t="str">
            <v>E</v>
          </cell>
          <cell r="K1174">
            <v>10.68</v>
          </cell>
        </row>
        <row r="1175">
          <cell r="B1175">
            <v>16909015</v>
          </cell>
          <cell r="H1175">
            <v>2.37</v>
          </cell>
          <cell r="I1175" t="str">
            <v>E</v>
          </cell>
          <cell r="K1175">
            <v>2.37</v>
          </cell>
        </row>
        <row r="1176">
          <cell r="B1176">
            <v>16909015</v>
          </cell>
          <cell r="H1176">
            <v>5.5</v>
          </cell>
          <cell r="I1176" t="str">
            <v>E</v>
          </cell>
          <cell r="K1176">
            <v>5.5</v>
          </cell>
        </row>
        <row r="1177">
          <cell r="B1177">
            <v>16909015</v>
          </cell>
          <cell r="H1177">
            <v>1</v>
          </cell>
          <cell r="I1177" t="str">
            <v>E</v>
          </cell>
          <cell r="K1177">
            <v>1</v>
          </cell>
        </row>
        <row r="1178">
          <cell r="B1178">
            <v>16909015</v>
          </cell>
          <cell r="H1178">
            <v>2.25</v>
          </cell>
          <cell r="I1178" t="str">
            <v>E</v>
          </cell>
          <cell r="K1178">
            <v>2.25</v>
          </cell>
        </row>
        <row r="1179">
          <cell r="B1179">
            <v>16909015</v>
          </cell>
          <cell r="H1179">
            <v>10</v>
          </cell>
          <cell r="I1179" t="str">
            <v>E</v>
          </cell>
          <cell r="K1179">
            <v>10</v>
          </cell>
        </row>
        <row r="1180">
          <cell r="B1180">
            <v>16909015</v>
          </cell>
          <cell r="H1180">
            <v>2</v>
          </cell>
          <cell r="I1180" t="str">
            <v>E</v>
          </cell>
          <cell r="K1180">
            <v>2</v>
          </cell>
        </row>
        <row r="1181">
          <cell r="B1181">
            <v>16909015</v>
          </cell>
          <cell r="H1181">
            <v>2</v>
          </cell>
          <cell r="I1181" t="str">
            <v>E</v>
          </cell>
          <cell r="K1181">
            <v>2</v>
          </cell>
        </row>
        <row r="1182">
          <cell r="B1182">
            <v>16909015</v>
          </cell>
          <cell r="H1182">
            <v>2</v>
          </cell>
          <cell r="I1182" t="str">
            <v>E</v>
          </cell>
          <cell r="K1182">
            <v>2</v>
          </cell>
        </row>
        <row r="1183">
          <cell r="B1183">
            <v>16909015</v>
          </cell>
          <cell r="H1183">
            <v>2</v>
          </cell>
          <cell r="I1183" t="str">
            <v>E</v>
          </cell>
          <cell r="K1183">
            <v>2</v>
          </cell>
        </row>
        <row r="1184">
          <cell r="B1184">
            <v>16909015</v>
          </cell>
          <cell r="H1184">
            <v>13.89</v>
          </cell>
          <cell r="I1184" t="str">
            <v>E</v>
          </cell>
          <cell r="K1184">
            <v>13.89</v>
          </cell>
        </row>
        <row r="1185">
          <cell r="B1185">
            <v>16909015</v>
          </cell>
          <cell r="H1185">
            <v>40</v>
          </cell>
          <cell r="I1185" t="str">
            <v>E</v>
          </cell>
          <cell r="K1185">
            <v>40</v>
          </cell>
        </row>
        <row r="1186">
          <cell r="B1186">
            <v>16909015</v>
          </cell>
          <cell r="H1186">
            <v>9.1999999999999993</v>
          </cell>
          <cell r="I1186" t="str">
            <v>E</v>
          </cell>
          <cell r="K1186">
            <v>9.1999999999999993</v>
          </cell>
        </row>
        <row r="1187">
          <cell r="B1187">
            <v>16909015</v>
          </cell>
          <cell r="H1187">
            <v>0.45</v>
          </cell>
          <cell r="I1187" t="str">
            <v>E</v>
          </cell>
          <cell r="K1187">
            <v>0.45</v>
          </cell>
        </row>
        <row r="1188">
          <cell r="B1188">
            <v>16909015</v>
          </cell>
          <cell r="H1188">
            <v>20</v>
          </cell>
          <cell r="I1188" t="str">
            <v>E</v>
          </cell>
          <cell r="K1188">
            <v>20</v>
          </cell>
        </row>
        <row r="1189">
          <cell r="B1189">
            <v>16909015</v>
          </cell>
          <cell r="H1189">
            <v>4.04</v>
          </cell>
          <cell r="I1189" t="str">
            <v>E</v>
          </cell>
          <cell r="K1189">
            <v>4.04</v>
          </cell>
        </row>
        <row r="1190">
          <cell r="B1190">
            <v>16909015</v>
          </cell>
          <cell r="H1190">
            <v>4.04</v>
          </cell>
          <cell r="I1190" t="str">
            <v>E</v>
          </cell>
          <cell r="K1190">
            <v>4.04</v>
          </cell>
        </row>
        <row r="1191">
          <cell r="B1191">
            <v>16909015</v>
          </cell>
          <cell r="H1191">
            <v>4.04</v>
          </cell>
          <cell r="I1191" t="str">
            <v>E</v>
          </cell>
          <cell r="K1191">
            <v>4.04</v>
          </cell>
        </row>
        <row r="1192">
          <cell r="B1192">
            <v>16909015</v>
          </cell>
          <cell r="H1192">
            <v>2</v>
          </cell>
          <cell r="I1192" t="str">
            <v>E</v>
          </cell>
          <cell r="K1192">
            <v>2</v>
          </cell>
        </row>
        <row r="1193">
          <cell r="B1193">
            <v>16909015</v>
          </cell>
          <cell r="H1193">
            <v>17.920000000000002</v>
          </cell>
          <cell r="I1193" t="str">
            <v>E</v>
          </cell>
          <cell r="K1193">
            <v>17.920000000000002</v>
          </cell>
        </row>
        <row r="1194">
          <cell r="B1194">
            <v>16909015</v>
          </cell>
          <cell r="H1194">
            <v>17.920000000000002</v>
          </cell>
          <cell r="I1194" t="str">
            <v>E</v>
          </cell>
          <cell r="K1194">
            <v>17.920000000000002</v>
          </cell>
        </row>
        <row r="1195">
          <cell r="B1195">
            <v>16909015</v>
          </cell>
          <cell r="H1195">
            <v>15.68</v>
          </cell>
          <cell r="I1195" t="str">
            <v>E</v>
          </cell>
          <cell r="K1195">
            <v>15.68</v>
          </cell>
        </row>
        <row r="1196">
          <cell r="B1196">
            <v>16909015</v>
          </cell>
          <cell r="H1196">
            <v>0.06</v>
          </cell>
          <cell r="I1196" t="str">
            <v>E</v>
          </cell>
          <cell r="K1196">
            <v>0.06</v>
          </cell>
        </row>
        <row r="1197">
          <cell r="B1197">
            <v>16909015</v>
          </cell>
          <cell r="H1197">
            <v>17.920000000000002</v>
          </cell>
          <cell r="I1197" t="str">
            <v>E</v>
          </cell>
          <cell r="K1197">
            <v>17.920000000000002</v>
          </cell>
        </row>
        <row r="1198">
          <cell r="B1198">
            <v>16909015</v>
          </cell>
          <cell r="H1198">
            <v>17.920000000000002</v>
          </cell>
          <cell r="I1198" t="str">
            <v>E</v>
          </cell>
          <cell r="K1198">
            <v>17.920000000000002</v>
          </cell>
        </row>
        <row r="1199">
          <cell r="B1199">
            <v>16909015</v>
          </cell>
          <cell r="H1199">
            <v>0.9</v>
          </cell>
          <cell r="I1199" t="str">
            <v>E</v>
          </cell>
          <cell r="K1199">
            <v>0.9</v>
          </cell>
        </row>
        <row r="1200">
          <cell r="B1200">
            <v>16909015</v>
          </cell>
          <cell r="H1200">
            <v>0.9</v>
          </cell>
          <cell r="I1200" t="str">
            <v>E</v>
          </cell>
          <cell r="K1200">
            <v>0.9</v>
          </cell>
        </row>
        <row r="1201">
          <cell r="B1201">
            <v>16909015</v>
          </cell>
          <cell r="H1201">
            <v>0.9</v>
          </cell>
          <cell r="I1201" t="str">
            <v>E</v>
          </cell>
          <cell r="K1201">
            <v>0.9</v>
          </cell>
        </row>
        <row r="1202">
          <cell r="B1202">
            <v>16909015</v>
          </cell>
          <cell r="H1202">
            <v>0.9</v>
          </cell>
          <cell r="I1202" t="str">
            <v>E</v>
          </cell>
          <cell r="K1202">
            <v>0.9</v>
          </cell>
        </row>
        <row r="1203">
          <cell r="B1203">
            <v>16909015</v>
          </cell>
          <cell r="H1203">
            <v>4</v>
          </cell>
          <cell r="I1203" t="str">
            <v>E</v>
          </cell>
          <cell r="K1203">
            <v>4</v>
          </cell>
        </row>
        <row r="1204">
          <cell r="B1204">
            <v>16909015</v>
          </cell>
          <cell r="H1204">
            <v>10</v>
          </cell>
          <cell r="I1204" t="str">
            <v>E</v>
          </cell>
          <cell r="K1204">
            <v>10</v>
          </cell>
        </row>
        <row r="1205">
          <cell r="B1205">
            <v>16909015</v>
          </cell>
          <cell r="H1205">
            <v>1.25</v>
          </cell>
          <cell r="I1205" t="str">
            <v>E</v>
          </cell>
          <cell r="K1205">
            <v>1.25</v>
          </cell>
        </row>
        <row r="1206">
          <cell r="B1206">
            <v>16909015</v>
          </cell>
          <cell r="H1206">
            <v>1.25</v>
          </cell>
          <cell r="I1206" t="str">
            <v>E</v>
          </cell>
          <cell r="K1206">
            <v>1.25</v>
          </cell>
        </row>
        <row r="1207">
          <cell r="B1207">
            <v>16909015</v>
          </cell>
          <cell r="H1207">
            <v>2.5</v>
          </cell>
          <cell r="I1207" t="str">
            <v>E</v>
          </cell>
          <cell r="K1207">
            <v>2.5</v>
          </cell>
        </row>
        <row r="1208">
          <cell r="B1208">
            <v>16909015</v>
          </cell>
          <cell r="H1208">
            <v>17.920000000000002</v>
          </cell>
          <cell r="I1208" t="str">
            <v>E</v>
          </cell>
          <cell r="K1208">
            <v>17.920000000000002</v>
          </cell>
        </row>
        <row r="1209">
          <cell r="B1209">
            <v>16909015</v>
          </cell>
          <cell r="H1209">
            <v>167.82</v>
          </cell>
          <cell r="I1209" t="str">
            <v>E</v>
          </cell>
          <cell r="K1209">
            <v>167.82</v>
          </cell>
        </row>
        <row r="1210">
          <cell r="B1210">
            <v>16909015</v>
          </cell>
          <cell r="H1210">
            <v>1</v>
          </cell>
          <cell r="I1210" t="str">
            <v>E</v>
          </cell>
          <cell r="K1210">
            <v>1</v>
          </cell>
        </row>
        <row r="1211">
          <cell r="B1211">
            <v>16909015</v>
          </cell>
          <cell r="H1211">
            <v>1</v>
          </cell>
          <cell r="I1211" t="str">
            <v>E</v>
          </cell>
          <cell r="K1211">
            <v>1</v>
          </cell>
        </row>
        <row r="1212">
          <cell r="B1212">
            <v>16909015</v>
          </cell>
          <cell r="H1212">
            <v>0.67</v>
          </cell>
          <cell r="I1212" t="str">
            <v>E</v>
          </cell>
          <cell r="K1212">
            <v>0.67</v>
          </cell>
        </row>
        <row r="1213">
          <cell r="B1213">
            <v>16909015</v>
          </cell>
          <cell r="H1213">
            <v>1.75</v>
          </cell>
          <cell r="I1213" t="str">
            <v>E</v>
          </cell>
          <cell r="K1213">
            <v>1.75</v>
          </cell>
        </row>
        <row r="1214">
          <cell r="B1214">
            <v>16909015</v>
          </cell>
          <cell r="H1214">
            <v>1.75</v>
          </cell>
          <cell r="I1214" t="str">
            <v>E</v>
          </cell>
          <cell r="K1214">
            <v>1.75</v>
          </cell>
        </row>
        <row r="1215">
          <cell r="B1215">
            <v>16909015</v>
          </cell>
          <cell r="H1215">
            <v>1.75</v>
          </cell>
          <cell r="I1215" t="str">
            <v>E</v>
          </cell>
          <cell r="K1215">
            <v>1.75</v>
          </cell>
        </row>
        <row r="1216">
          <cell r="B1216">
            <v>16909015</v>
          </cell>
          <cell r="H1216">
            <v>3</v>
          </cell>
          <cell r="I1216" t="str">
            <v>E</v>
          </cell>
          <cell r="K1216">
            <v>3</v>
          </cell>
        </row>
        <row r="1217">
          <cell r="B1217">
            <v>16909015</v>
          </cell>
          <cell r="H1217">
            <v>29.7</v>
          </cell>
          <cell r="I1217" t="str">
            <v>E</v>
          </cell>
          <cell r="K1217">
            <v>29.7</v>
          </cell>
        </row>
        <row r="1218">
          <cell r="B1218">
            <v>16909015</v>
          </cell>
          <cell r="H1218">
            <v>0.5</v>
          </cell>
          <cell r="I1218" t="str">
            <v>E</v>
          </cell>
          <cell r="K1218">
            <v>0.5</v>
          </cell>
        </row>
        <row r="1219">
          <cell r="B1219">
            <v>16909015</v>
          </cell>
          <cell r="H1219">
            <v>0.5</v>
          </cell>
          <cell r="I1219" t="str">
            <v>E</v>
          </cell>
          <cell r="K1219">
            <v>0.5</v>
          </cell>
        </row>
        <row r="1220">
          <cell r="B1220">
            <v>16909015</v>
          </cell>
          <cell r="H1220">
            <v>0.5</v>
          </cell>
          <cell r="I1220" t="str">
            <v>E</v>
          </cell>
          <cell r="K1220">
            <v>0.5</v>
          </cell>
        </row>
        <row r="1221">
          <cell r="B1221">
            <v>16909015</v>
          </cell>
          <cell r="H1221">
            <v>0.5</v>
          </cell>
          <cell r="I1221" t="str">
            <v>E</v>
          </cell>
          <cell r="K1221">
            <v>0.5</v>
          </cell>
        </row>
        <row r="1222">
          <cell r="B1222">
            <v>16909015</v>
          </cell>
          <cell r="H1222">
            <v>0.5</v>
          </cell>
          <cell r="I1222" t="str">
            <v>E</v>
          </cell>
          <cell r="K1222">
            <v>0.5</v>
          </cell>
        </row>
        <row r="1223">
          <cell r="B1223">
            <v>16909015</v>
          </cell>
          <cell r="H1223">
            <v>0.5</v>
          </cell>
          <cell r="I1223" t="str">
            <v>E</v>
          </cell>
          <cell r="K1223">
            <v>0.5</v>
          </cell>
        </row>
        <row r="1224">
          <cell r="B1224">
            <v>16909015</v>
          </cell>
          <cell r="H1224">
            <v>0.5</v>
          </cell>
          <cell r="I1224" t="str">
            <v>E</v>
          </cell>
          <cell r="K1224">
            <v>0.5</v>
          </cell>
        </row>
        <row r="1225">
          <cell r="B1225">
            <v>16909015</v>
          </cell>
          <cell r="H1225">
            <v>2.67</v>
          </cell>
          <cell r="I1225" t="str">
            <v>E</v>
          </cell>
          <cell r="K1225">
            <v>2.67</v>
          </cell>
        </row>
        <row r="1226">
          <cell r="B1226">
            <v>16909015</v>
          </cell>
          <cell r="H1226">
            <v>2.67</v>
          </cell>
          <cell r="I1226" t="str">
            <v>E</v>
          </cell>
          <cell r="K1226">
            <v>2.67</v>
          </cell>
        </row>
        <row r="1227">
          <cell r="B1227">
            <v>16909015</v>
          </cell>
          <cell r="H1227">
            <v>2.67</v>
          </cell>
          <cell r="I1227" t="str">
            <v>E</v>
          </cell>
          <cell r="K1227">
            <v>2.67</v>
          </cell>
        </row>
        <row r="1228">
          <cell r="B1228">
            <v>16909015</v>
          </cell>
          <cell r="H1228">
            <v>2.67</v>
          </cell>
          <cell r="I1228" t="str">
            <v>E</v>
          </cell>
          <cell r="K1228">
            <v>2.67</v>
          </cell>
        </row>
        <row r="1229">
          <cell r="B1229">
            <v>16909015</v>
          </cell>
          <cell r="H1229">
            <v>2.67</v>
          </cell>
          <cell r="I1229" t="str">
            <v>E</v>
          </cell>
          <cell r="K1229">
            <v>2.67</v>
          </cell>
        </row>
        <row r="1230">
          <cell r="B1230">
            <v>16909015</v>
          </cell>
          <cell r="H1230">
            <v>2.67</v>
          </cell>
          <cell r="I1230" t="str">
            <v>E</v>
          </cell>
          <cell r="K1230">
            <v>2.67</v>
          </cell>
        </row>
        <row r="1231">
          <cell r="B1231">
            <v>16909015</v>
          </cell>
          <cell r="H1231">
            <v>2.67</v>
          </cell>
          <cell r="I1231" t="str">
            <v>E</v>
          </cell>
          <cell r="K1231">
            <v>2.67</v>
          </cell>
        </row>
        <row r="1232">
          <cell r="B1232">
            <v>16909015</v>
          </cell>
          <cell r="H1232">
            <v>2.66</v>
          </cell>
          <cell r="I1232" t="str">
            <v>E</v>
          </cell>
          <cell r="K1232">
            <v>2.66</v>
          </cell>
        </row>
        <row r="1233">
          <cell r="B1233">
            <v>16909015</v>
          </cell>
          <cell r="H1233">
            <v>2.66</v>
          </cell>
          <cell r="I1233" t="str">
            <v>E</v>
          </cell>
          <cell r="K1233">
            <v>2.66</v>
          </cell>
        </row>
        <row r="1234">
          <cell r="B1234">
            <v>16909015</v>
          </cell>
          <cell r="H1234">
            <v>2.66</v>
          </cell>
          <cell r="I1234" t="str">
            <v>E</v>
          </cell>
          <cell r="K1234">
            <v>2.66</v>
          </cell>
        </row>
        <row r="1235">
          <cell r="B1235">
            <v>16909015</v>
          </cell>
          <cell r="H1235">
            <v>2.66</v>
          </cell>
          <cell r="I1235" t="str">
            <v>E</v>
          </cell>
          <cell r="K1235">
            <v>2.66</v>
          </cell>
        </row>
        <row r="1236">
          <cell r="B1236">
            <v>16909015</v>
          </cell>
          <cell r="H1236">
            <v>2.66</v>
          </cell>
          <cell r="I1236" t="str">
            <v>E</v>
          </cell>
          <cell r="K1236">
            <v>2.66</v>
          </cell>
        </row>
        <row r="1237">
          <cell r="B1237">
            <v>16909015</v>
          </cell>
          <cell r="H1237">
            <v>2.66</v>
          </cell>
          <cell r="I1237" t="str">
            <v>E</v>
          </cell>
          <cell r="K1237">
            <v>2.66</v>
          </cell>
        </row>
        <row r="1238">
          <cell r="B1238">
            <v>16909015</v>
          </cell>
          <cell r="H1238">
            <v>2.66</v>
          </cell>
          <cell r="I1238" t="str">
            <v>E</v>
          </cell>
          <cell r="K1238">
            <v>2.66</v>
          </cell>
        </row>
        <row r="1239">
          <cell r="B1239">
            <v>16909015</v>
          </cell>
          <cell r="H1239">
            <v>2.66</v>
          </cell>
          <cell r="I1239" t="str">
            <v>E</v>
          </cell>
          <cell r="K1239">
            <v>2.66</v>
          </cell>
        </row>
        <row r="1240">
          <cell r="B1240">
            <v>16909015</v>
          </cell>
          <cell r="H1240">
            <v>15</v>
          </cell>
          <cell r="I1240" t="str">
            <v>E</v>
          </cell>
          <cell r="K1240">
            <v>15</v>
          </cell>
        </row>
        <row r="1241">
          <cell r="B1241">
            <v>16909015</v>
          </cell>
          <cell r="H1241">
            <v>2</v>
          </cell>
          <cell r="I1241" t="str">
            <v>E</v>
          </cell>
          <cell r="K1241">
            <v>2</v>
          </cell>
        </row>
        <row r="1242">
          <cell r="B1242">
            <v>16909015</v>
          </cell>
          <cell r="H1242">
            <v>14.85</v>
          </cell>
          <cell r="I1242" t="str">
            <v>E</v>
          </cell>
          <cell r="K1242">
            <v>14.85</v>
          </cell>
        </row>
        <row r="1243">
          <cell r="B1243">
            <v>16909015</v>
          </cell>
          <cell r="H1243">
            <v>8.5</v>
          </cell>
          <cell r="I1243" t="str">
            <v>E</v>
          </cell>
          <cell r="K1243">
            <v>8.5</v>
          </cell>
        </row>
        <row r="1244">
          <cell r="B1244">
            <v>16909015</v>
          </cell>
          <cell r="H1244">
            <v>2.2000000000000002</v>
          </cell>
          <cell r="I1244" t="str">
            <v>E</v>
          </cell>
          <cell r="K1244">
            <v>2.2000000000000002</v>
          </cell>
        </row>
        <row r="1245">
          <cell r="B1245">
            <v>16909015</v>
          </cell>
          <cell r="H1245">
            <v>1</v>
          </cell>
          <cell r="I1245" t="str">
            <v>E</v>
          </cell>
          <cell r="K1245">
            <v>1</v>
          </cell>
        </row>
        <row r="1246">
          <cell r="B1246">
            <v>16909015</v>
          </cell>
          <cell r="H1246">
            <v>3.5</v>
          </cell>
          <cell r="I1246" t="str">
            <v>E</v>
          </cell>
          <cell r="K1246">
            <v>3.5</v>
          </cell>
        </row>
        <row r="1247">
          <cell r="B1247">
            <v>16909015</v>
          </cell>
          <cell r="H1247">
            <v>13.5</v>
          </cell>
          <cell r="I1247" t="str">
            <v>E</v>
          </cell>
          <cell r="K1247">
            <v>13.5</v>
          </cell>
        </row>
        <row r="1248">
          <cell r="B1248">
            <v>16909015</v>
          </cell>
          <cell r="H1248">
            <v>4</v>
          </cell>
          <cell r="I1248" t="str">
            <v>E</v>
          </cell>
          <cell r="K1248">
            <v>4</v>
          </cell>
        </row>
        <row r="1249">
          <cell r="B1249">
            <v>16909015</v>
          </cell>
          <cell r="H1249">
            <v>1</v>
          </cell>
          <cell r="I1249" t="str">
            <v>E</v>
          </cell>
          <cell r="K1249">
            <v>1</v>
          </cell>
        </row>
        <row r="1250">
          <cell r="B1250">
            <v>16909015</v>
          </cell>
          <cell r="H1250">
            <v>4.75</v>
          </cell>
          <cell r="I1250" t="str">
            <v>E</v>
          </cell>
          <cell r="K1250">
            <v>4.75</v>
          </cell>
        </row>
        <row r="1251">
          <cell r="B1251">
            <v>16909015</v>
          </cell>
          <cell r="H1251">
            <v>4.75</v>
          </cell>
          <cell r="I1251" t="str">
            <v>E</v>
          </cell>
          <cell r="K1251">
            <v>4.75</v>
          </cell>
        </row>
        <row r="1252">
          <cell r="B1252">
            <v>16909015</v>
          </cell>
          <cell r="H1252">
            <v>2.08</v>
          </cell>
          <cell r="I1252" t="str">
            <v>E</v>
          </cell>
          <cell r="K1252">
            <v>2.08</v>
          </cell>
        </row>
        <row r="1253">
          <cell r="B1253">
            <v>16909015</v>
          </cell>
          <cell r="H1253">
            <v>2.0699999999999998</v>
          </cell>
          <cell r="I1253" t="str">
            <v>E</v>
          </cell>
          <cell r="K1253">
            <v>2.0699999999999998</v>
          </cell>
        </row>
        <row r="1254">
          <cell r="B1254">
            <v>16909015</v>
          </cell>
          <cell r="H1254">
            <v>2.75</v>
          </cell>
          <cell r="I1254" t="str">
            <v>E</v>
          </cell>
          <cell r="K1254">
            <v>2.75</v>
          </cell>
        </row>
        <row r="1255">
          <cell r="B1255">
            <v>16909015</v>
          </cell>
          <cell r="H1255">
            <v>2.75</v>
          </cell>
          <cell r="I1255" t="str">
            <v>E</v>
          </cell>
          <cell r="K1255">
            <v>2.75</v>
          </cell>
        </row>
        <row r="1256">
          <cell r="B1256">
            <v>16909015</v>
          </cell>
          <cell r="H1256">
            <v>22.4</v>
          </cell>
          <cell r="I1256" t="str">
            <v>E</v>
          </cell>
          <cell r="K1256">
            <v>22.4</v>
          </cell>
        </row>
        <row r="1257">
          <cell r="B1257">
            <v>16909015</v>
          </cell>
          <cell r="H1257">
            <v>17.239999999999998</v>
          </cell>
          <cell r="I1257" t="str">
            <v>E</v>
          </cell>
          <cell r="K1257">
            <v>17.239999999999998</v>
          </cell>
        </row>
        <row r="1258">
          <cell r="B1258">
            <v>16909015</v>
          </cell>
          <cell r="H1258">
            <v>12.88</v>
          </cell>
          <cell r="I1258" t="str">
            <v>E</v>
          </cell>
          <cell r="K1258">
            <v>12.88</v>
          </cell>
        </row>
        <row r="1259">
          <cell r="B1259">
            <v>16909015</v>
          </cell>
          <cell r="H1259">
            <v>17.920000000000002</v>
          </cell>
          <cell r="I1259" t="str">
            <v>E</v>
          </cell>
          <cell r="K1259">
            <v>17.920000000000002</v>
          </cell>
        </row>
        <row r="1260">
          <cell r="B1260">
            <v>16909015</v>
          </cell>
          <cell r="H1260">
            <v>17.920000000000002</v>
          </cell>
          <cell r="I1260" t="str">
            <v>E</v>
          </cell>
          <cell r="K1260">
            <v>17.920000000000002</v>
          </cell>
        </row>
        <row r="1261">
          <cell r="B1261">
            <v>16909015</v>
          </cell>
          <cell r="H1261">
            <v>17.920000000000002</v>
          </cell>
          <cell r="I1261" t="str">
            <v>E</v>
          </cell>
          <cell r="K1261">
            <v>17.920000000000002</v>
          </cell>
        </row>
        <row r="1262">
          <cell r="B1262">
            <v>16909015</v>
          </cell>
          <cell r="H1262">
            <v>168</v>
          </cell>
          <cell r="I1262" t="str">
            <v>E</v>
          </cell>
          <cell r="K1262">
            <v>168</v>
          </cell>
        </row>
        <row r="1263">
          <cell r="B1263">
            <v>16909015</v>
          </cell>
          <cell r="H1263">
            <v>10.68</v>
          </cell>
          <cell r="I1263" t="str">
            <v>E</v>
          </cell>
          <cell r="K1263">
            <v>10.68</v>
          </cell>
        </row>
        <row r="1264">
          <cell r="B1264">
            <v>16909015</v>
          </cell>
          <cell r="H1264">
            <v>10</v>
          </cell>
          <cell r="I1264" t="str">
            <v>E</v>
          </cell>
          <cell r="K1264">
            <v>10</v>
          </cell>
        </row>
        <row r="1265">
          <cell r="B1265">
            <v>16909015</v>
          </cell>
          <cell r="H1265">
            <v>80.64</v>
          </cell>
          <cell r="I1265" t="str">
            <v>E</v>
          </cell>
          <cell r="K1265">
            <v>80.64</v>
          </cell>
        </row>
        <row r="1266">
          <cell r="B1266">
            <v>16909015</v>
          </cell>
          <cell r="H1266">
            <v>2.25</v>
          </cell>
          <cell r="I1266" t="str">
            <v>E</v>
          </cell>
          <cell r="K1266">
            <v>2.25</v>
          </cell>
        </row>
        <row r="1267">
          <cell r="B1267">
            <v>16909015</v>
          </cell>
          <cell r="H1267">
            <v>3.3</v>
          </cell>
          <cell r="I1267" t="str">
            <v>E</v>
          </cell>
          <cell r="K1267">
            <v>3.3</v>
          </cell>
        </row>
        <row r="1268">
          <cell r="B1268">
            <v>16909015</v>
          </cell>
          <cell r="H1268">
            <v>10</v>
          </cell>
          <cell r="I1268" t="str">
            <v>E</v>
          </cell>
          <cell r="K1268">
            <v>10</v>
          </cell>
        </row>
        <row r="1269">
          <cell r="B1269">
            <v>16909015</v>
          </cell>
          <cell r="H1269">
            <v>11.5</v>
          </cell>
          <cell r="I1269" t="str">
            <v>E</v>
          </cell>
          <cell r="K1269">
            <v>11.5</v>
          </cell>
        </row>
        <row r="1270">
          <cell r="B1270">
            <v>16909015</v>
          </cell>
          <cell r="H1270">
            <v>4</v>
          </cell>
          <cell r="I1270" t="str">
            <v>E</v>
          </cell>
          <cell r="K1270">
            <v>4</v>
          </cell>
        </row>
        <row r="1271">
          <cell r="B1271">
            <v>16909015</v>
          </cell>
          <cell r="H1271">
            <v>14</v>
          </cell>
          <cell r="I1271" t="str">
            <v>E</v>
          </cell>
          <cell r="K1271">
            <v>14</v>
          </cell>
        </row>
        <row r="1272">
          <cell r="B1272">
            <v>16909015</v>
          </cell>
          <cell r="H1272">
            <v>15.68</v>
          </cell>
          <cell r="I1272" t="str">
            <v>E</v>
          </cell>
          <cell r="K1272">
            <v>15.68</v>
          </cell>
        </row>
        <row r="1273">
          <cell r="B1273">
            <v>16909015</v>
          </cell>
          <cell r="H1273">
            <v>9.52</v>
          </cell>
          <cell r="I1273" t="str">
            <v>E</v>
          </cell>
          <cell r="K1273">
            <v>9.52</v>
          </cell>
        </row>
        <row r="1274">
          <cell r="B1274">
            <v>16909015</v>
          </cell>
          <cell r="H1274">
            <v>2</v>
          </cell>
          <cell r="I1274" t="str">
            <v>E</v>
          </cell>
          <cell r="K1274">
            <v>2</v>
          </cell>
        </row>
        <row r="1275">
          <cell r="B1275">
            <v>16909015</v>
          </cell>
          <cell r="H1275">
            <v>14</v>
          </cell>
          <cell r="I1275" t="str">
            <v>E</v>
          </cell>
          <cell r="K1275">
            <v>14</v>
          </cell>
        </row>
        <row r="1276">
          <cell r="B1276">
            <v>16909015</v>
          </cell>
          <cell r="H1276">
            <v>8</v>
          </cell>
          <cell r="I1276" t="str">
            <v>E</v>
          </cell>
          <cell r="K1276">
            <v>8</v>
          </cell>
        </row>
        <row r="1277">
          <cell r="B1277">
            <v>16909015</v>
          </cell>
          <cell r="H1277">
            <v>11.42</v>
          </cell>
          <cell r="I1277" t="str">
            <v>E</v>
          </cell>
          <cell r="K1277">
            <v>11.42</v>
          </cell>
        </row>
        <row r="1278">
          <cell r="B1278">
            <v>16909015</v>
          </cell>
          <cell r="H1278">
            <v>1.19</v>
          </cell>
          <cell r="I1278" t="str">
            <v>E</v>
          </cell>
          <cell r="K1278">
            <v>1.19</v>
          </cell>
        </row>
        <row r="1279">
          <cell r="B1279">
            <v>16909015</v>
          </cell>
          <cell r="H1279">
            <v>1.19</v>
          </cell>
          <cell r="I1279" t="str">
            <v>E</v>
          </cell>
          <cell r="K1279">
            <v>1.19</v>
          </cell>
        </row>
        <row r="1280">
          <cell r="B1280">
            <v>16909015</v>
          </cell>
          <cell r="H1280">
            <v>1.19</v>
          </cell>
          <cell r="I1280" t="str">
            <v>E</v>
          </cell>
          <cell r="K1280">
            <v>1.19</v>
          </cell>
        </row>
        <row r="1281">
          <cell r="B1281">
            <v>16909015</v>
          </cell>
          <cell r="H1281">
            <v>1.19</v>
          </cell>
          <cell r="I1281" t="str">
            <v>E</v>
          </cell>
          <cell r="K1281">
            <v>1.19</v>
          </cell>
        </row>
        <row r="1282">
          <cell r="B1282">
            <v>16909015</v>
          </cell>
          <cell r="H1282">
            <v>1.19</v>
          </cell>
          <cell r="I1282" t="str">
            <v>E</v>
          </cell>
          <cell r="K1282">
            <v>1.19</v>
          </cell>
        </row>
        <row r="1283">
          <cell r="B1283">
            <v>16909015</v>
          </cell>
          <cell r="H1283">
            <v>1.19</v>
          </cell>
          <cell r="I1283" t="str">
            <v>E</v>
          </cell>
          <cell r="K1283">
            <v>1.19</v>
          </cell>
        </row>
        <row r="1284">
          <cell r="B1284">
            <v>16909015</v>
          </cell>
          <cell r="H1284">
            <v>1.19</v>
          </cell>
          <cell r="I1284" t="str">
            <v>E</v>
          </cell>
          <cell r="K1284">
            <v>1.19</v>
          </cell>
        </row>
        <row r="1285">
          <cell r="B1285">
            <v>16909015</v>
          </cell>
          <cell r="H1285">
            <v>1.19</v>
          </cell>
          <cell r="I1285" t="str">
            <v>E</v>
          </cell>
          <cell r="K1285">
            <v>1.19</v>
          </cell>
        </row>
        <row r="1286">
          <cell r="B1286">
            <v>16909015</v>
          </cell>
          <cell r="H1286">
            <v>1.2</v>
          </cell>
          <cell r="I1286" t="str">
            <v>E</v>
          </cell>
          <cell r="K1286">
            <v>1.2</v>
          </cell>
        </row>
        <row r="1287">
          <cell r="B1287">
            <v>16909015</v>
          </cell>
          <cell r="H1287">
            <v>1.2</v>
          </cell>
          <cell r="I1287" t="str">
            <v>E</v>
          </cell>
          <cell r="K1287">
            <v>1.2</v>
          </cell>
        </row>
        <row r="1288">
          <cell r="B1288">
            <v>16909015</v>
          </cell>
          <cell r="H1288">
            <v>1.2</v>
          </cell>
          <cell r="I1288" t="str">
            <v>E</v>
          </cell>
          <cell r="K1288">
            <v>1.2</v>
          </cell>
        </row>
        <row r="1289">
          <cell r="B1289">
            <v>16909015</v>
          </cell>
          <cell r="H1289">
            <v>1.2</v>
          </cell>
          <cell r="I1289" t="str">
            <v>E</v>
          </cell>
          <cell r="K1289">
            <v>1.2</v>
          </cell>
        </row>
        <row r="1290">
          <cell r="B1290">
            <v>16909015</v>
          </cell>
          <cell r="H1290">
            <v>0.8</v>
          </cell>
          <cell r="I1290" t="str">
            <v>E</v>
          </cell>
          <cell r="K1290">
            <v>0.8</v>
          </cell>
        </row>
        <row r="1291">
          <cell r="B1291">
            <v>16909015</v>
          </cell>
          <cell r="H1291">
            <v>0.8</v>
          </cell>
          <cell r="I1291" t="str">
            <v>E</v>
          </cell>
          <cell r="K1291">
            <v>0.8</v>
          </cell>
        </row>
        <row r="1292">
          <cell r="B1292">
            <v>16909015</v>
          </cell>
          <cell r="H1292">
            <v>0.8</v>
          </cell>
          <cell r="I1292" t="str">
            <v>E</v>
          </cell>
          <cell r="K1292">
            <v>0.8</v>
          </cell>
        </row>
        <row r="1293">
          <cell r="B1293">
            <v>16909015</v>
          </cell>
          <cell r="H1293">
            <v>0.8</v>
          </cell>
          <cell r="I1293" t="str">
            <v>E</v>
          </cell>
          <cell r="K1293">
            <v>0.8</v>
          </cell>
        </row>
        <row r="1294">
          <cell r="B1294">
            <v>16909015</v>
          </cell>
          <cell r="H1294">
            <v>0.8</v>
          </cell>
          <cell r="I1294" t="str">
            <v>E</v>
          </cell>
          <cell r="K1294">
            <v>0.8</v>
          </cell>
        </row>
        <row r="1295">
          <cell r="B1295">
            <v>16909015</v>
          </cell>
          <cell r="H1295">
            <v>0.8</v>
          </cell>
          <cell r="I1295" t="str">
            <v>E</v>
          </cell>
          <cell r="K1295">
            <v>0.8</v>
          </cell>
        </row>
        <row r="1296">
          <cell r="B1296">
            <v>16909015</v>
          </cell>
          <cell r="H1296">
            <v>11.42</v>
          </cell>
          <cell r="I1296" t="str">
            <v>E</v>
          </cell>
          <cell r="K1296">
            <v>11.42</v>
          </cell>
        </row>
        <row r="1297">
          <cell r="B1297">
            <v>16909015</v>
          </cell>
          <cell r="H1297">
            <v>11.42</v>
          </cell>
          <cell r="I1297" t="str">
            <v>E</v>
          </cell>
          <cell r="K1297">
            <v>11.42</v>
          </cell>
        </row>
        <row r="1298">
          <cell r="B1298">
            <v>16909015</v>
          </cell>
          <cell r="H1298">
            <v>2.4500000000000002</v>
          </cell>
          <cell r="I1298" t="str">
            <v>E</v>
          </cell>
          <cell r="K1298">
            <v>2.4500000000000002</v>
          </cell>
        </row>
        <row r="1299">
          <cell r="B1299">
            <v>16909015</v>
          </cell>
          <cell r="H1299">
            <v>22</v>
          </cell>
          <cell r="I1299" t="str">
            <v>E</v>
          </cell>
          <cell r="K1299">
            <v>22</v>
          </cell>
        </row>
        <row r="1300">
          <cell r="B1300">
            <v>16909015</v>
          </cell>
          <cell r="H1300">
            <v>17.920000000000002</v>
          </cell>
          <cell r="I1300" t="str">
            <v>E</v>
          </cell>
          <cell r="K1300">
            <v>17.920000000000002</v>
          </cell>
        </row>
        <row r="1301">
          <cell r="B1301">
            <v>16909015</v>
          </cell>
          <cell r="H1301">
            <v>16</v>
          </cell>
          <cell r="I1301" t="str">
            <v>E</v>
          </cell>
          <cell r="K1301">
            <v>16</v>
          </cell>
        </row>
        <row r="1302">
          <cell r="B1302">
            <v>16909015</v>
          </cell>
          <cell r="H1302">
            <v>17.5</v>
          </cell>
          <cell r="I1302" t="str">
            <v>E</v>
          </cell>
          <cell r="K1302">
            <v>17.5</v>
          </cell>
        </row>
        <row r="1303">
          <cell r="B1303">
            <v>16909015</v>
          </cell>
          <cell r="H1303">
            <v>10</v>
          </cell>
          <cell r="I1303" t="str">
            <v>E</v>
          </cell>
          <cell r="K1303">
            <v>10</v>
          </cell>
        </row>
        <row r="1304">
          <cell r="B1304">
            <v>16909015</v>
          </cell>
          <cell r="H1304">
            <v>10</v>
          </cell>
          <cell r="I1304" t="str">
            <v>E</v>
          </cell>
          <cell r="K1304">
            <v>10</v>
          </cell>
        </row>
        <row r="1305">
          <cell r="B1305">
            <v>16909015</v>
          </cell>
          <cell r="H1305">
            <v>2</v>
          </cell>
          <cell r="I1305" t="str">
            <v>E</v>
          </cell>
          <cell r="K1305">
            <v>2</v>
          </cell>
        </row>
        <row r="1306">
          <cell r="B1306">
            <v>16909015</v>
          </cell>
          <cell r="H1306">
            <v>20</v>
          </cell>
          <cell r="I1306" t="str">
            <v>E</v>
          </cell>
          <cell r="K1306">
            <v>20</v>
          </cell>
        </row>
        <row r="1307">
          <cell r="B1307">
            <v>16909015</v>
          </cell>
          <cell r="H1307">
            <v>17.920000000000002</v>
          </cell>
          <cell r="I1307" t="str">
            <v>E</v>
          </cell>
          <cell r="K1307">
            <v>17.920000000000002</v>
          </cell>
        </row>
        <row r="1308">
          <cell r="B1308">
            <v>16909015</v>
          </cell>
          <cell r="H1308">
            <v>17.920000000000002</v>
          </cell>
          <cell r="I1308" t="str">
            <v>E</v>
          </cell>
          <cell r="K1308">
            <v>17.920000000000002</v>
          </cell>
        </row>
        <row r="1309">
          <cell r="B1309">
            <v>16909015</v>
          </cell>
          <cell r="H1309">
            <v>17.920000000000002</v>
          </cell>
          <cell r="I1309" t="str">
            <v>E</v>
          </cell>
          <cell r="K1309">
            <v>17.920000000000002</v>
          </cell>
        </row>
        <row r="1310">
          <cell r="B1310">
            <v>16909015</v>
          </cell>
          <cell r="H1310">
            <v>14.85</v>
          </cell>
          <cell r="I1310" t="str">
            <v>E</v>
          </cell>
          <cell r="K1310">
            <v>14.85</v>
          </cell>
        </row>
        <row r="1311">
          <cell r="B1311">
            <v>16909015</v>
          </cell>
          <cell r="H1311">
            <v>29.7</v>
          </cell>
          <cell r="I1311" t="str">
            <v>E</v>
          </cell>
          <cell r="K1311">
            <v>29.7</v>
          </cell>
        </row>
        <row r="1312">
          <cell r="B1312">
            <v>16909015</v>
          </cell>
          <cell r="H1312">
            <v>17</v>
          </cell>
          <cell r="I1312" t="str">
            <v>E</v>
          </cell>
          <cell r="K1312">
            <v>17</v>
          </cell>
        </row>
        <row r="1313">
          <cell r="B1313">
            <v>16909015</v>
          </cell>
          <cell r="H1313">
            <v>80.64</v>
          </cell>
          <cell r="I1313" t="str">
            <v>E</v>
          </cell>
          <cell r="K1313">
            <v>80.64</v>
          </cell>
        </row>
        <row r="1314">
          <cell r="B1314">
            <v>16909015</v>
          </cell>
          <cell r="H1314">
            <v>2.25</v>
          </cell>
          <cell r="I1314" t="str">
            <v>E</v>
          </cell>
          <cell r="K1314">
            <v>2.25</v>
          </cell>
        </row>
        <row r="1315">
          <cell r="B1315">
            <v>16909015</v>
          </cell>
          <cell r="H1315">
            <v>17.920000000000002</v>
          </cell>
          <cell r="I1315" t="str">
            <v>E</v>
          </cell>
          <cell r="K1315">
            <v>17.920000000000002</v>
          </cell>
        </row>
        <row r="1316">
          <cell r="B1316">
            <v>16909015</v>
          </cell>
          <cell r="H1316">
            <v>20.16</v>
          </cell>
          <cell r="I1316" t="str">
            <v>E</v>
          </cell>
          <cell r="K1316">
            <v>20.16</v>
          </cell>
        </row>
        <row r="1317">
          <cell r="B1317">
            <v>16909015</v>
          </cell>
          <cell r="H1317">
            <v>10.64</v>
          </cell>
          <cell r="I1317" t="str">
            <v>E</v>
          </cell>
          <cell r="K1317">
            <v>10.64</v>
          </cell>
        </row>
        <row r="1318">
          <cell r="B1318">
            <v>16909015</v>
          </cell>
          <cell r="H1318">
            <v>35.840000000000003</v>
          </cell>
          <cell r="I1318" t="str">
            <v>E</v>
          </cell>
          <cell r="K1318">
            <v>35.840000000000003</v>
          </cell>
        </row>
        <row r="1319">
          <cell r="B1319">
            <v>16909015</v>
          </cell>
          <cell r="H1319">
            <v>0.75</v>
          </cell>
          <cell r="I1319" t="str">
            <v>E</v>
          </cell>
          <cell r="K1319">
            <v>0.75</v>
          </cell>
        </row>
        <row r="1320">
          <cell r="B1320">
            <v>16909015</v>
          </cell>
          <cell r="H1320">
            <v>20</v>
          </cell>
          <cell r="I1320" t="str">
            <v>E</v>
          </cell>
          <cell r="K1320">
            <v>20</v>
          </cell>
        </row>
        <row r="1321">
          <cell r="B1321">
            <v>16909015</v>
          </cell>
          <cell r="H1321">
            <v>7</v>
          </cell>
          <cell r="I1321" t="str">
            <v>E</v>
          </cell>
          <cell r="K1321">
            <v>7</v>
          </cell>
        </row>
        <row r="1322">
          <cell r="B1322">
            <v>16909015</v>
          </cell>
          <cell r="H1322">
            <v>10</v>
          </cell>
          <cell r="I1322" t="str">
            <v>E</v>
          </cell>
          <cell r="K1322">
            <v>10</v>
          </cell>
        </row>
        <row r="1323">
          <cell r="B1323">
            <v>16909015</v>
          </cell>
          <cell r="H1323">
            <v>10</v>
          </cell>
          <cell r="I1323" t="str">
            <v>E</v>
          </cell>
          <cell r="K1323">
            <v>10</v>
          </cell>
        </row>
        <row r="1324">
          <cell r="B1324">
            <v>16909015</v>
          </cell>
          <cell r="H1324">
            <v>10</v>
          </cell>
          <cell r="I1324" t="str">
            <v>E</v>
          </cell>
          <cell r="K1324">
            <v>10</v>
          </cell>
        </row>
        <row r="1325">
          <cell r="B1325">
            <v>16909015</v>
          </cell>
          <cell r="H1325">
            <v>10</v>
          </cell>
          <cell r="I1325" t="str">
            <v>E</v>
          </cell>
          <cell r="K1325">
            <v>10</v>
          </cell>
        </row>
        <row r="1326">
          <cell r="B1326">
            <v>16909015</v>
          </cell>
          <cell r="H1326">
            <v>10</v>
          </cell>
          <cell r="I1326" t="str">
            <v>E</v>
          </cell>
          <cell r="K1326">
            <v>10</v>
          </cell>
        </row>
        <row r="1327">
          <cell r="B1327">
            <v>16909015</v>
          </cell>
          <cell r="H1327">
            <v>7</v>
          </cell>
          <cell r="I1327" t="str">
            <v>E</v>
          </cell>
          <cell r="K1327">
            <v>7</v>
          </cell>
        </row>
        <row r="1328">
          <cell r="B1328">
            <v>16909015</v>
          </cell>
          <cell r="H1328">
            <v>4.05</v>
          </cell>
          <cell r="I1328" t="str">
            <v>E</v>
          </cell>
          <cell r="K1328">
            <v>4.05</v>
          </cell>
        </row>
        <row r="1329">
          <cell r="B1329">
            <v>16909015</v>
          </cell>
          <cell r="H1329">
            <v>1.87</v>
          </cell>
          <cell r="I1329" t="str">
            <v>E</v>
          </cell>
          <cell r="K1329">
            <v>1.87</v>
          </cell>
        </row>
        <row r="1330">
          <cell r="B1330">
            <v>16909015</v>
          </cell>
          <cell r="H1330">
            <v>1.87</v>
          </cell>
          <cell r="I1330" t="str">
            <v>E</v>
          </cell>
          <cell r="K1330">
            <v>1.87</v>
          </cell>
        </row>
        <row r="1331">
          <cell r="B1331">
            <v>16909015</v>
          </cell>
          <cell r="H1331">
            <v>1.87</v>
          </cell>
          <cell r="I1331" t="str">
            <v>E</v>
          </cell>
          <cell r="K1331">
            <v>1.87</v>
          </cell>
        </row>
        <row r="1332">
          <cell r="B1332">
            <v>16909015</v>
          </cell>
          <cell r="H1332">
            <v>1.87</v>
          </cell>
          <cell r="I1332" t="str">
            <v>E</v>
          </cell>
          <cell r="K1332">
            <v>1.87</v>
          </cell>
        </row>
        <row r="1333">
          <cell r="B1333">
            <v>16909015</v>
          </cell>
          <cell r="H1333">
            <v>1.87</v>
          </cell>
          <cell r="I1333" t="str">
            <v>E</v>
          </cell>
          <cell r="K1333">
            <v>1.87</v>
          </cell>
        </row>
        <row r="1334">
          <cell r="B1334">
            <v>16909015</v>
          </cell>
          <cell r="H1334">
            <v>1.87</v>
          </cell>
          <cell r="I1334" t="str">
            <v>E</v>
          </cell>
          <cell r="K1334">
            <v>1.87</v>
          </cell>
        </row>
        <row r="1335">
          <cell r="B1335">
            <v>16909015</v>
          </cell>
          <cell r="H1335">
            <v>1.87</v>
          </cell>
          <cell r="I1335" t="str">
            <v>E</v>
          </cell>
          <cell r="K1335">
            <v>1.87</v>
          </cell>
        </row>
        <row r="1336">
          <cell r="B1336">
            <v>16909015</v>
          </cell>
          <cell r="H1336">
            <v>1.87</v>
          </cell>
          <cell r="I1336" t="str">
            <v>E</v>
          </cell>
          <cell r="K1336">
            <v>1.87</v>
          </cell>
        </row>
        <row r="1337">
          <cell r="B1337">
            <v>16909015</v>
          </cell>
          <cell r="H1337">
            <v>1.88</v>
          </cell>
          <cell r="I1337" t="str">
            <v>E</v>
          </cell>
          <cell r="K1337">
            <v>1.88</v>
          </cell>
        </row>
        <row r="1338">
          <cell r="B1338">
            <v>16909015</v>
          </cell>
          <cell r="H1338">
            <v>1.88</v>
          </cell>
          <cell r="I1338" t="str">
            <v>E</v>
          </cell>
          <cell r="K1338">
            <v>1.88</v>
          </cell>
        </row>
        <row r="1339">
          <cell r="B1339">
            <v>16909015</v>
          </cell>
          <cell r="H1339">
            <v>1.88</v>
          </cell>
          <cell r="I1339" t="str">
            <v>E</v>
          </cell>
          <cell r="K1339">
            <v>1.88</v>
          </cell>
        </row>
        <row r="1340">
          <cell r="B1340">
            <v>16909015</v>
          </cell>
          <cell r="H1340">
            <v>1.88</v>
          </cell>
          <cell r="I1340" t="str">
            <v>E</v>
          </cell>
          <cell r="K1340">
            <v>1.88</v>
          </cell>
        </row>
        <row r="1341">
          <cell r="B1341">
            <v>16909015</v>
          </cell>
          <cell r="H1341">
            <v>1.88</v>
          </cell>
          <cell r="I1341" t="str">
            <v>E</v>
          </cell>
          <cell r="K1341">
            <v>1.88</v>
          </cell>
        </row>
        <row r="1342">
          <cell r="B1342">
            <v>16909015</v>
          </cell>
          <cell r="H1342">
            <v>1.88</v>
          </cell>
          <cell r="I1342" t="str">
            <v>E</v>
          </cell>
          <cell r="K1342">
            <v>1.88</v>
          </cell>
        </row>
        <row r="1343">
          <cell r="B1343">
            <v>16909015</v>
          </cell>
          <cell r="H1343">
            <v>1.88</v>
          </cell>
          <cell r="I1343" t="str">
            <v>E</v>
          </cell>
          <cell r="K1343">
            <v>1.88</v>
          </cell>
        </row>
        <row r="1344">
          <cell r="B1344">
            <v>16909015</v>
          </cell>
          <cell r="H1344">
            <v>1.88</v>
          </cell>
          <cell r="I1344" t="str">
            <v>E</v>
          </cell>
          <cell r="K1344">
            <v>1.88</v>
          </cell>
        </row>
        <row r="1345">
          <cell r="B1345">
            <v>16909015</v>
          </cell>
          <cell r="H1345">
            <v>1.88</v>
          </cell>
          <cell r="I1345" t="str">
            <v>E</v>
          </cell>
          <cell r="K1345">
            <v>1.88</v>
          </cell>
        </row>
        <row r="1346">
          <cell r="B1346">
            <v>16909015</v>
          </cell>
          <cell r="H1346">
            <v>1.88</v>
          </cell>
          <cell r="I1346" t="str">
            <v>E</v>
          </cell>
          <cell r="K1346">
            <v>1.88</v>
          </cell>
        </row>
        <row r="1347">
          <cell r="B1347">
            <v>16909015</v>
          </cell>
          <cell r="H1347">
            <v>1.88</v>
          </cell>
          <cell r="I1347" t="str">
            <v>E</v>
          </cell>
          <cell r="K1347">
            <v>1.88</v>
          </cell>
        </row>
        <row r="1348">
          <cell r="B1348">
            <v>16909015</v>
          </cell>
          <cell r="H1348">
            <v>1.88</v>
          </cell>
          <cell r="I1348" t="str">
            <v>E</v>
          </cell>
          <cell r="K1348">
            <v>1.88</v>
          </cell>
        </row>
        <row r="1349">
          <cell r="B1349">
            <v>16909015</v>
          </cell>
          <cell r="H1349">
            <v>35.840000000000003</v>
          </cell>
          <cell r="I1349" t="str">
            <v>E</v>
          </cell>
          <cell r="K1349">
            <v>35.840000000000003</v>
          </cell>
        </row>
        <row r="1350">
          <cell r="B1350">
            <v>16909015</v>
          </cell>
          <cell r="H1350">
            <v>0.75</v>
          </cell>
          <cell r="I1350" t="str">
            <v>E</v>
          </cell>
          <cell r="K1350">
            <v>0.75</v>
          </cell>
        </row>
        <row r="1351">
          <cell r="B1351">
            <v>16909015</v>
          </cell>
          <cell r="H1351">
            <v>11.42</v>
          </cell>
          <cell r="I1351" t="str">
            <v>E</v>
          </cell>
          <cell r="K1351">
            <v>11.42</v>
          </cell>
        </row>
        <row r="1352">
          <cell r="B1352">
            <v>16909015</v>
          </cell>
          <cell r="H1352">
            <v>11.42</v>
          </cell>
          <cell r="I1352" t="str">
            <v>E</v>
          </cell>
          <cell r="K1352">
            <v>11.42</v>
          </cell>
        </row>
        <row r="1353">
          <cell r="B1353">
            <v>16909015</v>
          </cell>
          <cell r="H1353">
            <v>0.46</v>
          </cell>
          <cell r="I1353" t="str">
            <v>E</v>
          </cell>
          <cell r="K1353">
            <v>0.46</v>
          </cell>
        </row>
        <row r="1354">
          <cell r="B1354">
            <v>16909015</v>
          </cell>
          <cell r="H1354">
            <v>20</v>
          </cell>
          <cell r="I1354" t="str">
            <v>E</v>
          </cell>
          <cell r="K1354">
            <v>20</v>
          </cell>
        </row>
        <row r="1355">
          <cell r="B1355">
            <v>16909015</v>
          </cell>
          <cell r="H1355">
            <v>1</v>
          </cell>
          <cell r="I1355" t="str">
            <v>E</v>
          </cell>
          <cell r="K1355">
            <v>1</v>
          </cell>
        </row>
        <row r="1356">
          <cell r="B1356">
            <v>16909015</v>
          </cell>
          <cell r="H1356">
            <v>15.68</v>
          </cell>
          <cell r="I1356" t="str">
            <v>E</v>
          </cell>
          <cell r="K1356">
            <v>15.68</v>
          </cell>
        </row>
        <row r="1357">
          <cell r="B1357">
            <v>16909015</v>
          </cell>
          <cell r="H1357">
            <v>17.920000000000002</v>
          </cell>
          <cell r="I1357" t="str">
            <v>E</v>
          </cell>
          <cell r="K1357">
            <v>17.920000000000002</v>
          </cell>
        </row>
        <row r="1358">
          <cell r="B1358">
            <v>16909015</v>
          </cell>
          <cell r="H1358">
            <v>6</v>
          </cell>
          <cell r="I1358" t="str">
            <v>E</v>
          </cell>
          <cell r="K1358">
            <v>6</v>
          </cell>
        </row>
        <row r="1359">
          <cell r="B1359">
            <v>16909015</v>
          </cell>
          <cell r="H1359">
            <v>10</v>
          </cell>
          <cell r="I1359" t="str">
            <v>E</v>
          </cell>
          <cell r="K1359">
            <v>10</v>
          </cell>
        </row>
        <row r="1360">
          <cell r="B1360">
            <v>16909015</v>
          </cell>
          <cell r="H1360">
            <v>20</v>
          </cell>
          <cell r="I1360" t="str">
            <v>E</v>
          </cell>
          <cell r="K1360">
            <v>20</v>
          </cell>
        </row>
        <row r="1361">
          <cell r="B1361">
            <v>16909015</v>
          </cell>
          <cell r="H1361">
            <v>1</v>
          </cell>
          <cell r="I1361" t="str">
            <v>E</v>
          </cell>
          <cell r="K1361">
            <v>1</v>
          </cell>
        </row>
        <row r="1362">
          <cell r="B1362">
            <v>16909015</v>
          </cell>
          <cell r="H1362">
            <v>6</v>
          </cell>
          <cell r="I1362" t="str">
            <v>E</v>
          </cell>
          <cell r="K1362">
            <v>6</v>
          </cell>
        </row>
        <row r="1363">
          <cell r="B1363">
            <v>16909015</v>
          </cell>
          <cell r="H1363">
            <v>20.16</v>
          </cell>
          <cell r="I1363" t="str">
            <v>E</v>
          </cell>
          <cell r="K1363">
            <v>20.16</v>
          </cell>
        </row>
        <row r="1364">
          <cell r="B1364">
            <v>16909015</v>
          </cell>
          <cell r="H1364">
            <v>12.88</v>
          </cell>
          <cell r="I1364" t="str">
            <v>E</v>
          </cell>
          <cell r="K1364">
            <v>12.88</v>
          </cell>
        </row>
        <row r="1365">
          <cell r="B1365">
            <v>16909015</v>
          </cell>
          <cell r="H1365">
            <v>17.920000000000002</v>
          </cell>
          <cell r="I1365" t="str">
            <v>E</v>
          </cell>
          <cell r="K1365">
            <v>17.920000000000002</v>
          </cell>
        </row>
        <row r="1366">
          <cell r="B1366">
            <v>16909015</v>
          </cell>
          <cell r="H1366">
            <v>2.2200000000000002</v>
          </cell>
          <cell r="I1366" t="str">
            <v>E</v>
          </cell>
          <cell r="K1366">
            <v>2.2200000000000002</v>
          </cell>
        </row>
        <row r="1367">
          <cell r="B1367">
            <v>16909015</v>
          </cell>
          <cell r="H1367">
            <v>2.2200000000000002</v>
          </cell>
          <cell r="I1367" t="str">
            <v>E</v>
          </cell>
          <cell r="K1367">
            <v>2.2200000000000002</v>
          </cell>
        </row>
        <row r="1368">
          <cell r="B1368">
            <v>16909015</v>
          </cell>
          <cell r="H1368">
            <v>2.2200000000000002</v>
          </cell>
          <cell r="I1368" t="str">
            <v>E</v>
          </cell>
          <cell r="K1368">
            <v>2.2200000000000002</v>
          </cell>
        </row>
        <row r="1369">
          <cell r="B1369">
            <v>16909015</v>
          </cell>
          <cell r="H1369">
            <v>2.2200000000000002</v>
          </cell>
          <cell r="I1369" t="str">
            <v>E</v>
          </cell>
          <cell r="K1369">
            <v>2.2200000000000002</v>
          </cell>
        </row>
        <row r="1370">
          <cell r="B1370">
            <v>16909015</v>
          </cell>
          <cell r="H1370">
            <v>2.2200000000000002</v>
          </cell>
          <cell r="I1370" t="str">
            <v>E</v>
          </cell>
          <cell r="K1370">
            <v>2.2200000000000002</v>
          </cell>
        </row>
        <row r="1371">
          <cell r="B1371">
            <v>16909015</v>
          </cell>
          <cell r="H1371">
            <v>2.2200000000000002</v>
          </cell>
          <cell r="I1371" t="str">
            <v>E</v>
          </cell>
          <cell r="K1371">
            <v>2.2200000000000002</v>
          </cell>
        </row>
        <row r="1372">
          <cell r="B1372">
            <v>16909015</v>
          </cell>
          <cell r="H1372">
            <v>2.2200000000000002</v>
          </cell>
          <cell r="I1372" t="str">
            <v>E</v>
          </cell>
          <cell r="K1372">
            <v>2.2200000000000002</v>
          </cell>
        </row>
        <row r="1373">
          <cell r="B1373">
            <v>16909015</v>
          </cell>
          <cell r="H1373">
            <v>2.2200000000000002</v>
          </cell>
          <cell r="I1373" t="str">
            <v>E</v>
          </cell>
          <cell r="K1373">
            <v>2.2200000000000002</v>
          </cell>
        </row>
        <row r="1374">
          <cell r="B1374">
            <v>16909015</v>
          </cell>
          <cell r="H1374">
            <v>2.2200000000000002</v>
          </cell>
          <cell r="I1374" t="str">
            <v>E</v>
          </cell>
          <cell r="K1374">
            <v>2.2200000000000002</v>
          </cell>
        </row>
        <row r="1375">
          <cell r="B1375">
            <v>16909015</v>
          </cell>
          <cell r="H1375">
            <v>2.2200000000000002</v>
          </cell>
          <cell r="I1375" t="str">
            <v>E</v>
          </cell>
          <cell r="K1375">
            <v>2.2200000000000002</v>
          </cell>
        </row>
        <row r="1376">
          <cell r="B1376">
            <v>16909015</v>
          </cell>
          <cell r="H1376">
            <v>2.2200000000000002</v>
          </cell>
          <cell r="I1376" t="str">
            <v>E</v>
          </cell>
          <cell r="K1376">
            <v>2.2200000000000002</v>
          </cell>
        </row>
        <row r="1377">
          <cell r="B1377">
            <v>16909015</v>
          </cell>
          <cell r="H1377">
            <v>2.2200000000000002</v>
          </cell>
          <cell r="I1377" t="str">
            <v>E</v>
          </cell>
          <cell r="K1377">
            <v>2.2200000000000002</v>
          </cell>
        </row>
        <row r="1378">
          <cell r="B1378">
            <v>16909015</v>
          </cell>
          <cell r="H1378">
            <v>2.2200000000000002</v>
          </cell>
          <cell r="I1378" t="str">
            <v>E</v>
          </cell>
          <cell r="K1378">
            <v>2.2200000000000002</v>
          </cell>
        </row>
        <row r="1379">
          <cell r="B1379">
            <v>16909015</v>
          </cell>
          <cell r="H1379">
            <v>2.2200000000000002</v>
          </cell>
          <cell r="I1379" t="str">
            <v>E</v>
          </cell>
          <cell r="K1379">
            <v>2.2200000000000002</v>
          </cell>
        </row>
        <row r="1380">
          <cell r="B1380">
            <v>16909015</v>
          </cell>
          <cell r="H1380">
            <v>2.23</v>
          </cell>
          <cell r="I1380" t="str">
            <v>E</v>
          </cell>
          <cell r="K1380">
            <v>2.23</v>
          </cell>
        </row>
        <row r="1381">
          <cell r="B1381">
            <v>16909015</v>
          </cell>
          <cell r="H1381">
            <v>2.23</v>
          </cell>
          <cell r="I1381" t="str">
            <v>E</v>
          </cell>
          <cell r="K1381">
            <v>2.23</v>
          </cell>
        </row>
        <row r="1382">
          <cell r="B1382">
            <v>16909015</v>
          </cell>
          <cell r="H1382">
            <v>2.23</v>
          </cell>
          <cell r="I1382" t="str">
            <v>E</v>
          </cell>
          <cell r="K1382">
            <v>2.23</v>
          </cell>
        </row>
        <row r="1383">
          <cell r="B1383">
            <v>16909015</v>
          </cell>
          <cell r="H1383">
            <v>2.23</v>
          </cell>
          <cell r="I1383" t="str">
            <v>E</v>
          </cell>
          <cell r="K1383">
            <v>2.23</v>
          </cell>
        </row>
        <row r="1384">
          <cell r="B1384">
            <v>16909015</v>
          </cell>
          <cell r="H1384">
            <v>2.23</v>
          </cell>
          <cell r="I1384" t="str">
            <v>E</v>
          </cell>
          <cell r="K1384">
            <v>2.23</v>
          </cell>
        </row>
        <row r="1385">
          <cell r="B1385">
            <v>16909015</v>
          </cell>
          <cell r="H1385">
            <v>1.95</v>
          </cell>
          <cell r="I1385" t="str">
            <v>E</v>
          </cell>
          <cell r="K1385">
            <v>1.95</v>
          </cell>
        </row>
        <row r="1386">
          <cell r="B1386">
            <v>16909015</v>
          </cell>
          <cell r="H1386">
            <v>17.920000000000002</v>
          </cell>
          <cell r="I1386" t="str">
            <v>E</v>
          </cell>
          <cell r="K1386">
            <v>17.920000000000002</v>
          </cell>
        </row>
        <row r="1387">
          <cell r="B1387">
            <v>16909015</v>
          </cell>
          <cell r="H1387">
            <v>20</v>
          </cell>
          <cell r="I1387" t="str">
            <v>E</v>
          </cell>
          <cell r="K1387">
            <v>20</v>
          </cell>
        </row>
        <row r="1388">
          <cell r="B1388">
            <v>16909015</v>
          </cell>
          <cell r="H1388">
            <v>14.85</v>
          </cell>
          <cell r="I1388" t="str">
            <v>E</v>
          </cell>
          <cell r="K1388">
            <v>14.85</v>
          </cell>
        </row>
        <row r="1389">
          <cell r="B1389">
            <v>16909015</v>
          </cell>
          <cell r="H1389">
            <v>20</v>
          </cell>
          <cell r="I1389" t="str">
            <v>E</v>
          </cell>
          <cell r="K1389">
            <v>20</v>
          </cell>
        </row>
        <row r="1390">
          <cell r="B1390">
            <v>16909015</v>
          </cell>
          <cell r="H1390">
            <v>67.2</v>
          </cell>
          <cell r="I1390" t="str">
            <v>E</v>
          </cell>
          <cell r="K1390">
            <v>67.2</v>
          </cell>
        </row>
        <row r="1391">
          <cell r="B1391">
            <v>16909015</v>
          </cell>
          <cell r="H1391">
            <v>2.25</v>
          </cell>
          <cell r="I1391" t="str">
            <v>E</v>
          </cell>
          <cell r="K1391">
            <v>2.25</v>
          </cell>
        </row>
        <row r="1392">
          <cell r="B1392">
            <v>16909015</v>
          </cell>
          <cell r="H1392">
            <v>67.2</v>
          </cell>
          <cell r="I1392" t="str">
            <v>E</v>
          </cell>
          <cell r="K1392">
            <v>67.2</v>
          </cell>
        </row>
        <row r="1393">
          <cell r="B1393">
            <v>16909015</v>
          </cell>
          <cell r="H1393">
            <v>2.25</v>
          </cell>
          <cell r="I1393" t="str">
            <v>E</v>
          </cell>
          <cell r="K1393">
            <v>2.25</v>
          </cell>
        </row>
        <row r="1394">
          <cell r="B1394">
            <v>16909015</v>
          </cell>
          <cell r="H1394">
            <v>53.76</v>
          </cell>
          <cell r="I1394" t="str">
            <v>E</v>
          </cell>
          <cell r="K1394">
            <v>53.76</v>
          </cell>
        </row>
        <row r="1395">
          <cell r="B1395">
            <v>16909015</v>
          </cell>
          <cell r="H1395">
            <v>2.25</v>
          </cell>
          <cell r="I1395" t="str">
            <v>A</v>
          </cell>
          <cell r="K1395">
            <v>2.2499999999999999E-2</v>
          </cell>
        </row>
        <row r="1396">
          <cell r="B1396">
            <v>16909015</v>
          </cell>
          <cell r="H1396">
            <v>53.76</v>
          </cell>
          <cell r="I1396" t="str">
            <v>A</v>
          </cell>
          <cell r="K1396">
            <v>0.53759999999999997</v>
          </cell>
        </row>
        <row r="1397">
          <cell r="B1397">
            <v>16909015</v>
          </cell>
          <cell r="H1397">
            <v>2.25</v>
          </cell>
          <cell r="I1397" t="str">
            <v>A</v>
          </cell>
          <cell r="K1397">
            <v>2.2499999999999999E-2</v>
          </cell>
        </row>
        <row r="1398">
          <cell r="B1398">
            <v>16909015</v>
          </cell>
          <cell r="H1398">
            <v>35.840000000000003</v>
          </cell>
          <cell r="I1398" t="str">
            <v>A</v>
          </cell>
          <cell r="K1398">
            <v>0.35840000000000005</v>
          </cell>
        </row>
        <row r="1399">
          <cell r="B1399">
            <v>16909015</v>
          </cell>
          <cell r="H1399">
            <v>0.75</v>
          </cell>
          <cell r="I1399" t="str">
            <v>A</v>
          </cell>
          <cell r="K1399">
            <v>7.4999999999999997E-3</v>
          </cell>
        </row>
        <row r="1400">
          <cell r="B1400">
            <v>16909015</v>
          </cell>
          <cell r="H1400">
            <v>20</v>
          </cell>
          <cell r="I1400" t="str">
            <v>A</v>
          </cell>
          <cell r="K1400">
            <v>0.2</v>
          </cell>
        </row>
        <row r="1401">
          <cell r="B1401">
            <v>16909015</v>
          </cell>
          <cell r="H1401">
            <v>7</v>
          </cell>
          <cell r="I1401" t="str">
            <v>A</v>
          </cell>
          <cell r="K1401">
            <v>7.0000000000000007E-2</v>
          </cell>
        </row>
        <row r="1402">
          <cell r="B1402">
            <v>16909015</v>
          </cell>
          <cell r="H1402">
            <v>1.81</v>
          </cell>
          <cell r="I1402" t="str">
            <v>A</v>
          </cell>
          <cell r="K1402">
            <v>1.8100000000000002E-2</v>
          </cell>
        </row>
        <row r="1403">
          <cell r="B1403">
            <v>16909015</v>
          </cell>
          <cell r="H1403">
            <v>1.82</v>
          </cell>
          <cell r="I1403" t="str">
            <v>A</v>
          </cell>
          <cell r="K1403">
            <v>1.8200000000000001E-2</v>
          </cell>
        </row>
        <row r="1404">
          <cell r="B1404">
            <v>16909015</v>
          </cell>
          <cell r="H1404">
            <v>8</v>
          </cell>
          <cell r="I1404" t="str">
            <v>A</v>
          </cell>
          <cell r="K1404">
            <v>0.08</v>
          </cell>
        </row>
        <row r="1405">
          <cell r="B1405">
            <v>16909015</v>
          </cell>
          <cell r="H1405">
            <v>2</v>
          </cell>
          <cell r="I1405" t="str">
            <v>A</v>
          </cell>
          <cell r="K1405">
            <v>0.02</v>
          </cell>
        </row>
        <row r="1406">
          <cell r="B1406">
            <v>16909015</v>
          </cell>
          <cell r="H1406">
            <v>2.8</v>
          </cell>
          <cell r="I1406" t="str">
            <v>A</v>
          </cell>
          <cell r="K1406">
            <v>2.7999999999999997E-2</v>
          </cell>
        </row>
        <row r="1407">
          <cell r="B1407">
            <v>16909015</v>
          </cell>
          <cell r="H1407">
            <v>2.8</v>
          </cell>
          <cell r="I1407" t="str">
            <v>A</v>
          </cell>
          <cell r="K1407">
            <v>2.7999999999999997E-2</v>
          </cell>
        </row>
        <row r="1408">
          <cell r="B1408">
            <v>16909015</v>
          </cell>
          <cell r="H1408">
            <v>2.8</v>
          </cell>
          <cell r="I1408" t="str">
            <v>A</v>
          </cell>
          <cell r="K1408">
            <v>2.7999999999999997E-2</v>
          </cell>
        </row>
        <row r="1409">
          <cell r="B1409">
            <v>16909015</v>
          </cell>
          <cell r="H1409">
            <v>2.4</v>
          </cell>
          <cell r="I1409" t="str">
            <v>A</v>
          </cell>
          <cell r="K1409">
            <v>2.4E-2</v>
          </cell>
        </row>
        <row r="1410">
          <cell r="B1410">
            <v>16909015</v>
          </cell>
          <cell r="H1410">
            <v>2.4</v>
          </cell>
          <cell r="I1410" t="str">
            <v>A</v>
          </cell>
          <cell r="K1410">
            <v>2.4E-2</v>
          </cell>
        </row>
        <row r="1411">
          <cell r="B1411">
            <v>16909015</v>
          </cell>
          <cell r="H1411">
            <v>2.83</v>
          </cell>
          <cell r="I1411" t="str">
            <v>A</v>
          </cell>
          <cell r="K1411">
            <v>2.8300000000000002E-2</v>
          </cell>
        </row>
        <row r="1412">
          <cell r="B1412">
            <v>16909015</v>
          </cell>
          <cell r="H1412">
            <v>2.83</v>
          </cell>
          <cell r="I1412" t="str">
            <v>A</v>
          </cell>
          <cell r="K1412">
            <v>2.8300000000000002E-2</v>
          </cell>
        </row>
        <row r="1413">
          <cell r="B1413">
            <v>16909015</v>
          </cell>
          <cell r="H1413">
            <v>2.83</v>
          </cell>
          <cell r="I1413" t="str">
            <v>A</v>
          </cell>
          <cell r="K1413">
            <v>2.8300000000000002E-2</v>
          </cell>
        </row>
        <row r="1414">
          <cell r="B1414">
            <v>16909015</v>
          </cell>
          <cell r="H1414">
            <v>2.84</v>
          </cell>
          <cell r="I1414" t="str">
            <v>A</v>
          </cell>
          <cell r="K1414">
            <v>2.8399999999999998E-2</v>
          </cell>
        </row>
        <row r="1415">
          <cell r="B1415">
            <v>16909015</v>
          </cell>
          <cell r="H1415">
            <v>2.84</v>
          </cell>
          <cell r="I1415" t="str">
            <v>A</v>
          </cell>
          <cell r="K1415">
            <v>2.8399999999999998E-2</v>
          </cell>
        </row>
        <row r="1416">
          <cell r="B1416">
            <v>16909015</v>
          </cell>
          <cell r="H1416">
            <v>2.84</v>
          </cell>
          <cell r="I1416" t="str">
            <v>A</v>
          </cell>
          <cell r="K1416">
            <v>2.8399999999999998E-2</v>
          </cell>
        </row>
        <row r="1417">
          <cell r="B1417">
            <v>16909015</v>
          </cell>
          <cell r="H1417">
            <v>3.18</v>
          </cell>
          <cell r="I1417" t="str">
            <v>A</v>
          </cell>
          <cell r="K1417">
            <v>3.1800000000000002E-2</v>
          </cell>
        </row>
        <row r="1418">
          <cell r="B1418">
            <v>16909015</v>
          </cell>
          <cell r="H1418">
            <v>3.19</v>
          </cell>
          <cell r="I1418" t="str">
            <v>A</v>
          </cell>
          <cell r="K1418">
            <v>3.1899999999999998E-2</v>
          </cell>
        </row>
        <row r="1419">
          <cell r="B1419">
            <v>16909015</v>
          </cell>
          <cell r="H1419">
            <v>3.19</v>
          </cell>
          <cell r="I1419" t="str">
            <v>A</v>
          </cell>
          <cell r="K1419">
            <v>3.1899999999999998E-2</v>
          </cell>
        </row>
        <row r="1420">
          <cell r="B1420">
            <v>16909015</v>
          </cell>
          <cell r="H1420">
            <v>1.1399999999999999</v>
          </cell>
          <cell r="I1420" t="str">
            <v>A</v>
          </cell>
          <cell r="K1420">
            <v>1.1399999999999999E-2</v>
          </cell>
        </row>
        <row r="1421">
          <cell r="B1421">
            <v>16909015</v>
          </cell>
          <cell r="H1421">
            <v>1.1399999999999999</v>
          </cell>
          <cell r="I1421" t="str">
            <v>A</v>
          </cell>
          <cell r="K1421">
            <v>1.1399999999999999E-2</v>
          </cell>
        </row>
        <row r="1422">
          <cell r="B1422">
            <v>16909015</v>
          </cell>
          <cell r="H1422">
            <v>1.25</v>
          </cell>
          <cell r="I1422" t="str">
            <v>A</v>
          </cell>
          <cell r="K1422">
            <v>1.2500000000000001E-2</v>
          </cell>
        </row>
        <row r="1423">
          <cell r="B1423">
            <v>16909015</v>
          </cell>
          <cell r="H1423">
            <v>2.25</v>
          </cell>
          <cell r="I1423" t="str">
            <v>A</v>
          </cell>
          <cell r="K1423">
            <v>2.2499999999999999E-2</v>
          </cell>
        </row>
        <row r="1424">
          <cell r="B1424">
            <v>16909015</v>
          </cell>
          <cell r="H1424">
            <v>12.5</v>
          </cell>
          <cell r="I1424" t="str">
            <v>A</v>
          </cell>
          <cell r="K1424">
            <v>0.125</v>
          </cell>
        </row>
        <row r="1425">
          <cell r="B1425">
            <v>16909015</v>
          </cell>
          <cell r="H1425">
            <v>80.64</v>
          </cell>
          <cell r="I1425" t="str">
            <v>A</v>
          </cell>
          <cell r="K1425">
            <v>0.80640000000000001</v>
          </cell>
        </row>
        <row r="1426">
          <cell r="B1426">
            <v>16909015</v>
          </cell>
          <cell r="H1426">
            <v>2.25</v>
          </cell>
          <cell r="I1426" t="str">
            <v>A</v>
          </cell>
          <cell r="K1426">
            <v>2.2499999999999999E-2</v>
          </cell>
        </row>
        <row r="1427">
          <cell r="B1427">
            <v>16909015</v>
          </cell>
          <cell r="H1427">
            <v>190</v>
          </cell>
          <cell r="I1427" t="str">
            <v>A</v>
          </cell>
          <cell r="K1427">
            <v>1.9000000000000001</v>
          </cell>
        </row>
        <row r="1428">
          <cell r="B1428">
            <v>16909015</v>
          </cell>
          <cell r="H1428">
            <v>3</v>
          </cell>
          <cell r="I1428" t="str">
            <v>A</v>
          </cell>
          <cell r="K1428">
            <v>0.03</v>
          </cell>
        </row>
        <row r="1429">
          <cell r="B1429">
            <v>16909015</v>
          </cell>
          <cell r="H1429">
            <v>20</v>
          </cell>
          <cell r="I1429" t="str">
            <v>A</v>
          </cell>
          <cell r="K1429">
            <v>0.2</v>
          </cell>
        </row>
        <row r="1430">
          <cell r="B1430">
            <v>16909015</v>
          </cell>
          <cell r="H1430">
            <v>10</v>
          </cell>
          <cell r="I1430" t="str">
            <v>A</v>
          </cell>
          <cell r="K1430">
            <v>0.1</v>
          </cell>
        </row>
        <row r="1431">
          <cell r="B1431">
            <v>16909015</v>
          </cell>
          <cell r="H1431">
            <v>10</v>
          </cell>
          <cell r="I1431" t="str">
            <v>A</v>
          </cell>
          <cell r="K1431">
            <v>0.1</v>
          </cell>
        </row>
        <row r="1432">
          <cell r="B1432">
            <v>16909015</v>
          </cell>
          <cell r="H1432">
            <v>4.55</v>
          </cell>
          <cell r="I1432" t="str">
            <v>A</v>
          </cell>
          <cell r="K1432">
            <v>4.5499999999999999E-2</v>
          </cell>
        </row>
        <row r="1433">
          <cell r="B1433">
            <v>16909015</v>
          </cell>
          <cell r="H1433">
            <v>4.55</v>
          </cell>
          <cell r="I1433" t="str">
            <v>A</v>
          </cell>
          <cell r="K1433">
            <v>4.5499999999999999E-2</v>
          </cell>
        </row>
        <row r="1434">
          <cell r="B1434">
            <v>16909015</v>
          </cell>
          <cell r="H1434">
            <v>2</v>
          </cell>
          <cell r="I1434" t="str">
            <v>A</v>
          </cell>
          <cell r="K1434">
            <v>0.02</v>
          </cell>
        </row>
        <row r="1435">
          <cell r="B1435">
            <v>16909015</v>
          </cell>
          <cell r="H1435">
            <v>2</v>
          </cell>
          <cell r="I1435" t="str">
            <v>A</v>
          </cell>
          <cell r="K1435">
            <v>0.02</v>
          </cell>
        </row>
        <row r="1436">
          <cell r="B1436">
            <v>16909015</v>
          </cell>
          <cell r="H1436">
            <v>2</v>
          </cell>
          <cell r="I1436" t="str">
            <v>A</v>
          </cell>
          <cell r="K1436">
            <v>0.02</v>
          </cell>
        </row>
        <row r="1437">
          <cell r="B1437">
            <v>16909015</v>
          </cell>
          <cell r="H1437">
            <v>3.17</v>
          </cell>
          <cell r="I1437" t="str">
            <v>A</v>
          </cell>
          <cell r="K1437">
            <v>3.1699999999999999E-2</v>
          </cell>
        </row>
        <row r="1438">
          <cell r="B1438">
            <v>16909015</v>
          </cell>
          <cell r="H1438">
            <v>3.17</v>
          </cell>
          <cell r="I1438" t="str">
            <v>A</v>
          </cell>
          <cell r="K1438">
            <v>3.1699999999999999E-2</v>
          </cell>
        </row>
        <row r="1439">
          <cell r="B1439">
            <v>16909015</v>
          </cell>
          <cell r="H1439">
            <v>3.17</v>
          </cell>
          <cell r="I1439" t="str">
            <v>A</v>
          </cell>
          <cell r="K1439">
            <v>3.1699999999999999E-2</v>
          </cell>
        </row>
        <row r="1440">
          <cell r="B1440">
            <v>16909015</v>
          </cell>
          <cell r="H1440">
            <v>3.17</v>
          </cell>
          <cell r="I1440" t="str">
            <v>A</v>
          </cell>
          <cell r="K1440">
            <v>3.1699999999999999E-2</v>
          </cell>
        </row>
        <row r="1441">
          <cell r="B1441">
            <v>16909015</v>
          </cell>
          <cell r="H1441">
            <v>3.16</v>
          </cell>
          <cell r="I1441" t="str">
            <v>A</v>
          </cell>
          <cell r="K1441">
            <v>3.1600000000000003E-2</v>
          </cell>
        </row>
        <row r="1442">
          <cell r="B1442">
            <v>16909015</v>
          </cell>
          <cell r="H1442">
            <v>3.16</v>
          </cell>
          <cell r="I1442" t="str">
            <v>A</v>
          </cell>
          <cell r="K1442">
            <v>3.1600000000000003E-2</v>
          </cell>
        </row>
        <row r="1443">
          <cell r="B1443">
            <v>16909015</v>
          </cell>
          <cell r="H1443">
            <v>7</v>
          </cell>
          <cell r="I1443" t="str">
            <v>A</v>
          </cell>
          <cell r="K1443">
            <v>7.0000000000000007E-2</v>
          </cell>
        </row>
        <row r="1444">
          <cell r="B1444">
            <v>16909015</v>
          </cell>
          <cell r="H1444">
            <v>80.540000000000006</v>
          </cell>
          <cell r="I1444" t="str">
            <v>A</v>
          </cell>
          <cell r="K1444">
            <v>0.80540000000000012</v>
          </cell>
        </row>
        <row r="1445">
          <cell r="B1445">
            <v>16909015</v>
          </cell>
          <cell r="H1445">
            <v>2.25</v>
          </cell>
          <cell r="I1445" t="str">
            <v>A</v>
          </cell>
          <cell r="K1445">
            <v>2.2499999999999999E-2</v>
          </cell>
        </row>
        <row r="1446">
          <cell r="B1446">
            <v>16909015</v>
          </cell>
          <cell r="H1446">
            <v>0.67</v>
          </cell>
          <cell r="I1446" t="str">
            <v>A</v>
          </cell>
          <cell r="K1446">
            <v>6.7000000000000002E-3</v>
          </cell>
        </row>
        <row r="1447">
          <cell r="B1447">
            <v>16909015</v>
          </cell>
          <cell r="H1447">
            <v>5.2</v>
          </cell>
          <cell r="I1447" t="str">
            <v>A</v>
          </cell>
          <cell r="K1447">
            <v>5.2000000000000005E-2</v>
          </cell>
        </row>
        <row r="1448">
          <cell r="B1448">
            <v>16909015</v>
          </cell>
          <cell r="H1448">
            <v>5.2</v>
          </cell>
          <cell r="I1448" t="str">
            <v>A</v>
          </cell>
          <cell r="K1448">
            <v>5.2000000000000005E-2</v>
          </cell>
        </row>
        <row r="1449">
          <cell r="B1449">
            <v>16909015</v>
          </cell>
          <cell r="H1449">
            <v>5.2</v>
          </cell>
          <cell r="I1449" t="str">
            <v>A</v>
          </cell>
          <cell r="K1449">
            <v>5.2000000000000005E-2</v>
          </cell>
        </row>
        <row r="1450">
          <cell r="B1450">
            <v>16909015</v>
          </cell>
          <cell r="H1450">
            <v>1</v>
          </cell>
          <cell r="I1450" t="str">
            <v>A</v>
          </cell>
          <cell r="K1450">
            <v>0.01</v>
          </cell>
        </row>
        <row r="1451">
          <cell r="B1451">
            <v>16909015</v>
          </cell>
          <cell r="H1451">
            <v>5.25</v>
          </cell>
          <cell r="I1451" t="str">
            <v>A</v>
          </cell>
          <cell r="K1451">
            <v>5.2499999999999998E-2</v>
          </cell>
        </row>
        <row r="1452">
          <cell r="B1452">
            <v>16909015</v>
          </cell>
          <cell r="H1452">
            <v>5.25</v>
          </cell>
          <cell r="I1452" t="str">
            <v>A</v>
          </cell>
          <cell r="K1452">
            <v>5.2499999999999998E-2</v>
          </cell>
        </row>
        <row r="1453">
          <cell r="B1453">
            <v>16909015</v>
          </cell>
          <cell r="H1453">
            <v>5.25</v>
          </cell>
          <cell r="I1453" t="str">
            <v>A</v>
          </cell>
          <cell r="K1453">
            <v>5.2499999999999998E-2</v>
          </cell>
        </row>
        <row r="1454">
          <cell r="B1454">
            <v>16909015</v>
          </cell>
          <cell r="H1454">
            <v>1</v>
          </cell>
          <cell r="I1454" t="str">
            <v>A</v>
          </cell>
          <cell r="K1454">
            <v>0.01</v>
          </cell>
        </row>
        <row r="1455">
          <cell r="B1455">
            <v>16909015</v>
          </cell>
          <cell r="H1455">
            <v>3.06</v>
          </cell>
          <cell r="I1455" t="str">
            <v>A</v>
          </cell>
          <cell r="K1455">
            <v>3.0600000000000002E-2</v>
          </cell>
        </row>
        <row r="1456">
          <cell r="B1456">
            <v>16909015</v>
          </cell>
          <cell r="H1456">
            <v>3.06</v>
          </cell>
          <cell r="I1456" t="str">
            <v>A</v>
          </cell>
          <cell r="K1456">
            <v>3.0600000000000002E-2</v>
          </cell>
        </row>
        <row r="1457">
          <cell r="B1457">
            <v>16909015</v>
          </cell>
          <cell r="H1457">
            <v>3.07</v>
          </cell>
          <cell r="I1457" t="str">
            <v>A</v>
          </cell>
          <cell r="K1457">
            <v>3.0699999999999998E-2</v>
          </cell>
        </row>
        <row r="1458">
          <cell r="B1458">
            <v>16909015</v>
          </cell>
          <cell r="H1458">
            <v>11.42</v>
          </cell>
          <cell r="I1458" t="str">
            <v>A</v>
          </cell>
          <cell r="K1458">
            <v>0.1142</v>
          </cell>
        </row>
        <row r="1459">
          <cell r="B1459">
            <v>16909015</v>
          </cell>
          <cell r="H1459">
            <v>11.42</v>
          </cell>
          <cell r="I1459" t="str">
            <v>A</v>
          </cell>
          <cell r="K1459">
            <v>0.1142</v>
          </cell>
        </row>
        <row r="1460">
          <cell r="B1460">
            <v>16909015</v>
          </cell>
          <cell r="H1460">
            <v>10</v>
          </cell>
          <cell r="I1460" t="str">
            <v>A</v>
          </cell>
          <cell r="K1460">
            <v>0.1</v>
          </cell>
        </row>
        <row r="1461">
          <cell r="B1461">
            <v>16909015</v>
          </cell>
          <cell r="H1461">
            <v>25</v>
          </cell>
          <cell r="I1461" t="str">
            <v>A</v>
          </cell>
          <cell r="K1461">
            <v>0.25</v>
          </cell>
        </row>
        <row r="1462">
          <cell r="B1462">
            <v>16909015</v>
          </cell>
          <cell r="H1462">
            <v>10</v>
          </cell>
          <cell r="I1462" t="str">
            <v>A</v>
          </cell>
          <cell r="K1462">
            <v>0.1</v>
          </cell>
        </row>
        <row r="1463">
          <cell r="B1463">
            <v>16909015</v>
          </cell>
          <cell r="H1463">
            <v>2</v>
          </cell>
          <cell r="I1463" t="str">
            <v>A</v>
          </cell>
          <cell r="K1463">
            <v>0.02</v>
          </cell>
        </row>
        <row r="1464">
          <cell r="B1464">
            <v>16909015</v>
          </cell>
          <cell r="H1464">
            <v>2</v>
          </cell>
          <cell r="I1464" t="str">
            <v>A</v>
          </cell>
          <cell r="K1464">
            <v>0.02</v>
          </cell>
        </row>
        <row r="1465">
          <cell r="B1465">
            <v>16909015</v>
          </cell>
          <cell r="H1465">
            <v>2</v>
          </cell>
          <cell r="I1465" t="str">
            <v>A</v>
          </cell>
          <cell r="K1465">
            <v>0.02</v>
          </cell>
        </row>
        <row r="1466">
          <cell r="B1466">
            <v>16909015</v>
          </cell>
          <cell r="H1466">
            <v>2.5</v>
          </cell>
          <cell r="I1466" t="str">
            <v>A</v>
          </cell>
          <cell r="K1466">
            <v>2.5000000000000001E-2</v>
          </cell>
        </row>
        <row r="1467">
          <cell r="B1467">
            <v>16909015</v>
          </cell>
          <cell r="H1467">
            <v>2.5</v>
          </cell>
          <cell r="I1467" t="str">
            <v>A</v>
          </cell>
          <cell r="K1467">
            <v>2.5000000000000001E-2</v>
          </cell>
        </row>
        <row r="1468">
          <cell r="B1468">
            <v>16909015</v>
          </cell>
          <cell r="H1468">
            <v>2.5</v>
          </cell>
          <cell r="I1468" t="str">
            <v>A</v>
          </cell>
          <cell r="K1468">
            <v>2.5000000000000001E-2</v>
          </cell>
        </row>
        <row r="1469">
          <cell r="B1469">
            <v>16909015</v>
          </cell>
          <cell r="H1469">
            <v>2.5</v>
          </cell>
          <cell r="I1469" t="str">
            <v>A</v>
          </cell>
          <cell r="K1469">
            <v>2.5000000000000001E-2</v>
          </cell>
        </row>
        <row r="1470">
          <cell r="B1470">
            <v>16909015</v>
          </cell>
          <cell r="H1470">
            <v>2.5</v>
          </cell>
          <cell r="I1470" t="str">
            <v>A</v>
          </cell>
          <cell r="K1470">
            <v>2.5000000000000001E-2</v>
          </cell>
        </row>
        <row r="1471">
          <cell r="B1471">
            <v>16909015</v>
          </cell>
          <cell r="H1471">
            <v>2.5</v>
          </cell>
          <cell r="I1471" t="str">
            <v>A</v>
          </cell>
          <cell r="K1471">
            <v>2.5000000000000001E-2</v>
          </cell>
        </row>
        <row r="1472">
          <cell r="B1472">
            <v>16909015</v>
          </cell>
          <cell r="H1472">
            <v>2.5</v>
          </cell>
          <cell r="I1472" t="str">
            <v>A</v>
          </cell>
          <cell r="K1472">
            <v>2.5000000000000001E-2</v>
          </cell>
        </row>
        <row r="1473">
          <cell r="B1473">
            <v>16909015</v>
          </cell>
          <cell r="H1473">
            <v>3.93</v>
          </cell>
          <cell r="I1473" t="str">
            <v>A</v>
          </cell>
          <cell r="K1473">
            <v>3.9300000000000002E-2</v>
          </cell>
        </row>
        <row r="1474">
          <cell r="B1474">
            <v>16909015</v>
          </cell>
          <cell r="H1474">
            <v>3.93</v>
          </cell>
          <cell r="I1474" t="str">
            <v>A</v>
          </cell>
          <cell r="K1474">
            <v>3.9300000000000002E-2</v>
          </cell>
        </row>
        <row r="1475">
          <cell r="B1475">
            <v>16909015</v>
          </cell>
          <cell r="H1475">
            <v>3.92</v>
          </cell>
          <cell r="I1475" t="str">
            <v>A</v>
          </cell>
          <cell r="K1475">
            <v>3.9199999999999999E-2</v>
          </cell>
        </row>
        <row r="1476">
          <cell r="B1476">
            <v>16909015</v>
          </cell>
          <cell r="H1476">
            <v>3.92</v>
          </cell>
          <cell r="I1476" t="str">
            <v>A</v>
          </cell>
          <cell r="K1476">
            <v>3.9199999999999999E-2</v>
          </cell>
        </row>
        <row r="1477">
          <cell r="B1477">
            <v>16909015</v>
          </cell>
          <cell r="H1477">
            <v>2.5</v>
          </cell>
          <cell r="I1477" t="str">
            <v>A</v>
          </cell>
          <cell r="K1477">
            <v>2.5000000000000001E-2</v>
          </cell>
        </row>
        <row r="1478">
          <cell r="B1478">
            <v>16909015</v>
          </cell>
          <cell r="H1478">
            <v>2.5</v>
          </cell>
          <cell r="I1478" t="str">
            <v>A</v>
          </cell>
          <cell r="K1478">
            <v>2.5000000000000001E-2</v>
          </cell>
        </row>
        <row r="1479">
          <cell r="B1479">
            <v>16909015</v>
          </cell>
          <cell r="H1479">
            <v>2.5</v>
          </cell>
          <cell r="I1479" t="str">
            <v>A</v>
          </cell>
          <cell r="K1479">
            <v>2.5000000000000001E-2</v>
          </cell>
        </row>
        <row r="1480">
          <cell r="B1480">
            <v>16909015</v>
          </cell>
          <cell r="H1480">
            <v>2.5</v>
          </cell>
          <cell r="I1480" t="str">
            <v>A</v>
          </cell>
          <cell r="K1480">
            <v>2.5000000000000001E-2</v>
          </cell>
        </row>
        <row r="1481">
          <cell r="B1481">
            <v>16909015</v>
          </cell>
          <cell r="H1481">
            <v>2.5</v>
          </cell>
          <cell r="I1481" t="str">
            <v>A</v>
          </cell>
          <cell r="K1481">
            <v>2.5000000000000001E-2</v>
          </cell>
        </row>
        <row r="1482">
          <cell r="B1482">
            <v>16909015</v>
          </cell>
          <cell r="H1482">
            <v>2.5</v>
          </cell>
          <cell r="I1482" t="str">
            <v>A</v>
          </cell>
          <cell r="K1482">
            <v>2.5000000000000001E-2</v>
          </cell>
        </row>
        <row r="1483">
          <cell r="B1483">
            <v>16909015</v>
          </cell>
          <cell r="H1483">
            <v>2.5</v>
          </cell>
          <cell r="I1483" t="str">
            <v>A</v>
          </cell>
          <cell r="K1483">
            <v>2.5000000000000001E-2</v>
          </cell>
        </row>
        <row r="1484">
          <cell r="B1484">
            <v>16909015</v>
          </cell>
          <cell r="H1484">
            <v>2.5</v>
          </cell>
          <cell r="I1484" t="str">
            <v>A</v>
          </cell>
          <cell r="K1484">
            <v>2.5000000000000001E-2</v>
          </cell>
        </row>
        <row r="1485">
          <cell r="B1485">
            <v>16909015</v>
          </cell>
          <cell r="H1485">
            <v>2.5</v>
          </cell>
          <cell r="I1485" t="str">
            <v>A</v>
          </cell>
          <cell r="K1485">
            <v>2.5000000000000001E-2</v>
          </cell>
        </row>
        <row r="1486">
          <cell r="B1486">
            <v>16909015</v>
          </cell>
          <cell r="H1486">
            <v>2.5</v>
          </cell>
          <cell r="I1486" t="str">
            <v>A</v>
          </cell>
          <cell r="K1486">
            <v>2.5000000000000001E-2</v>
          </cell>
        </row>
        <row r="1487">
          <cell r="B1487">
            <v>16909015</v>
          </cell>
          <cell r="H1487">
            <v>2.29</v>
          </cell>
          <cell r="I1487" t="str">
            <v>A</v>
          </cell>
          <cell r="K1487">
            <v>2.29E-2</v>
          </cell>
        </row>
        <row r="1488">
          <cell r="B1488">
            <v>16909015</v>
          </cell>
          <cell r="H1488">
            <v>2.5</v>
          </cell>
          <cell r="I1488" t="str">
            <v>A</v>
          </cell>
          <cell r="K1488">
            <v>2.5000000000000001E-2</v>
          </cell>
        </row>
        <row r="1489">
          <cell r="B1489">
            <v>16909015</v>
          </cell>
          <cell r="H1489">
            <v>2.5</v>
          </cell>
          <cell r="I1489" t="str">
            <v>A</v>
          </cell>
          <cell r="K1489">
            <v>2.5000000000000001E-2</v>
          </cell>
        </row>
        <row r="1490">
          <cell r="B1490">
            <v>16909015</v>
          </cell>
          <cell r="H1490">
            <v>17.920000000000002</v>
          </cell>
          <cell r="I1490" t="str">
            <v>A</v>
          </cell>
          <cell r="K1490">
            <v>0.17920000000000003</v>
          </cell>
        </row>
        <row r="1491">
          <cell r="B1491">
            <v>16909015</v>
          </cell>
          <cell r="H1491">
            <v>22.4</v>
          </cell>
          <cell r="I1491" t="str">
            <v>A</v>
          </cell>
          <cell r="K1491">
            <v>0.22399999999999998</v>
          </cell>
        </row>
        <row r="1492">
          <cell r="B1492">
            <v>16909015</v>
          </cell>
          <cell r="H1492">
            <v>2.4900000000000002</v>
          </cell>
          <cell r="I1492" t="str">
            <v>A</v>
          </cell>
          <cell r="K1492">
            <v>2.4900000000000002E-2</v>
          </cell>
        </row>
        <row r="1493">
          <cell r="B1493">
            <v>16909015</v>
          </cell>
          <cell r="H1493">
            <v>17.920000000000002</v>
          </cell>
          <cell r="I1493" t="str">
            <v>A</v>
          </cell>
          <cell r="K1493">
            <v>0.17920000000000003</v>
          </cell>
        </row>
        <row r="1494">
          <cell r="B1494">
            <v>16909015</v>
          </cell>
          <cell r="H1494">
            <v>1.36</v>
          </cell>
          <cell r="I1494" t="str">
            <v>A</v>
          </cell>
          <cell r="K1494">
            <v>1.3600000000000001E-2</v>
          </cell>
        </row>
        <row r="1495">
          <cell r="B1495">
            <v>16909015</v>
          </cell>
          <cell r="H1495">
            <v>22.2</v>
          </cell>
          <cell r="I1495" t="str">
            <v>A</v>
          </cell>
          <cell r="K1495">
            <v>0.222</v>
          </cell>
        </row>
        <row r="1496">
          <cell r="B1496">
            <v>16909015</v>
          </cell>
          <cell r="H1496">
            <v>0.4</v>
          </cell>
          <cell r="I1496" t="str">
            <v>A</v>
          </cell>
          <cell r="K1496">
            <v>4.0000000000000001E-3</v>
          </cell>
        </row>
        <row r="1497">
          <cell r="B1497">
            <v>16909015</v>
          </cell>
          <cell r="H1497">
            <v>20</v>
          </cell>
          <cell r="I1497" t="str">
            <v>A</v>
          </cell>
          <cell r="K1497">
            <v>0.2</v>
          </cell>
        </row>
        <row r="1498">
          <cell r="B1498">
            <v>16909015</v>
          </cell>
          <cell r="H1498">
            <v>1.1000000000000001</v>
          </cell>
          <cell r="I1498" t="str">
            <v>A</v>
          </cell>
          <cell r="K1498">
            <v>1.1000000000000001E-2</v>
          </cell>
        </row>
        <row r="1499">
          <cell r="B1499">
            <v>16909015</v>
          </cell>
          <cell r="H1499">
            <v>8</v>
          </cell>
          <cell r="I1499" t="str">
            <v>A</v>
          </cell>
          <cell r="K1499">
            <v>0.08</v>
          </cell>
        </row>
        <row r="1500">
          <cell r="B1500">
            <v>16909015</v>
          </cell>
          <cell r="H1500">
            <v>20</v>
          </cell>
          <cell r="I1500" t="str">
            <v>A</v>
          </cell>
          <cell r="K1500">
            <v>0.2</v>
          </cell>
        </row>
        <row r="1501">
          <cell r="B1501">
            <v>16909015</v>
          </cell>
          <cell r="H1501">
            <v>2.61</v>
          </cell>
          <cell r="I1501" t="str">
            <v>A</v>
          </cell>
          <cell r="K1501">
            <v>2.6099999999999998E-2</v>
          </cell>
        </row>
        <row r="1502">
          <cell r="B1502">
            <v>16909015</v>
          </cell>
          <cell r="H1502">
            <v>2.61</v>
          </cell>
          <cell r="I1502" t="str">
            <v>A</v>
          </cell>
          <cell r="K1502">
            <v>2.6099999999999998E-2</v>
          </cell>
        </row>
        <row r="1503">
          <cell r="B1503">
            <v>16909015</v>
          </cell>
          <cell r="H1503">
            <v>2.61</v>
          </cell>
          <cell r="I1503" t="str">
            <v>A</v>
          </cell>
          <cell r="K1503">
            <v>2.6099999999999998E-2</v>
          </cell>
        </row>
        <row r="1504">
          <cell r="B1504">
            <v>16909015</v>
          </cell>
          <cell r="H1504">
            <v>2</v>
          </cell>
          <cell r="I1504" t="str">
            <v>A</v>
          </cell>
          <cell r="K1504">
            <v>0.02</v>
          </cell>
        </row>
        <row r="1505">
          <cell r="B1505">
            <v>16909015</v>
          </cell>
          <cell r="H1505">
            <v>0.84</v>
          </cell>
          <cell r="I1505" t="str">
            <v>A</v>
          </cell>
          <cell r="K1505">
            <v>8.3999999999999995E-3</v>
          </cell>
        </row>
        <row r="1506">
          <cell r="B1506">
            <v>16909015</v>
          </cell>
          <cell r="H1506">
            <v>0.83</v>
          </cell>
          <cell r="I1506" t="str">
            <v>A</v>
          </cell>
          <cell r="K1506">
            <v>8.3000000000000001E-3</v>
          </cell>
        </row>
        <row r="1507">
          <cell r="B1507">
            <v>16909015</v>
          </cell>
          <cell r="H1507">
            <v>7</v>
          </cell>
          <cell r="I1507" t="str">
            <v>A</v>
          </cell>
          <cell r="K1507">
            <v>7.0000000000000007E-2</v>
          </cell>
        </row>
        <row r="1508">
          <cell r="B1508">
            <v>16909015</v>
          </cell>
          <cell r="H1508">
            <v>4.01</v>
          </cell>
          <cell r="I1508" t="str">
            <v>A</v>
          </cell>
          <cell r="K1508">
            <v>4.0099999999999997E-2</v>
          </cell>
        </row>
        <row r="1509">
          <cell r="B1509">
            <v>16909015</v>
          </cell>
          <cell r="H1509">
            <v>4.01</v>
          </cell>
          <cell r="I1509" t="str">
            <v>A</v>
          </cell>
          <cell r="K1509">
            <v>4.0099999999999997E-2</v>
          </cell>
        </row>
        <row r="1510">
          <cell r="B1510">
            <v>16909015</v>
          </cell>
          <cell r="H1510">
            <v>4.01</v>
          </cell>
          <cell r="I1510" t="str">
            <v>A</v>
          </cell>
          <cell r="K1510">
            <v>4.0099999999999997E-2</v>
          </cell>
        </row>
        <row r="1511">
          <cell r="B1511">
            <v>16909015</v>
          </cell>
          <cell r="H1511">
            <v>4.01</v>
          </cell>
          <cell r="I1511" t="str">
            <v>A</v>
          </cell>
          <cell r="K1511">
            <v>4.0099999999999997E-2</v>
          </cell>
        </row>
        <row r="1512">
          <cell r="B1512">
            <v>16909015</v>
          </cell>
          <cell r="H1512">
            <v>8</v>
          </cell>
          <cell r="I1512" t="str">
            <v>A</v>
          </cell>
          <cell r="K1512">
            <v>0.08</v>
          </cell>
        </row>
        <row r="1513">
          <cell r="B1513">
            <v>16909015</v>
          </cell>
          <cell r="H1513">
            <v>50</v>
          </cell>
          <cell r="I1513" t="str">
            <v>A</v>
          </cell>
          <cell r="K1513">
            <v>0.5</v>
          </cell>
        </row>
        <row r="1514">
          <cell r="B1514">
            <v>16909015</v>
          </cell>
          <cell r="H1514">
            <v>15.25</v>
          </cell>
          <cell r="I1514" t="str">
            <v>A</v>
          </cell>
          <cell r="K1514">
            <v>0.1525</v>
          </cell>
        </row>
        <row r="1515">
          <cell r="B1515">
            <v>16909015</v>
          </cell>
          <cell r="H1515">
            <v>1.02</v>
          </cell>
          <cell r="I1515" t="str">
            <v>A</v>
          </cell>
          <cell r="K1515">
            <v>1.0200000000000001E-2</v>
          </cell>
        </row>
        <row r="1516">
          <cell r="B1516">
            <v>16909015</v>
          </cell>
          <cell r="H1516">
            <v>10</v>
          </cell>
          <cell r="I1516" t="str">
            <v>A</v>
          </cell>
          <cell r="K1516">
            <v>0.1</v>
          </cell>
        </row>
        <row r="1517">
          <cell r="B1517">
            <v>16909015</v>
          </cell>
          <cell r="H1517">
            <v>11.42</v>
          </cell>
          <cell r="I1517" t="str">
            <v>A</v>
          </cell>
          <cell r="K1517">
            <v>0.1142</v>
          </cell>
        </row>
        <row r="1518">
          <cell r="B1518">
            <v>16909015</v>
          </cell>
          <cell r="H1518">
            <v>10</v>
          </cell>
          <cell r="I1518" t="str">
            <v>A</v>
          </cell>
          <cell r="K1518">
            <v>0.1</v>
          </cell>
        </row>
        <row r="1519">
          <cell r="B1519">
            <v>16909015</v>
          </cell>
          <cell r="H1519">
            <v>10</v>
          </cell>
          <cell r="I1519" t="str">
            <v>A</v>
          </cell>
          <cell r="K1519">
            <v>0.1</v>
          </cell>
        </row>
        <row r="1520">
          <cell r="B1520">
            <v>16909015</v>
          </cell>
          <cell r="H1520">
            <v>20</v>
          </cell>
          <cell r="I1520" t="str">
            <v>A</v>
          </cell>
          <cell r="K1520">
            <v>0.2</v>
          </cell>
        </row>
        <row r="1521">
          <cell r="B1521">
            <v>16909015</v>
          </cell>
          <cell r="H1521">
            <v>20</v>
          </cell>
          <cell r="I1521" t="str">
            <v>A</v>
          </cell>
          <cell r="K1521">
            <v>0.2</v>
          </cell>
        </row>
        <row r="1522">
          <cell r="B1522">
            <v>16909015</v>
          </cell>
          <cell r="H1522">
            <v>20</v>
          </cell>
          <cell r="I1522" t="str">
            <v>A</v>
          </cell>
          <cell r="K1522">
            <v>0.2</v>
          </cell>
        </row>
        <row r="1523">
          <cell r="B1523">
            <v>16909015</v>
          </cell>
          <cell r="H1523">
            <v>0.36</v>
          </cell>
          <cell r="I1523" t="str">
            <v>A</v>
          </cell>
          <cell r="K1523">
            <v>3.5999999999999999E-3</v>
          </cell>
        </row>
        <row r="1524">
          <cell r="B1524">
            <v>16909015</v>
          </cell>
          <cell r="H1524">
            <v>0.52</v>
          </cell>
          <cell r="I1524" t="str">
            <v>A</v>
          </cell>
          <cell r="K1524">
            <v>5.2000000000000006E-3</v>
          </cell>
        </row>
        <row r="1525">
          <cell r="B1525">
            <v>16909015</v>
          </cell>
          <cell r="H1525">
            <v>6.5</v>
          </cell>
          <cell r="I1525" t="str">
            <v>A</v>
          </cell>
          <cell r="K1525">
            <v>6.5000000000000002E-2</v>
          </cell>
        </row>
        <row r="1526">
          <cell r="B1526">
            <v>16909015</v>
          </cell>
          <cell r="H1526">
            <v>20</v>
          </cell>
          <cell r="I1526" t="str">
            <v>A</v>
          </cell>
          <cell r="K1526">
            <v>0.2</v>
          </cell>
        </row>
        <row r="1527">
          <cell r="B1527">
            <v>16909015</v>
          </cell>
          <cell r="H1527">
            <v>8</v>
          </cell>
          <cell r="I1527" t="str">
            <v>A</v>
          </cell>
          <cell r="K1527">
            <v>0.08</v>
          </cell>
        </row>
        <row r="1528">
          <cell r="B1528">
            <v>16909015</v>
          </cell>
          <cell r="H1528">
            <v>50</v>
          </cell>
          <cell r="I1528" t="str">
            <v>A</v>
          </cell>
          <cell r="K1528">
            <v>0.5</v>
          </cell>
        </row>
        <row r="1529">
          <cell r="B1529">
            <v>16909015</v>
          </cell>
          <cell r="H1529">
            <v>20</v>
          </cell>
          <cell r="I1529" t="str">
            <v>A</v>
          </cell>
          <cell r="K1529">
            <v>0.2</v>
          </cell>
        </row>
        <row r="1530">
          <cell r="B1530">
            <v>16909015</v>
          </cell>
          <cell r="H1530">
            <v>1.02</v>
          </cell>
          <cell r="I1530" t="str">
            <v>A</v>
          </cell>
          <cell r="K1530">
            <v>1.0200000000000001E-2</v>
          </cell>
        </row>
        <row r="1531">
          <cell r="B1531">
            <v>16909015</v>
          </cell>
          <cell r="H1531">
            <v>10</v>
          </cell>
          <cell r="I1531" t="str">
            <v>A</v>
          </cell>
          <cell r="K1531">
            <v>0.1</v>
          </cell>
        </row>
        <row r="1532">
          <cell r="B1532">
            <v>16909015</v>
          </cell>
          <cell r="H1532">
            <v>11.42</v>
          </cell>
          <cell r="I1532" t="str">
            <v>A</v>
          </cell>
          <cell r="K1532">
            <v>0.1142</v>
          </cell>
        </row>
        <row r="1533">
          <cell r="B1533">
            <v>16909015</v>
          </cell>
          <cell r="H1533">
            <v>10</v>
          </cell>
          <cell r="I1533" t="str">
            <v>A</v>
          </cell>
          <cell r="K1533">
            <v>0.1</v>
          </cell>
        </row>
        <row r="1534">
          <cell r="B1534">
            <v>16909015</v>
          </cell>
          <cell r="H1534">
            <v>10</v>
          </cell>
          <cell r="I1534" t="str">
            <v>A</v>
          </cell>
          <cell r="K1534">
            <v>0.1</v>
          </cell>
        </row>
        <row r="1535">
          <cell r="B1535">
            <v>16909015</v>
          </cell>
          <cell r="H1535">
            <v>20</v>
          </cell>
          <cell r="I1535" t="str">
            <v>A</v>
          </cell>
          <cell r="K1535">
            <v>0.2</v>
          </cell>
        </row>
        <row r="1536">
          <cell r="B1536">
            <v>16909015</v>
          </cell>
          <cell r="H1536">
            <v>20</v>
          </cell>
          <cell r="I1536" t="str">
            <v>A</v>
          </cell>
          <cell r="K1536">
            <v>0.2</v>
          </cell>
        </row>
        <row r="1537">
          <cell r="B1537">
            <v>16909015</v>
          </cell>
          <cell r="H1537">
            <v>29.7</v>
          </cell>
          <cell r="I1537" t="str">
            <v>A</v>
          </cell>
          <cell r="K1537">
            <v>0.29699999999999999</v>
          </cell>
        </row>
        <row r="1538">
          <cell r="B1538">
            <v>16909015</v>
          </cell>
          <cell r="H1538">
            <v>8.5</v>
          </cell>
          <cell r="I1538" t="str">
            <v>A</v>
          </cell>
          <cell r="K1538">
            <v>8.5000000000000006E-2</v>
          </cell>
        </row>
        <row r="1539">
          <cell r="B1539">
            <v>16909015</v>
          </cell>
          <cell r="H1539">
            <v>1.71</v>
          </cell>
          <cell r="I1539" t="str">
            <v>A</v>
          </cell>
          <cell r="K1539">
            <v>1.7100000000000001E-2</v>
          </cell>
        </row>
        <row r="1540">
          <cell r="B1540">
            <v>16909015</v>
          </cell>
          <cell r="H1540">
            <v>10</v>
          </cell>
          <cell r="I1540" t="str">
            <v>A</v>
          </cell>
          <cell r="K1540">
            <v>0.1</v>
          </cell>
        </row>
        <row r="1541">
          <cell r="B1541">
            <v>16909015</v>
          </cell>
          <cell r="H1541">
            <v>5.17</v>
          </cell>
          <cell r="I1541" t="str">
            <v>A</v>
          </cell>
          <cell r="K1541">
            <v>5.1700000000000003E-2</v>
          </cell>
        </row>
        <row r="1542">
          <cell r="B1542">
            <v>16909015</v>
          </cell>
          <cell r="H1542">
            <v>5.17</v>
          </cell>
          <cell r="I1542" t="str">
            <v>A</v>
          </cell>
          <cell r="K1542">
            <v>5.1700000000000003E-2</v>
          </cell>
        </row>
        <row r="1543">
          <cell r="B1543">
            <v>16909015</v>
          </cell>
          <cell r="H1543">
            <v>5.17</v>
          </cell>
          <cell r="I1543" t="str">
            <v>A</v>
          </cell>
          <cell r="K1543">
            <v>5.1700000000000003E-2</v>
          </cell>
        </row>
        <row r="1544">
          <cell r="B1544">
            <v>16909015</v>
          </cell>
          <cell r="H1544">
            <v>4.05</v>
          </cell>
          <cell r="I1544" t="str">
            <v>A</v>
          </cell>
          <cell r="K1544">
            <v>4.0500000000000001E-2</v>
          </cell>
        </row>
        <row r="1545">
          <cell r="B1545">
            <v>16909015</v>
          </cell>
          <cell r="H1545">
            <v>4.05</v>
          </cell>
          <cell r="I1545" t="str">
            <v>A</v>
          </cell>
          <cell r="K1545">
            <v>4.0500000000000001E-2</v>
          </cell>
        </row>
        <row r="1546">
          <cell r="B1546">
            <v>16909015</v>
          </cell>
          <cell r="H1546">
            <v>4.05</v>
          </cell>
          <cell r="I1546" t="str">
            <v>A</v>
          </cell>
          <cell r="K1546">
            <v>4.0500000000000001E-2</v>
          </cell>
        </row>
        <row r="1547">
          <cell r="B1547">
            <v>16909015</v>
          </cell>
          <cell r="H1547">
            <v>4.05</v>
          </cell>
          <cell r="I1547" t="str">
            <v>A</v>
          </cell>
          <cell r="K1547">
            <v>4.0500000000000001E-2</v>
          </cell>
        </row>
        <row r="1548">
          <cell r="B1548">
            <v>16909015</v>
          </cell>
          <cell r="H1548">
            <v>7</v>
          </cell>
          <cell r="I1548" t="str">
            <v>A</v>
          </cell>
          <cell r="K1548">
            <v>7.0000000000000007E-2</v>
          </cell>
        </row>
        <row r="1549">
          <cell r="B1549">
            <v>16909015</v>
          </cell>
          <cell r="H1549">
            <v>7.5</v>
          </cell>
          <cell r="I1549" t="str">
            <v>A</v>
          </cell>
          <cell r="K1549">
            <v>7.4999999999999997E-2</v>
          </cell>
        </row>
        <row r="1550">
          <cell r="B1550">
            <v>16909015</v>
          </cell>
          <cell r="H1550">
            <v>7.5</v>
          </cell>
          <cell r="I1550" t="str">
            <v>A</v>
          </cell>
          <cell r="K1550">
            <v>7.4999999999999997E-2</v>
          </cell>
        </row>
        <row r="1551">
          <cell r="B1551">
            <v>16909015</v>
          </cell>
          <cell r="H1551">
            <v>7</v>
          </cell>
          <cell r="I1551" t="str">
            <v>A</v>
          </cell>
          <cell r="K1551">
            <v>7.0000000000000007E-2</v>
          </cell>
        </row>
        <row r="1552">
          <cell r="B1552">
            <v>16909015</v>
          </cell>
          <cell r="H1552">
            <v>2.59</v>
          </cell>
          <cell r="I1552" t="str">
            <v>A</v>
          </cell>
          <cell r="K1552">
            <v>2.5899999999999999E-2</v>
          </cell>
        </row>
        <row r="1553">
          <cell r="B1553">
            <v>16909015</v>
          </cell>
          <cell r="H1553">
            <v>2.59</v>
          </cell>
          <cell r="I1553" t="str">
            <v>A</v>
          </cell>
          <cell r="K1553">
            <v>2.5899999999999999E-2</v>
          </cell>
        </row>
        <row r="1554">
          <cell r="B1554">
            <v>16909015</v>
          </cell>
          <cell r="H1554">
            <v>2.04</v>
          </cell>
          <cell r="I1554" t="str">
            <v>A</v>
          </cell>
          <cell r="K1554">
            <v>2.0400000000000001E-2</v>
          </cell>
        </row>
        <row r="1555">
          <cell r="B1555">
            <v>16909015</v>
          </cell>
          <cell r="H1555">
            <v>2.04</v>
          </cell>
          <cell r="I1555" t="str">
            <v>A</v>
          </cell>
          <cell r="K1555">
            <v>2.0400000000000001E-2</v>
          </cell>
        </row>
        <row r="1556">
          <cell r="B1556">
            <v>16909015</v>
          </cell>
          <cell r="H1556">
            <v>2.04</v>
          </cell>
          <cell r="I1556" t="str">
            <v>A</v>
          </cell>
          <cell r="K1556">
            <v>2.0400000000000001E-2</v>
          </cell>
        </row>
        <row r="1557">
          <cell r="B1557">
            <v>16909015</v>
          </cell>
          <cell r="H1557">
            <v>2.04</v>
          </cell>
          <cell r="I1557" t="str">
            <v>A</v>
          </cell>
          <cell r="K1557">
            <v>2.0400000000000001E-2</v>
          </cell>
        </row>
        <row r="1558">
          <cell r="B1558">
            <v>16909015</v>
          </cell>
          <cell r="H1558">
            <v>2.04</v>
          </cell>
          <cell r="I1558" t="str">
            <v>A</v>
          </cell>
          <cell r="K1558">
            <v>2.0400000000000001E-2</v>
          </cell>
        </row>
        <row r="1559">
          <cell r="B1559">
            <v>16909015</v>
          </cell>
          <cell r="H1559">
            <v>2.04</v>
          </cell>
          <cell r="I1559" t="str">
            <v>A</v>
          </cell>
          <cell r="K1559">
            <v>2.0400000000000001E-2</v>
          </cell>
        </row>
        <row r="1560">
          <cell r="B1560">
            <v>16909015</v>
          </cell>
          <cell r="H1560">
            <v>2.0299999999999998</v>
          </cell>
          <cell r="I1560" t="str">
            <v>A</v>
          </cell>
          <cell r="K1560">
            <v>2.0299999999999999E-2</v>
          </cell>
        </row>
        <row r="1561">
          <cell r="B1561">
            <v>16909015</v>
          </cell>
          <cell r="H1561">
            <v>5</v>
          </cell>
          <cell r="I1561" t="str">
            <v>A</v>
          </cell>
          <cell r="K1561">
            <v>0.05</v>
          </cell>
        </row>
        <row r="1562">
          <cell r="B1562">
            <v>16909015</v>
          </cell>
          <cell r="H1562">
            <v>3.25</v>
          </cell>
          <cell r="I1562" t="str">
            <v>A</v>
          </cell>
          <cell r="K1562">
            <v>3.2500000000000001E-2</v>
          </cell>
        </row>
        <row r="1563">
          <cell r="B1563">
            <v>16909015</v>
          </cell>
          <cell r="H1563">
            <v>3.25</v>
          </cell>
          <cell r="I1563" t="str">
            <v>A</v>
          </cell>
          <cell r="K1563">
            <v>3.2500000000000001E-2</v>
          </cell>
        </row>
        <row r="1564">
          <cell r="B1564">
            <v>16909015</v>
          </cell>
          <cell r="H1564">
            <v>3.25</v>
          </cell>
          <cell r="I1564" t="str">
            <v>A</v>
          </cell>
          <cell r="K1564">
            <v>3.2500000000000001E-2</v>
          </cell>
        </row>
        <row r="1565">
          <cell r="B1565">
            <v>16909015</v>
          </cell>
          <cell r="H1565">
            <v>3.25</v>
          </cell>
          <cell r="I1565" t="str">
            <v>A</v>
          </cell>
          <cell r="K1565">
            <v>3.2500000000000001E-2</v>
          </cell>
        </row>
        <row r="1566">
          <cell r="B1566">
            <v>16909015</v>
          </cell>
          <cell r="H1566">
            <v>3.25</v>
          </cell>
          <cell r="I1566" t="str">
            <v>A</v>
          </cell>
          <cell r="K1566">
            <v>3.2500000000000001E-2</v>
          </cell>
        </row>
        <row r="1567">
          <cell r="B1567">
            <v>16909015</v>
          </cell>
          <cell r="H1567">
            <v>30</v>
          </cell>
          <cell r="I1567" t="str">
            <v>A</v>
          </cell>
          <cell r="K1567">
            <v>0.3</v>
          </cell>
        </row>
        <row r="1568">
          <cell r="B1568">
            <v>16909015</v>
          </cell>
          <cell r="H1568">
            <v>380.8</v>
          </cell>
          <cell r="I1568" t="str">
            <v>A</v>
          </cell>
          <cell r="K1568">
            <v>3.8080000000000003</v>
          </cell>
        </row>
        <row r="1569">
          <cell r="B1569">
            <v>16909015</v>
          </cell>
          <cell r="H1569">
            <v>1.81</v>
          </cell>
          <cell r="I1569" t="str">
            <v>A</v>
          </cell>
          <cell r="K1569">
            <v>1.8100000000000002E-2</v>
          </cell>
        </row>
        <row r="1570">
          <cell r="B1570">
            <v>16909015</v>
          </cell>
          <cell r="H1570">
            <v>1.37</v>
          </cell>
          <cell r="I1570" t="str">
            <v>A</v>
          </cell>
          <cell r="K1570">
            <v>1.3700000000000002E-2</v>
          </cell>
        </row>
        <row r="1571">
          <cell r="B1571">
            <v>16909015</v>
          </cell>
          <cell r="H1571">
            <v>8</v>
          </cell>
          <cell r="I1571" t="str">
            <v>A</v>
          </cell>
          <cell r="K1571">
            <v>0.08</v>
          </cell>
        </row>
        <row r="1572">
          <cell r="B1572">
            <v>16909015</v>
          </cell>
          <cell r="H1572">
            <v>114.24</v>
          </cell>
          <cell r="I1572" t="str">
            <v>A</v>
          </cell>
          <cell r="K1572">
            <v>1.1424000000000001</v>
          </cell>
        </row>
        <row r="1573">
          <cell r="B1573">
            <v>16909015</v>
          </cell>
          <cell r="H1573">
            <v>17.920000000000002</v>
          </cell>
          <cell r="I1573" t="str">
            <v>A</v>
          </cell>
          <cell r="K1573">
            <v>0.17920000000000003</v>
          </cell>
        </row>
        <row r="1574">
          <cell r="B1574">
            <v>16909015</v>
          </cell>
          <cell r="H1574">
            <v>12.88</v>
          </cell>
          <cell r="I1574" t="str">
            <v>A</v>
          </cell>
          <cell r="K1574">
            <v>0.1288</v>
          </cell>
        </row>
        <row r="1575">
          <cell r="B1575">
            <v>16909015</v>
          </cell>
          <cell r="H1575">
            <v>10</v>
          </cell>
          <cell r="I1575" t="str">
            <v>A</v>
          </cell>
          <cell r="K1575">
            <v>0.1</v>
          </cell>
        </row>
        <row r="1576">
          <cell r="B1576">
            <v>16909015</v>
          </cell>
          <cell r="H1576">
            <v>17.920000000000002</v>
          </cell>
          <cell r="I1576" t="str">
            <v>A</v>
          </cell>
          <cell r="K1576">
            <v>0.17920000000000003</v>
          </cell>
        </row>
        <row r="1577">
          <cell r="B1577">
            <v>16909015</v>
          </cell>
          <cell r="H1577">
            <v>17.920000000000002</v>
          </cell>
          <cell r="I1577" t="str">
            <v>A</v>
          </cell>
          <cell r="K1577">
            <v>0.17920000000000003</v>
          </cell>
        </row>
        <row r="1578">
          <cell r="B1578">
            <v>16909015</v>
          </cell>
          <cell r="H1578">
            <v>35.840000000000003</v>
          </cell>
          <cell r="I1578" t="str">
            <v>A</v>
          </cell>
          <cell r="K1578">
            <v>0.35840000000000005</v>
          </cell>
        </row>
        <row r="1579">
          <cell r="B1579">
            <v>16909015</v>
          </cell>
          <cell r="H1579">
            <v>0.75</v>
          </cell>
          <cell r="I1579" t="str">
            <v>A</v>
          </cell>
          <cell r="K1579">
            <v>7.4999999999999997E-3</v>
          </cell>
        </row>
        <row r="1580">
          <cell r="B1580">
            <v>16909015</v>
          </cell>
          <cell r="H1580">
            <v>35.840000000000003</v>
          </cell>
          <cell r="I1580" t="str">
            <v>A</v>
          </cell>
          <cell r="K1580">
            <v>0.35840000000000005</v>
          </cell>
        </row>
        <row r="1581">
          <cell r="B1581">
            <v>16909015</v>
          </cell>
          <cell r="H1581">
            <v>0.75</v>
          </cell>
          <cell r="I1581" t="str">
            <v>A</v>
          </cell>
          <cell r="K1581">
            <v>7.4999999999999997E-3</v>
          </cell>
        </row>
        <row r="1582">
          <cell r="B1582">
            <v>16909015</v>
          </cell>
          <cell r="H1582">
            <v>35.840000000000003</v>
          </cell>
          <cell r="I1582" t="str">
            <v>A</v>
          </cell>
          <cell r="K1582">
            <v>0.35840000000000005</v>
          </cell>
        </row>
        <row r="1583">
          <cell r="B1583">
            <v>16909015</v>
          </cell>
          <cell r="H1583">
            <v>0.75</v>
          </cell>
          <cell r="I1583" t="str">
            <v>A</v>
          </cell>
          <cell r="K1583">
            <v>7.4999999999999997E-3</v>
          </cell>
        </row>
        <row r="1584">
          <cell r="B1584">
            <v>16909015</v>
          </cell>
          <cell r="H1584">
            <v>71.680000000000007</v>
          </cell>
          <cell r="I1584" t="str">
            <v>A</v>
          </cell>
          <cell r="K1584">
            <v>0.7168000000000001</v>
          </cell>
        </row>
        <row r="1585">
          <cell r="B1585">
            <v>16909015</v>
          </cell>
          <cell r="H1585">
            <v>1.5</v>
          </cell>
          <cell r="I1585" t="str">
            <v>A</v>
          </cell>
          <cell r="K1585">
            <v>1.4999999999999999E-2</v>
          </cell>
        </row>
        <row r="1586">
          <cell r="B1586">
            <v>16909015</v>
          </cell>
          <cell r="H1586">
            <v>2.12</v>
          </cell>
          <cell r="I1586" t="str">
            <v>A</v>
          </cell>
          <cell r="K1586">
            <v>2.12E-2</v>
          </cell>
        </row>
        <row r="1587">
          <cell r="B1587">
            <v>16909015</v>
          </cell>
          <cell r="H1587">
            <v>2.12</v>
          </cell>
          <cell r="I1587" t="str">
            <v>A</v>
          </cell>
          <cell r="K1587">
            <v>2.12E-2</v>
          </cell>
        </row>
        <row r="1588">
          <cell r="B1588">
            <v>16909015</v>
          </cell>
          <cell r="H1588">
            <v>2.12</v>
          </cell>
          <cell r="I1588" t="str">
            <v>A</v>
          </cell>
          <cell r="K1588">
            <v>2.12E-2</v>
          </cell>
        </row>
        <row r="1589">
          <cell r="B1589">
            <v>16909015</v>
          </cell>
          <cell r="H1589">
            <v>2.12</v>
          </cell>
          <cell r="I1589" t="str">
            <v>A</v>
          </cell>
          <cell r="K1589">
            <v>2.12E-2</v>
          </cell>
        </row>
        <row r="1590">
          <cell r="B1590">
            <v>16909015</v>
          </cell>
          <cell r="H1590">
            <v>2.12</v>
          </cell>
          <cell r="I1590" t="str">
            <v>A</v>
          </cell>
          <cell r="K1590">
            <v>2.12E-2</v>
          </cell>
        </row>
        <row r="1591">
          <cell r="B1591">
            <v>16909015</v>
          </cell>
          <cell r="H1591">
            <v>2.12</v>
          </cell>
          <cell r="I1591" t="str">
            <v>A</v>
          </cell>
          <cell r="K1591">
            <v>2.12E-2</v>
          </cell>
        </row>
        <row r="1592">
          <cell r="B1592">
            <v>16909015</v>
          </cell>
          <cell r="H1592">
            <v>2.12</v>
          </cell>
          <cell r="I1592" t="str">
            <v>A</v>
          </cell>
          <cell r="K1592">
            <v>2.12E-2</v>
          </cell>
        </row>
        <row r="1593">
          <cell r="B1593">
            <v>16909015</v>
          </cell>
          <cell r="H1593">
            <v>2.12</v>
          </cell>
          <cell r="I1593" t="str">
            <v>A</v>
          </cell>
          <cell r="K1593">
            <v>2.12E-2</v>
          </cell>
        </row>
        <row r="1594">
          <cell r="B1594">
            <v>16909015</v>
          </cell>
          <cell r="H1594">
            <v>2.12</v>
          </cell>
          <cell r="I1594" t="str">
            <v>A</v>
          </cell>
          <cell r="K1594">
            <v>2.12E-2</v>
          </cell>
        </row>
        <row r="1595">
          <cell r="B1595">
            <v>16909015</v>
          </cell>
          <cell r="H1595">
            <v>2.11</v>
          </cell>
          <cell r="I1595" t="str">
            <v>A</v>
          </cell>
          <cell r="K1595">
            <v>2.1100000000000001E-2</v>
          </cell>
        </row>
        <row r="1596">
          <cell r="B1596">
            <v>16909015</v>
          </cell>
          <cell r="H1596">
            <v>2.11</v>
          </cell>
          <cell r="I1596" t="str">
            <v>A</v>
          </cell>
          <cell r="K1596">
            <v>2.1100000000000001E-2</v>
          </cell>
        </row>
        <row r="1597">
          <cell r="B1597">
            <v>16909015</v>
          </cell>
          <cell r="H1597">
            <v>11.2</v>
          </cell>
          <cell r="I1597" t="str">
            <v>A</v>
          </cell>
          <cell r="K1597">
            <v>0.11199999999999999</v>
          </cell>
        </row>
        <row r="1598">
          <cell r="B1598">
            <v>16909015</v>
          </cell>
          <cell r="H1598">
            <v>2</v>
          </cell>
          <cell r="I1598" t="str">
            <v>A</v>
          </cell>
          <cell r="K1598">
            <v>0.02</v>
          </cell>
        </row>
        <row r="1599">
          <cell r="B1599">
            <v>16909015</v>
          </cell>
          <cell r="H1599">
            <v>2</v>
          </cell>
          <cell r="I1599" t="str">
            <v>A</v>
          </cell>
          <cell r="K1599">
            <v>0.02</v>
          </cell>
        </row>
        <row r="1600">
          <cell r="B1600">
            <v>16909015</v>
          </cell>
          <cell r="H1600">
            <v>2</v>
          </cell>
          <cell r="I1600" t="str">
            <v>A</v>
          </cell>
          <cell r="K1600">
            <v>0.02</v>
          </cell>
        </row>
        <row r="1601">
          <cell r="B1601">
            <v>16909015</v>
          </cell>
          <cell r="H1601">
            <v>2</v>
          </cell>
          <cell r="I1601" t="str">
            <v>A</v>
          </cell>
          <cell r="K1601">
            <v>0.02</v>
          </cell>
        </row>
        <row r="1602">
          <cell r="B1602">
            <v>16909015</v>
          </cell>
          <cell r="H1602">
            <v>6</v>
          </cell>
          <cell r="I1602" t="str">
            <v>A</v>
          </cell>
          <cell r="K1602">
            <v>0.06</v>
          </cell>
        </row>
        <row r="1603">
          <cell r="B1603">
            <v>16909015</v>
          </cell>
          <cell r="H1603">
            <v>2</v>
          </cell>
          <cell r="I1603" t="str">
            <v>A</v>
          </cell>
          <cell r="K1603">
            <v>0.02</v>
          </cell>
        </row>
        <row r="1604">
          <cell r="B1604">
            <v>16909015</v>
          </cell>
          <cell r="H1604">
            <v>72.8</v>
          </cell>
          <cell r="I1604" t="str">
            <v>A</v>
          </cell>
          <cell r="K1604">
            <v>0.72799999999999998</v>
          </cell>
        </row>
        <row r="1605">
          <cell r="B1605">
            <v>16909015</v>
          </cell>
          <cell r="H1605">
            <v>531</v>
          </cell>
          <cell r="I1605" t="str">
            <v>A</v>
          </cell>
          <cell r="K1605">
            <v>5.3100000000000005</v>
          </cell>
        </row>
        <row r="1606">
          <cell r="B1606">
            <v>16909015</v>
          </cell>
          <cell r="H1606">
            <v>23.8</v>
          </cell>
          <cell r="I1606" t="str">
            <v>A</v>
          </cell>
          <cell r="K1606">
            <v>0.23800000000000002</v>
          </cell>
        </row>
        <row r="1607">
          <cell r="B1607">
            <v>16909015</v>
          </cell>
          <cell r="H1607">
            <v>3.25</v>
          </cell>
          <cell r="I1607" t="str">
            <v>A</v>
          </cell>
          <cell r="K1607">
            <v>3.2500000000000001E-2</v>
          </cell>
        </row>
        <row r="1608">
          <cell r="B1608">
            <v>16909015</v>
          </cell>
          <cell r="H1608">
            <v>3.25</v>
          </cell>
          <cell r="I1608" t="str">
            <v>A</v>
          </cell>
          <cell r="K1608">
            <v>3.2500000000000001E-2</v>
          </cell>
        </row>
        <row r="1609">
          <cell r="B1609">
            <v>16909015</v>
          </cell>
          <cell r="H1609">
            <v>3.25</v>
          </cell>
          <cell r="I1609" t="str">
            <v>A</v>
          </cell>
          <cell r="K1609">
            <v>3.2500000000000001E-2</v>
          </cell>
        </row>
        <row r="1610">
          <cell r="B1610">
            <v>16909015</v>
          </cell>
          <cell r="H1610">
            <v>1.25</v>
          </cell>
          <cell r="I1610" t="str">
            <v>A</v>
          </cell>
          <cell r="K1610">
            <v>1.2500000000000001E-2</v>
          </cell>
        </row>
        <row r="1611">
          <cell r="B1611">
            <v>16909015</v>
          </cell>
          <cell r="H1611">
            <v>1.25</v>
          </cell>
          <cell r="I1611" t="str">
            <v>A</v>
          </cell>
          <cell r="K1611">
            <v>1.2500000000000001E-2</v>
          </cell>
        </row>
        <row r="1612">
          <cell r="B1612">
            <v>16909015</v>
          </cell>
          <cell r="H1612">
            <v>7.5</v>
          </cell>
          <cell r="I1612" t="str">
            <v>A</v>
          </cell>
          <cell r="K1612">
            <v>7.4999999999999997E-2</v>
          </cell>
        </row>
        <row r="1613">
          <cell r="B1613">
            <v>16909015</v>
          </cell>
          <cell r="H1613">
            <v>3</v>
          </cell>
          <cell r="I1613" t="str">
            <v>A</v>
          </cell>
          <cell r="K1613">
            <v>0.03</v>
          </cell>
        </row>
        <row r="1614">
          <cell r="B1614">
            <v>16909015</v>
          </cell>
          <cell r="H1614">
            <v>7</v>
          </cell>
          <cell r="I1614" t="str">
            <v>A</v>
          </cell>
          <cell r="K1614">
            <v>7.0000000000000007E-2</v>
          </cell>
        </row>
        <row r="1615">
          <cell r="B1615">
            <v>16909015</v>
          </cell>
          <cell r="H1615">
            <v>2.76</v>
          </cell>
          <cell r="I1615" t="str">
            <v>A</v>
          </cell>
          <cell r="K1615">
            <v>2.76E-2</v>
          </cell>
        </row>
        <row r="1616">
          <cell r="B1616">
            <v>16909015</v>
          </cell>
          <cell r="H1616">
            <v>2.76</v>
          </cell>
          <cell r="I1616" t="str">
            <v>A</v>
          </cell>
          <cell r="K1616">
            <v>2.76E-2</v>
          </cell>
        </row>
        <row r="1617">
          <cell r="B1617">
            <v>16909015</v>
          </cell>
          <cell r="H1617">
            <v>2.76</v>
          </cell>
          <cell r="I1617" t="str">
            <v>A</v>
          </cell>
          <cell r="K1617">
            <v>2.76E-2</v>
          </cell>
        </row>
        <row r="1618">
          <cell r="B1618">
            <v>16909015</v>
          </cell>
          <cell r="H1618">
            <v>2.77</v>
          </cell>
          <cell r="I1618" t="str">
            <v>A</v>
          </cell>
          <cell r="K1618">
            <v>2.7700000000000002E-2</v>
          </cell>
        </row>
        <row r="1619">
          <cell r="B1619">
            <v>16909015</v>
          </cell>
          <cell r="H1619">
            <v>14.85</v>
          </cell>
          <cell r="I1619" t="str">
            <v>A</v>
          </cell>
          <cell r="K1619">
            <v>0.14849999999999999</v>
          </cell>
        </row>
        <row r="1620">
          <cell r="B1620">
            <v>16909015</v>
          </cell>
          <cell r="H1620">
            <v>1</v>
          </cell>
          <cell r="I1620" t="str">
            <v>A</v>
          </cell>
          <cell r="K1620">
            <v>0.01</v>
          </cell>
        </row>
        <row r="1621">
          <cell r="B1621">
            <v>16909015</v>
          </cell>
          <cell r="H1621">
            <v>1</v>
          </cell>
          <cell r="I1621" t="str">
            <v>A</v>
          </cell>
          <cell r="K1621">
            <v>0.01</v>
          </cell>
        </row>
        <row r="1622">
          <cell r="B1622">
            <v>16909015</v>
          </cell>
          <cell r="H1622">
            <v>1</v>
          </cell>
          <cell r="I1622" t="str">
            <v>A</v>
          </cell>
          <cell r="K1622">
            <v>0.01</v>
          </cell>
        </row>
        <row r="1623">
          <cell r="B1623">
            <v>16909015</v>
          </cell>
          <cell r="H1623">
            <v>11.89</v>
          </cell>
          <cell r="I1623" t="str">
            <v>A</v>
          </cell>
          <cell r="K1623">
            <v>0.11890000000000001</v>
          </cell>
        </row>
        <row r="1624">
          <cell r="B1624">
            <v>16909015</v>
          </cell>
          <cell r="H1624">
            <v>11.89</v>
          </cell>
          <cell r="I1624" t="str">
            <v>A</v>
          </cell>
          <cell r="K1624">
            <v>0.11890000000000001</v>
          </cell>
        </row>
        <row r="1625">
          <cell r="B1625">
            <v>16909015</v>
          </cell>
          <cell r="H1625">
            <v>11.89</v>
          </cell>
          <cell r="I1625" t="str">
            <v>A</v>
          </cell>
          <cell r="K1625">
            <v>0.11890000000000001</v>
          </cell>
        </row>
        <row r="1626">
          <cell r="B1626">
            <v>16909015</v>
          </cell>
          <cell r="H1626">
            <v>11.89</v>
          </cell>
          <cell r="I1626" t="str">
            <v>A</v>
          </cell>
          <cell r="K1626">
            <v>0.11890000000000001</v>
          </cell>
        </row>
        <row r="1627">
          <cell r="B1627">
            <v>16909015</v>
          </cell>
          <cell r="H1627">
            <v>11.89</v>
          </cell>
          <cell r="I1627" t="str">
            <v>A</v>
          </cell>
          <cell r="K1627">
            <v>0.11890000000000001</v>
          </cell>
        </row>
        <row r="1628">
          <cell r="B1628">
            <v>16909015</v>
          </cell>
          <cell r="H1628">
            <v>2.12</v>
          </cell>
          <cell r="I1628" t="str">
            <v>A</v>
          </cell>
          <cell r="K1628">
            <v>2.12E-2</v>
          </cell>
        </row>
        <row r="1629">
          <cell r="B1629">
            <v>16909015</v>
          </cell>
          <cell r="H1629">
            <v>2.12</v>
          </cell>
          <cell r="I1629" t="str">
            <v>A</v>
          </cell>
          <cell r="K1629">
            <v>2.12E-2</v>
          </cell>
        </row>
        <row r="1630">
          <cell r="B1630">
            <v>16909015</v>
          </cell>
          <cell r="H1630">
            <v>2.12</v>
          </cell>
          <cell r="I1630" t="str">
            <v>A</v>
          </cell>
          <cell r="K1630">
            <v>2.12E-2</v>
          </cell>
        </row>
        <row r="1631">
          <cell r="B1631">
            <v>16909015</v>
          </cell>
          <cell r="H1631">
            <v>403.2</v>
          </cell>
          <cell r="I1631" t="str">
            <v>A</v>
          </cell>
          <cell r="K1631">
            <v>4.032</v>
          </cell>
        </row>
        <row r="1632">
          <cell r="B1632">
            <v>16909015</v>
          </cell>
          <cell r="H1632">
            <v>3</v>
          </cell>
          <cell r="I1632" t="str">
            <v>A</v>
          </cell>
          <cell r="K1632">
            <v>0.03</v>
          </cell>
        </row>
        <row r="1633">
          <cell r="B1633">
            <v>16909015</v>
          </cell>
          <cell r="H1633">
            <v>3</v>
          </cell>
          <cell r="I1633" t="str">
            <v>A</v>
          </cell>
          <cell r="K1633">
            <v>0.03</v>
          </cell>
        </row>
        <row r="1634">
          <cell r="B1634">
            <v>16909015</v>
          </cell>
          <cell r="H1634">
            <v>0.8</v>
          </cell>
          <cell r="I1634" t="str">
            <v>A</v>
          </cell>
          <cell r="K1634">
            <v>8.0000000000000002E-3</v>
          </cell>
        </row>
        <row r="1635">
          <cell r="B1635">
            <v>16909015</v>
          </cell>
          <cell r="H1635">
            <v>1</v>
          </cell>
          <cell r="I1635" t="str">
            <v>A</v>
          </cell>
          <cell r="K1635">
            <v>0.01</v>
          </cell>
        </row>
        <row r="1636">
          <cell r="B1636">
            <v>16909015</v>
          </cell>
          <cell r="H1636">
            <v>1</v>
          </cell>
          <cell r="I1636" t="str">
            <v>A</v>
          </cell>
          <cell r="K1636">
            <v>0.01</v>
          </cell>
        </row>
        <row r="1637">
          <cell r="B1637">
            <v>16909015</v>
          </cell>
          <cell r="H1637">
            <v>1</v>
          </cell>
          <cell r="I1637" t="str">
            <v>A</v>
          </cell>
          <cell r="K1637">
            <v>0.01</v>
          </cell>
        </row>
        <row r="1638">
          <cell r="B1638">
            <v>16909015</v>
          </cell>
          <cell r="H1638">
            <v>1</v>
          </cell>
          <cell r="I1638" t="str">
            <v>A</v>
          </cell>
          <cell r="K1638">
            <v>0.01</v>
          </cell>
        </row>
        <row r="1639">
          <cell r="B1639">
            <v>16909015</v>
          </cell>
          <cell r="H1639">
            <v>1.71</v>
          </cell>
          <cell r="I1639" t="str">
            <v>A</v>
          </cell>
          <cell r="K1639">
            <v>1.7100000000000001E-2</v>
          </cell>
        </row>
        <row r="1640">
          <cell r="B1640">
            <v>16909015</v>
          </cell>
          <cell r="H1640">
            <v>1.72</v>
          </cell>
          <cell r="I1640" t="str">
            <v>A</v>
          </cell>
          <cell r="K1640">
            <v>1.72E-2</v>
          </cell>
        </row>
        <row r="1641">
          <cell r="B1641">
            <v>16909015</v>
          </cell>
          <cell r="H1641">
            <v>0.5</v>
          </cell>
          <cell r="I1641" t="str">
            <v>A</v>
          </cell>
          <cell r="K1641">
            <v>5.0000000000000001E-3</v>
          </cell>
        </row>
        <row r="1642">
          <cell r="B1642">
            <v>16909015</v>
          </cell>
          <cell r="H1642">
            <v>0.5</v>
          </cell>
          <cell r="I1642" t="str">
            <v>A</v>
          </cell>
          <cell r="K1642">
            <v>5.0000000000000001E-3</v>
          </cell>
        </row>
        <row r="1643">
          <cell r="B1643">
            <v>16909015</v>
          </cell>
          <cell r="H1643">
            <v>0.5</v>
          </cell>
          <cell r="I1643" t="str">
            <v>A</v>
          </cell>
          <cell r="K1643">
            <v>5.0000000000000001E-3</v>
          </cell>
        </row>
        <row r="1644">
          <cell r="B1644">
            <v>16909015</v>
          </cell>
          <cell r="H1644">
            <v>2</v>
          </cell>
          <cell r="I1644" t="str">
            <v>A</v>
          </cell>
          <cell r="K1644">
            <v>0.02</v>
          </cell>
        </row>
        <row r="1645">
          <cell r="B1645">
            <v>16909015</v>
          </cell>
          <cell r="H1645">
            <v>2</v>
          </cell>
          <cell r="I1645" t="str">
            <v>A</v>
          </cell>
          <cell r="K1645">
            <v>0.02</v>
          </cell>
        </row>
        <row r="1646">
          <cell r="B1646">
            <v>16909015</v>
          </cell>
          <cell r="H1646">
            <v>2</v>
          </cell>
          <cell r="I1646" t="str">
            <v>A</v>
          </cell>
          <cell r="K1646">
            <v>0.02</v>
          </cell>
        </row>
        <row r="1647">
          <cell r="B1647">
            <v>16909015</v>
          </cell>
          <cell r="H1647">
            <v>2</v>
          </cell>
          <cell r="I1647" t="str">
            <v>A</v>
          </cell>
          <cell r="K1647">
            <v>0.02</v>
          </cell>
        </row>
        <row r="1648">
          <cell r="B1648">
            <v>16909015</v>
          </cell>
          <cell r="H1648">
            <v>1.5</v>
          </cell>
          <cell r="I1648" t="str">
            <v>A</v>
          </cell>
          <cell r="K1648">
            <v>1.4999999999999999E-2</v>
          </cell>
        </row>
        <row r="1649">
          <cell r="B1649">
            <v>16909015</v>
          </cell>
          <cell r="H1649">
            <v>8</v>
          </cell>
          <cell r="I1649" t="str">
            <v>A</v>
          </cell>
          <cell r="K1649">
            <v>0.08</v>
          </cell>
        </row>
        <row r="1650">
          <cell r="B1650">
            <v>16909015</v>
          </cell>
          <cell r="H1650">
            <v>6.18</v>
          </cell>
          <cell r="I1650" t="str">
            <v>A</v>
          </cell>
          <cell r="K1650">
            <v>6.1800000000000001E-2</v>
          </cell>
        </row>
        <row r="1651">
          <cell r="B1651">
            <v>16909015</v>
          </cell>
          <cell r="H1651">
            <v>7</v>
          </cell>
          <cell r="I1651" t="str">
            <v>A</v>
          </cell>
          <cell r="K1651">
            <v>7.0000000000000007E-2</v>
          </cell>
        </row>
        <row r="1652">
          <cell r="B1652">
            <v>16909015</v>
          </cell>
          <cell r="H1652">
            <v>594.72</v>
          </cell>
          <cell r="I1652" t="str">
            <v>A</v>
          </cell>
          <cell r="K1652">
            <v>5.9472000000000005</v>
          </cell>
        </row>
        <row r="1653">
          <cell r="B1653">
            <v>16909015</v>
          </cell>
          <cell r="H1653">
            <v>196</v>
          </cell>
          <cell r="I1653" t="str">
            <v>A</v>
          </cell>
          <cell r="K1653">
            <v>1.96</v>
          </cell>
        </row>
        <row r="1654">
          <cell r="B1654">
            <v>16909015</v>
          </cell>
          <cell r="H1654">
            <v>14.85</v>
          </cell>
          <cell r="I1654" t="str">
            <v>A</v>
          </cell>
          <cell r="K1654">
            <v>0.14849999999999999</v>
          </cell>
        </row>
        <row r="1655">
          <cell r="B1655">
            <v>16909015</v>
          </cell>
          <cell r="H1655">
            <v>2</v>
          </cell>
          <cell r="I1655" t="str">
            <v>A</v>
          </cell>
          <cell r="K1655">
            <v>0.02</v>
          </cell>
        </row>
        <row r="1656">
          <cell r="B1656">
            <v>16909015</v>
          </cell>
          <cell r="H1656">
            <v>2</v>
          </cell>
          <cell r="I1656" t="str">
            <v>A</v>
          </cell>
          <cell r="K1656">
            <v>0.02</v>
          </cell>
        </row>
        <row r="1657">
          <cell r="B1657">
            <v>16909015</v>
          </cell>
          <cell r="H1657">
            <v>2</v>
          </cell>
          <cell r="I1657" t="str">
            <v>A</v>
          </cell>
          <cell r="K1657">
            <v>0.02</v>
          </cell>
        </row>
        <row r="1658">
          <cell r="B1658">
            <v>16909015</v>
          </cell>
          <cell r="H1658">
            <v>2</v>
          </cell>
          <cell r="I1658" t="str">
            <v>A</v>
          </cell>
          <cell r="K1658">
            <v>0.02</v>
          </cell>
        </row>
        <row r="1659">
          <cell r="B1659">
            <v>16909015</v>
          </cell>
          <cell r="H1659">
            <v>2</v>
          </cell>
          <cell r="I1659" t="str">
            <v>A</v>
          </cell>
          <cell r="K1659">
            <v>0.02</v>
          </cell>
        </row>
        <row r="1660">
          <cell r="B1660">
            <v>16909015</v>
          </cell>
          <cell r="H1660">
            <v>12</v>
          </cell>
          <cell r="I1660" t="str">
            <v>A</v>
          </cell>
          <cell r="K1660">
            <v>0.12</v>
          </cell>
        </row>
        <row r="1661">
          <cell r="B1661">
            <v>16909015</v>
          </cell>
          <cell r="H1661">
            <v>1.5</v>
          </cell>
          <cell r="I1661" t="str">
            <v>A</v>
          </cell>
          <cell r="K1661">
            <v>1.4999999999999999E-2</v>
          </cell>
        </row>
        <row r="1662">
          <cell r="B1662">
            <v>16909015</v>
          </cell>
          <cell r="H1662">
            <v>1.5</v>
          </cell>
          <cell r="I1662" t="str">
            <v>A</v>
          </cell>
          <cell r="K1662">
            <v>1.4999999999999999E-2</v>
          </cell>
        </row>
        <row r="1663">
          <cell r="B1663">
            <v>16909015</v>
          </cell>
          <cell r="H1663">
            <v>1.5</v>
          </cell>
          <cell r="I1663" t="str">
            <v>A</v>
          </cell>
          <cell r="K1663">
            <v>1.4999999999999999E-2</v>
          </cell>
        </row>
        <row r="1664">
          <cell r="B1664">
            <v>16909015</v>
          </cell>
          <cell r="H1664">
            <v>1.5</v>
          </cell>
          <cell r="I1664" t="str">
            <v>A</v>
          </cell>
          <cell r="K1664">
            <v>1.4999999999999999E-2</v>
          </cell>
        </row>
        <row r="1665">
          <cell r="B1665">
            <v>16909015</v>
          </cell>
          <cell r="H1665">
            <v>1.5</v>
          </cell>
          <cell r="I1665" t="str">
            <v>A</v>
          </cell>
          <cell r="K1665">
            <v>1.4999999999999999E-2</v>
          </cell>
        </row>
        <row r="1666">
          <cell r="B1666">
            <v>16909015</v>
          </cell>
          <cell r="H1666">
            <v>1.5</v>
          </cell>
          <cell r="I1666" t="str">
            <v>A</v>
          </cell>
          <cell r="K1666">
            <v>1.4999999999999999E-2</v>
          </cell>
        </row>
        <row r="1667">
          <cell r="B1667">
            <v>16909015</v>
          </cell>
          <cell r="H1667">
            <v>1</v>
          </cell>
          <cell r="I1667" t="str">
            <v>A</v>
          </cell>
          <cell r="K1667">
            <v>0.01</v>
          </cell>
        </row>
        <row r="1668">
          <cell r="B1668">
            <v>16909015</v>
          </cell>
          <cell r="H1668">
            <v>1</v>
          </cell>
          <cell r="I1668" t="str">
            <v>A</v>
          </cell>
          <cell r="K1668">
            <v>0.01</v>
          </cell>
        </row>
        <row r="1669">
          <cell r="B1669">
            <v>16909015</v>
          </cell>
          <cell r="H1669">
            <v>0.1</v>
          </cell>
          <cell r="I1669" t="str">
            <v>A</v>
          </cell>
          <cell r="K1669">
            <v>1E-3</v>
          </cell>
        </row>
        <row r="1670">
          <cell r="B1670">
            <v>16909015</v>
          </cell>
          <cell r="H1670">
            <v>396.48</v>
          </cell>
          <cell r="I1670" t="str">
            <v>A</v>
          </cell>
          <cell r="K1670">
            <v>3.9648000000000003</v>
          </cell>
        </row>
        <row r="1671">
          <cell r="B1671">
            <v>16909015</v>
          </cell>
          <cell r="H1671">
            <v>60</v>
          </cell>
          <cell r="I1671" t="str">
            <v>A</v>
          </cell>
          <cell r="K1671">
            <v>0.6</v>
          </cell>
        </row>
        <row r="1672">
          <cell r="B1672">
            <v>16909015</v>
          </cell>
          <cell r="H1672">
            <v>12</v>
          </cell>
          <cell r="I1672" t="str">
            <v>A</v>
          </cell>
          <cell r="K1672">
            <v>0.12</v>
          </cell>
        </row>
        <row r="1673">
          <cell r="B1673">
            <v>16909015</v>
          </cell>
          <cell r="H1673">
            <v>0.5</v>
          </cell>
          <cell r="I1673" t="str">
            <v>A</v>
          </cell>
          <cell r="K1673">
            <v>5.0000000000000001E-3</v>
          </cell>
        </row>
        <row r="1674">
          <cell r="B1674">
            <v>16909015</v>
          </cell>
          <cell r="H1674">
            <v>0.5</v>
          </cell>
          <cell r="I1674" t="str">
            <v>A</v>
          </cell>
          <cell r="K1674">
            <v>5.0000000000000001E-3</v>
          </cell>
        </row>
        <row r="1675">
          <cell r="B1675">
            <v>16909015</v>
          </cell>
          <cell r="H1675">
            <v>0.5</v>
          </cell>
          <cell r="I1675" t="str">
            <v>A</v>
          </cell>
          <cell r="K1675">
            <v>5.0000000000000001E-3</v>
          </cell>
        </row>
        <row r="1676">
          <cell r="B1676">
            <v>16909015</v>
          </cell>
          <cell r="H1676">
            <v>1.75</v>
          </cell>
          <cell r="I1676" t="str">
            <v>A</v>
          </cell>
          <cell r="K1676">
            <v>1.7500000000000002E-2</v>
          </cell>
        </row>
        <row r="1677">
          <cell r="B1677">
            <v>16909015</v>
          </cell>
          <cell r="H1677">
            <v>1.75</v>
          </cell>
          <cell r="I1677" t="str">
            <v>A</v>
          </cell>
          <cell r="K1677">
            <v>1.7500000000000002E-2</v>
          </cell>
        </row>
        <row r="1678">
          <cell r="B1678">
            <v>16909015</v>
          </cell>
          <cell r="H1678">
            <v>2.5</v>
          </cell>
          <cell r="I1678" t="str">
            <v>A</v>
          </cell>
          <cell r="K1678">
            <v>2.5000000000000001E-2</v>
          </cell>
        </row>
        <row r="1679">
          <cell r="B1679">
            <v>16909015</v>
          </cell>
          <cell r="H1679">
            <v>1.35</v>
          </cell>
          <cell r="I1679" t="str">
            <v>A</v>
          </cell>
          <cell r="K1679">
            <v>1.3500000000000002E-2</v>
          </cell>
        </row>
        <row r="1680">
          <cell r="B1680">
            <v>16909015</v>
          </cell>
          <cell r="H1680">
            <v>1.25</v>
          </cell>
          <cell r="I1680" t="str">
            <v>A</v>
          </cell>
          <cell r="K1680">
            <v>1.2500000000000001E-2</v>
          </cell>
        </row>
        <row r="1681">
          <cell r="B1681">
            <v>16909015</v>
          </cell>
          <cell r="H1681">
            <v>1.75</v>
          </cell>
          <cell r="I1681" t="str">
            <v>A</v>
          </cell>
          <cell r="K1681">
            <v>1.7500000000000002E-2</v>
          </cell>
        </row>
        <row r="1682">
          <cell r="B1682">
            <v>16909015</v>
          </cell>
          <cell r="H1682">
            <v>1.75</v>
          </cell>
          <cell r="I1682" t="str">
            <v>A</v>
          </cell>
          <cell r="K1682">
            <v>1.7500000000000002E-2</v>
          </cell>
        </row>
        <row r="1683">
          <cell r="B1683">
            <v>16909015</v>
          </cell>
          <cell r="H1683">
            <v>1.75</v>
          </cell>
          <cell r="I1683" t="str">
            <v>A</v>
          </cell>
          <cell r="K1683">
            <v>1.7500000000000002E-2</v>
          </cell>
        </row>
        <row r="1684">
          <cell r="B1684">
            <v>16909015</v>
          </cell>
          <cell r="H1684">
            <v>1.75</v>
          </cell>
          <cell r="I1684" t="str">
            <v>A</v>
          </cell>
          <cell r="K1684">
            <v>1.7500000000000002E-2</v>
          </cell>
        </row>
        <row r="1685">
          <cell r="B1685">
            <v>16909015</v>
          </cell>
          <cell r="H1685">
            <v>1.56</v>
          </cell>
          <cell r="I1685" t="str">
            <v>A</v>
          </cell>
          <cell r="K1685">
            <v>1.5600000000000001E-2</v>
          </cell>
        </row>
        <row r="1686">
          <cell r="B1686">
            <v>16909015</v>
          </cell>
          <cell r="H1686">
            <v>29.7</v>
          </cell>
          <cell r="I1686" t="str">
            <v>A</v>
          </cell>
          <cell r="K1686">
            <v>0.29699999999999999</v>
          </cell>
        </row>
        <row r="1687">
          <cell r="B1687">
            <v>16909015</v>
          </cell>
          <cell r="H1687">
            <v>0.87</v>
          </cell>
          <cell r="I1687" t="str">
            <v>A</v>
          </cell>
          <cell r="K1687">
            <v>8.6999999999999994E-3</v>
          </cell>
        </row>
        <row r="1688">
          <cell r="B1688">
            <v>16909015</v>
          </cell>
          <cell r="H1688">
            <v>0.87</v>
          </cell>
          <cell r="I1688" t="str">
            <v>A</v>
          </cell>
          <cell r="K1688">
            <v>8.6999999999999994E-3</v>
          </cell>
        </row>
        <row r="1689">
          <cell r="B1689">
            <v>16909015</v>
          </cell>
          <cell r="H1689">
            <v>0.87</v>
          </cell>
          <cell r="I1689" t="str">
            <v>A</v>
          </cell>
          <cell r="K1689">
            <v>8.6999999999999994E-3</v>
          </cell>
        </row>
        <row r="1690">
          <cell r="B1690">
            <v>16909015</v>
          </cell>
          <cell r="H1690">
            <v>0.88</v>
          </cell>
          <cell r="I1690" t="str">
            <v>A</v>
          </cell>
          <cell r="K1690">
            <v>8.8000000000000005E-3</v>
          </cell>
        </row>
        <row r="1691">
          <cell r="B1691">
            <v>16909015</v>
          </cell>
          <cell r="H1691">
            <v>6.5</v>
          </cell>
          <cell r="I1691" t="str">
            <v>A</v>
          </cell>
          <cell r="K1691">
            <v>6.5000000000000002E-2</v>
          </cell>
        </row>
        <row r="1692">
          <cell r="B1692">
            <v>16909015</v>
          </cell>
          <cell r="H1692">
            <v>10</v>
          </cell>
          <cell r="I1692" t="str">
            <v>A</v>
          </cell>
          <cell r="K1692">
            <v>0.1</v>
          </cell>
        </row>
        <row r="1693">
          <cell r="B1693">
            <v>16909015</v>
          </cell>
          <cell r="H1693">
            <v>8</v>
          </cell>
          <cell r="I1693" t="str">
            <v>A</v>
          </cell>
          <cell r="K1693">
            <v>0.08</v>
          </cell>
        </row>
        <row r="1694">
          <cell r="B1694">
            <v>16909015</v>
          </cell>
          <cell r="H1694">
            <v>1</v>
          </cell>
          <cell r="I1694" t="str">
            <v>A</v>
          </cell>
          <cell r="K1694">
            <v>0.01</v>
          </cell>
        </row>
        <row r="1695">
          <cell r="B1695">
            <v>16909015</v>
          </cell>
          <cell r="H1695">
            <v>9.41</v>
          </cell>
          <cell r="I1695" t="str">
            <v>A</v>
          </cell>
          <cell r="K1695">
            <v>9.4100000000000003E-2</v>
          </cell>
        </row>
        <row r="1696">
          <cell r="B1696">
            <v>16909015</v>
          </cell>
          <cell r="H1696">
            <v>1</v>
          </cell>
          <cell r="I1696" t="str">
            <v>A</v>
          </cell>
          <cell r="K1696">
            <v>0.01</v>
          </cell>
        </row>
        <row r="1697">
          <cell r="B1697">
            <v>16909015</v>
          </cell>
          <cell r="H1697">
            <v>12.5</v>
          </cell>
          <cell r="I1697" t="str">
            <v>A</v>
          </cell>
          <cell r="K1697">
            <v>0.125</v>
          </cell>
        </row>
        <row r="1698">
          <cell r="B1698">
            <v>16909015</v>
          </cell>
          <cell r="H1698">
            <v>12.5</v>
          </cell>
          <cell r="I1698" t="str">
            <v>A</v>
          </cell>
          <cell r="K1698">
            <v>0.125</v>
          </cell>
        </row>
        <row r="1699">
          <cell r="B1699">
            <v>16909015</v>
          </cell>
          <cell r="H1699">
            <v>21.28</v>
          </cell>
          <cell r="I1699" t="str">
            <v>A</v>
          </cell>
          <cell r="K1699">
            <v>0.21280000000000002</v>
          </cell>
        </row>
        <row r="1700">
          <cell r="B1700">
            <v>16909015</v>
          </cell>
          <cell r="H1700">
            <v>35.840000000000003</v>
          </cell>
          <cell r="I1700" t="str">
            <v>A</v>
          </cell>
          <cell r="K1700">
            <v>0.35840000000000005</v>
          </cell>
        </row>
        <row r="1701">
          <cell r="B1701">
            <v>16909015</v>
          </cell>
          <cell r="H1701">
            <v>0.75</v>
          </cell>
          <cell r="I1701" t="str">
            <v>A</v>
          </cell>
          <cell r="K1701">
            <v>7.4999999999999997E-3</v>
          </cell>
        </row>
        <row r="1702">
          <cell r="B1702">
            <v>16909015</v>
          </cell>
          <cell r="H1702">
            <v>35.840000000000003</v>
          </cell>
          <cell r="I1702" t="str">
            <v>A</v>
          </cell>
          <cell r="K1702">
            <v>0.35840000000000005</v>
          </cell>
        </row>
        <row r="1703">
          <cell r="B1703">
            <v>16909015</v>
          </cell>
          <cell r="H1703">
            <v>31.36</v>
          </cell>
          <cell r="I1703" t="str">
            <v>A</v>
          </cell>
          <cell r="K1703">
            <v>0.31359999999999999</v>
          </cell>
        </row>
        <row r="1704">
          <cell r="B1704">
            <v>16909015</v>
          </cell>
          <cell r="H1704">
            <v>2.25</v>
          </cell>
          <cell r="I1704" t="str">
            <v>A</v>
          </cell>
          <cell r="K1704">
            <v>2.2499999999999999E-2</v>
          </cell>
        </row>
        <row r="1705">
          <cell r="B1705">
            <v>16909015</v>
          </cell>
          <cell r="H1705">
            <v>80.64</v>
          </cell>
          <cell r="I1705" t="str">
            <v>A</v>
          </cell>
          <cell r="K1705">
            <v>0.80640000000000001</v>
          </cell>
        </row>
        <row r="1706">
          <cell r="B1706">
            <v>16909015</v>
          </cell>
          <cell r="H1706">
            <v>2.25</v>
          </cell>
          <cell r="I1706" t="str">
            <v>A</v>
          </cell>
          <cell r="K1706">
            <v>2.2499999999999999E-2</v>
          </cell>
        </row>
        <row r="1707">
          <cell r="B1707">
            <v>16909015</v>
          </cell>
          <cell r="H1707">
            <v>199.58</v>
          </cell>
          <cell r="I1707" t="str">
            <v>A</v>
          </cell>
          <cell r="K1707">
            <v>1.9958000000000002</v>
          </cell>
        </row>
        <row r="1708">
          <cell r="B1708">
            <v>16909015</v>
          </cell>
          <cell r="H1708">
            <v>1</v>
          </cell>
          <cell r="I1708" t="str">
            <v>A</v>
          </cell>
          <cell r="K1708">
            <v>0.01</v>
          </cell>
        </row>
        <row r="1709">
          <cell r="B1709">
            <v>16909015</v>
          </cell>
          <cell r="H1709">
            <v>2</v>
          </cell>
          <cell r="I1709" t="str">
            <v>A</v>
          </cell>
          <cell r="K1709">
            <v>0.02</v>
          </cell>
        </row>
        <row r="1710">
          <cell r="B1710">
            <v>16909015</v>
          </cell>
          <cell r="H1710">
            <v>2</v>
          </cell>
          <cell r="I1710" t="str">
            <v>A</v>
          </cell>
          <cell r="K1710">
            <v>0.02</v>
          </cell>
        </row>
        <row r="1711">
          <cell r="B1711">
            <v>16909015</v>
          </cell>
          <cell r="H1711">
            <v>2</v>
          </cell>
          <cell r="I1711" t="str">
            <v>A</v>
          </cell>
          <cell r="K1711">
            <v>0.02</v>
          </cell>
        </row>
        <row r="1712">
          <cell r="B1712">
            <v>16909015</v>
          </cell>
          <cell r="H1712">
            <v>2</v>
          </cell>
          <cell r="I1712" t="str">
            <v>A</v>
          </cell>
          <cell r="K1712">
            <v>0.02</v>
          </cell>
        </row>
        <row r="1713">
          <cell r="B1713">
            <v>16909015</v>
          </cell>
          <cell r="H1713">
            <v>2</v>
          </cell>
          <cell r="I1713" t="str">
            <v>A</v>
          </cell>
          <cell r="K1713">
            <v>0.02</v>
          </cell>
        </row>
        <row r="1714">
          <cell r="B1714">
            <v>16909015</v>
          </cell>
          <cell r="H1714">
            <v>11.89</v>
          </cell>
          <cell r="I1714" t="str">
            <v>A</v>
          </cell>
          <cell r="K1714">
            <v>0.11890000000000001</v>
          </cell>
        </row>
        <row r="1715">
          <cell r="B1715">
            <v>16909015</v>
          </cell>
          <cell r="H1715">
            <v>11.89</v>
          </cell>
          <cell r="I1715" t="str">
            <v>A</v>
          </cell>
          <cell r="K1715">
            <v>0.11890000000000001</v>
          </cell>
        </row>
        <row r="1716">
          <cell r="B1716">
            <v>16909015</v>
          </cell>
          <cell r="H1716">
            <v>1.71</v>
          </cell>
          <cell r="I1716" t="str">
            <v>A</v>
          </cell>
          <cell r="K1716">
            <v>1.7100000000000001E-2</v>
          </cell>
        </row>
        <row r="1717">
          <cell r="B1717">
            <v>16909015</v>
          </cell>
          <cell r="H1717">
            <v>1.71</v>
          </cell>
          <cell r="I1717" t="str">
            <v>A</v>
          </cell>
          <cell r="K1717">
            <v>1.7100000000000001E-2</v>
          </cell>
        </row>
        <row r="1718">
          <cell r="B1718">
            <v>16909015</v>
          </cell>
          <cell r="H1718">
            <v>1.71</v>
          </cell>
          <cell r="I1718" t="str">
            <v>A</v>
          </cell>
          <cell r="K1718">
            <v>1.7100000000000001E-2</v>
          </cell>
        </row>
        <row r="1719">
          <cell r="B1719">
            <v>16909015</v>
          </cell>
          <cell r="H1719">
            <v>1.71</v>
          </cell>
          <cell r="I1719" t="str">
            <v>A</v>
          </cell>
          <cell r="K1719">
            <v>1.7100000000000001E-2</v>
          </cell>
        </row>
        <row r="1720">
          <cell r="B1720">
            <v>16909015</v>
          </cell>
          <cell r="H1720">
            <v>1.72</v>
          </cell>
          <cell r="I1720" t="str">
            <v>A</v>
          </cell>
          <cell r="K1720">
            <v>1.72E-2</v>
          </cell>
        </row>
        <row r="1721">
          <cell r="B1721">
            <v>16909015</v>
          </cell>
          <cell r="H1721">
            <v>1.72</v>
          </cell>
          <cell r="I1721" t="str">
            <v>A</v>
          </cell>
          <cell r="K1721">
            <v>1.72E-2</v>
          </cell>
        </row>
        <row r="1722">
          <cell r="B1722">
            <v>16909015</v>
          </cell>
          <cell r="H1722">
            <v>1.72</v>
          </cell>
          <cell r="I1722" t="str">
            <v>A</v>
          </cell>
          <cell r="K1722">
            <v>1.72E-2</v>
          </cell>
        </row>
        <row r="1723">
          <cell r="B1723">
            <v>16909015</v>
          </cell>
          <cell r="H1723">
            <v>1.75</v>
          </cell>
          <cell r="I1723" t="str">
            <v>A</v>
          </cell>
          <cell r="K1723">
            <v>1.7500000000000002E-2</v>
          </cell>
        </row>
        <row r="1724">
          <cell r="B1724">
            <v>16909015</v>
          </cell>
          <cell r="H1724">
            <v>1.75</v>
          </cell>
          <cell r="I1724" t="str">
            <v>A</v>
          </cell>
          <cell r="K1724">
            <v>1.7500000000000002E-2</v>
          </cell>
        </row>
        <row r="1725">
          <cell r="B1725">
            <v>16909015</v>
          </cell>
          <cell r="H1725">
            <v>1.75</v>
          </cell>
          <cell r="I1725" t="str">
            <v>A</v>
          </cell>
          <cell r="K1725">
            <v>1.7500000000000002E-2</v>
          </cell>
        </row>
        <row r="1726">
          <cell r="B1726">
            <v>16909015</v>
          </cell>
          <cell r="H1726">
            <v>1.75</v>
          </cell>
          <cell r="I1726" t="str">
            <v>A</v>
          </cell>
          <cell r="K1726">
            <v>1.7500000000000002E-2</v>
          </cell>
        </row>
        <row r="1727">
          <cell r="B1727">
            <v>16909015</v>
          </cell>
          <cell r="H1727">
            <v>1.74</v>
          </cell>
          <cell r="I1727" t="str">
            <v>A</v>
          </cell>
          <cell r="K1727">
            <v>1.7399999999999999E-2</v>
          </cell>
        </row>
        <row r="1728">
          <cell r="B1728">
            <v>16909015</v>
          </cell>
          <cell r="H1728">
            <v>1.74</v>
          </cell>
          <cell r="I1728" t="str">
            <v>A</v>
          </cell>
          <cell r="K1728">
            <v>1.7399999999999999E-2</v>
          </cell>
        </row>
        <row r="1729">
          <cell r="B1729">
            <v>16909015</v>
          </cell>
          <cell r="H1729">
            <v>1.74</v>
          </cell>
          <cell r="I1729" t="str">
            <v>A</v>
          </cell>
          <cell r="K1729">
            <v>1.7399999999999999E-2</v>
          </cell>
        </row>
        <row r="1730">
          <cell r="B1730">
            <v>16909015</v>
          </cell>
          <cell r="H1730">
            <v>1.74</v>
          </cell>
          <cell r="I1730" t="str">
            <v>A</v>
          </cell>
          <cell r="K1730">
            <v>1.7399999999999999E-2</v>
          </cell>
        </row>
        <row r="1731">
          <cell r="B1731">
            <v>16909015</v>
          </cell>
          <cell r="H1731">
            <v>1.74</v>
          </cell>
          <cell r="I1731" t="str">
            <v>A</v>
          </cell>
          <cell r="K1731">
            <v>1.7399999999999999E-2</v>
          </cell>
        </row>
        <row r="1732">
          <cell r="B1732">
            <v>16909015</v>
          </cell>
          <cell r="H1732">
            <v>616</v>
          </cell>
          <cell r="I1732" t="str">
            <v>A</v>
          </cell>
          <cell r="K1732">
            <v>6.16</v>
          </cell>
        </row>
        <row r="1733">
          <cell r="B1733">
            <v>16909015</v>
          </cell>
          <cell r="H1733">
            <v>1.2</v>
          </cell>
          <cell r="I1733" t="str">
            <v>A</v>
          </cell>
          <cell r="K1733">
            <v>1.2E-2</v>
          </cell>
        </row>
        <row r="1734">
          <cell r="B1734">
            <v>16909015</v>
          </cell>
          <cell r="H1734">
            <v>14</v>
          </cell>
          <cell r="I1734" t="str">
            <v>A</v>
          </cell>
          <cell r="K1734">
            <v>0.14000000000000001</v>
          </cell>
        </row>
        <row r="1735">
          <cell r="B1735">
            <v>16909015</v>
          </cell>
          <cell r="H1735">
            <v>10</v>
          </cell>
          <cell r="I1735" t="str">
            <v>A</v>
          </cell>
          <cell r="K1735">
            <v>0.1</v>
          </cell>
        </row>
        <row r="1736">
          <cell r="B1736">
            <v>16909015</v>
          </cell>
          <cell r="H1736">
            <v>10</v>
          </cell>
          <cell r="I1736" t="str">
            <v>A</v>
          </cell>
          <cell r="K1736">
            <v>0.1</v>
          </cell>
        </row>
        <row r="1737">
          <cell r="B1737">
            <v>16909015</v>
          </cell>
          <cell r="H1737">
            <v>7</v>
          </cell>
          <cell r="I1737" t="str">
            <v>A</v>
          </cell>
          <cell r="K1737">
            <v>7.0000000000000007E-2</v>
          </cell>
        </row>
        <row r="1738">
          <cell r="B1738">
            <v>16909015</v>
          </cell>
          <cell r="H1738">
            <v>10</v>
          </cell>
          <cell r="I1738" t="str">
            <v>A</v>
          </cell>
          <cell r="K1738">
            <v>0.1</v>
          </cell>
        </row>
        <row r="1739">
          <cell r="B1739">
            <v>16909015</v>
          </cell>
          <cell r="H1739">
            <v>7</v>
          </cell>
          <cell r="I1739" t="str">
            <v>A</v>
          </cell>
          <cell r="K1739">
            <v>7.0000000000000007E-2</v>
          </cell>
        </row>
        <row r="1740">
          <cell r="B1740">
            <v>16909015</v>
          </cell>
          <cell r="H1740">
            <v>1.75</v>
          </cell>
          <cell r="I1740" t="str">
            <v>A</v>
          </cell>
          <cell r="K1740">
            <v>1.7500000000000002E-2</v>
          </cell>
        </row>
        <row r="1741">
          <cell r="B1741">
            <v>16909015</v>
          </cell>
          <cell r="H1741">
            <v>1.75</v>
          </cell>
          <cell r="I1741" t="str">
            <v>A</v>
          </cell>
          <cell r="K1741">
            <v>1.7500000000000002E-2</v>
          </cell>
        </row>
        <row r="1742">
          <cell r="B1742">
            <v>16909015</v>
          </cell>
          <cell r="H1742">
            <v>1.75</v>
          </cell>
          <cell r="I1742" t="str">
            <v>A</v>
          </cell>
          <cell r="K1742">
            <v>1.7500000000000002E-2</v>
          </cell>
        </row>
        <row r="1743">
          <cell r="B1743">
            <v>16909015</v>
          </cell>
          <cell r="H1743">
            <v>10</v>
          </cell>
          <cell r="I1743" t="str">
            <v>A</v>
          </cell>
          <cell r="K1743">
            <v>0.1</v>
          </cell>
        </row>
        <row r="1744">
          <cell r="B1744">
            <v>16909015</v>
          </cell>
          <cell r="H1744">
            <v>11.89</v>
          </cell>
          <cell r="I1744" t="str">
            <v>A</v>
          </cell>
          <cell r="K1744">
            <v>0.11890000000000001</v>
          </cell>
        </row>
        <row r="1745">
          <cell r="B1745">
            <v>16909015</v>
          </cell>
          <cell r="H1745">
            <v>2</v>
          </cell>
          <cell r="I1745" t="str">
            <v>A</v>
          </cell>
          <cell r="K1745">
            <v>0.02</v>
          </cell>
        </row>
        <row r="1746">
          <cell r="B1746">
            <v>16909015</v>
          </cell>
          <cell r="H1746">
            <v>10</v>
          </cell>
          <cell r="I1746" t="str">
            <v>A</v>
          </cell>
          <cell r="K1746">
            <v>0.1</v>
          </cell>
        </row>
        <row r="1747">
          <cell r="B1747">
            <v>16909015</v>
          </cell>
          <cell r="H1747">
            <v>10</v>
          </cell>
          <cell r="I1747" t="str">
            <v>A</v>
          </cell>
          <cell r="K1747">
            <v>0.1</v>
          </cell>
        </row>
        <row r="1748">
          <cell r="B1748">
            <v>16909015</v>
          </cell>
          <cell r="H1748">
            <v>10</v>
          </cell>
          <cell r="I1748" t="str">
            <v>A</v>
          </cell>
          <cell r="K1748">
            <v>0.1</v>
          </cell>
        </row>
        <row r="1749">
          <cell r="B1749">
            <v>16909015</v>
          </cell>
          <cell r="H1749">
            <v>3.63</v>
          </cell>
          <cell r="I1749" t="str">
            <v>A</v>
          </cell>
          <cell r="K1749">
            <v>3.6299999999999999E-2</v>
          </cell>
        </row>
        <row r="1750">
          <cell r="B1750">
            <v>16909015</v>
          </cell>
          <cell r="H1750">
            <v>3.62</v>
          </cell>
          <cell r="I1750" t="str">
            <v>A</v>
          </cell>
          <cell r="K1750">
            <v>3.6200000000000003E-2</v>
          </cell>
        </row>
        <row r="1751">
          <cell r="B1751">
            <v>16909015</v>
          </cell>
          <cell r="H1751">
            <v>3.62</v>
          </cell>
          <cell r="I1751" t="str">
            <v>A</v>
          </cell>
          <cell r="K1751">
            <v>3.6200000000000003E-2</v>
          </cell>
        </row>
        <row r="1752">
          <cell r="B1752">
            <v>16909015</v>
          </cell>
          <cell r="H1752">
            <v>2.5</v>
          </cell>
          <cell r="I1752" t="str">
            <v>A</v>
          </cell>
          <cell r="K1752">
            <v>2.5000000000000001E-2</v>
          </cell>
        </row>
        <row r="1753">
          <cell r="B1753">
            <v>16909015</v>
          </cell>
          <cell r="H1753">
            <v>2.5</v>
          </cell>
          <cell r="I1753" t="str">
            <v>A</v>
          </cell>
          <cell r="K1753">
            <v>2.5000000000000001E-2</v>
          </cell>
        </row>
        <row r="1754">
          <cell r="B1754">
            <v>16909015</v>
          </cell>
          <cell r="H1754">
            <v>2.5</v>
          </cell>
          <cell r="I1754" t="str">
            <v>A</v>
          </cell>
          <cell r="K1754">
            <v>2.5000000000000001E-2</v>
          </cell>
        </row>
        <row r="1755">
          <cell r="B1755">
            <v>16909015</v>
          </cell>
          <cell r="H1755">
            <v>2.5</v>
          </cell>
          <cell r="I1755" t="str">
            <v>A</v>
          </cell>
          <cell r="K1755">
            <v>2.5000000000000001E-2</v>
          </cell>
        </row>
        <row r="1756">
          <cell r="B1756">
            <v>16909015</v>
          </cell>
          <cell r="H1756">
            <v>2.5</v>
          </cell>
          <cell r="I1756" t="str">
            <v>A</v>
          </cell>
          <cell r="K1756">
            <v>2.5000000000000001E-2</v>
          </cell>
        </row>
        <row r="1757">
          <cell r="B1757">
            <v>16909015</v>
          </cell>
          <cell r="H1757">
            <v>1.5</v>
          </cell>
          <cell r="I1757" t="str">
            <v>A</v>
          </cell>
          <cell r="K1757">
            <v>1.4999999999999999E-2</v>
          </cell>
        </row>
        <row r="1758">
          <cell r="B1758">
            <v>16909015</v>
          </cell>
          <cell r="H1758">
            <v>11.5</v>
          </cell>
          <cell r="I1758" t="str">
            <v>A</v>
          </cell>
          <cell r="K1758">
            <v>0.115</v>
          </cell>
        </row>
        <row r="1759">
          <cell r="B1759">
            <v>16909015</v>
          </cell>
          <cell r="H1759">
            <v>4.5</v>
          </cell>
          <cell r="I1759" t="str">
            <v>A</v>
          </cell>
          <cell r="K1759">
            <v>4.4999999999999998E-2</v>
          </cell>
        </row>
        <row r="1760">
          <cell r="B1760">
            <v>16909015</v>
          </cell>
          <cell r="H1760">
            <v>7</v>
          </cell>
          <cell r="I1760" t="str">
            <v>A</v>
          </cell>
          <cell r="K1760">
            <v>7.0000000000000007E-2</v>
          </cell>
        </row>
        <row r="1761">
          <cell r="B1761">
            <v>16909015</v>
          </cell>
          <cell r="H1761">
            <v>2</v>
          </cell>
          <cell r="I1761" t="str">
            <v>A</v>
          </cell>
          <cell r="K1761">
            <v>0.02</v>
          </cell>
        </row>
        <row r="1762">
          <cell r="B1762">
            <v>16909015</v>
          </cell>
          <cell r="H1762">
            <v>2</v>
          </cell>
          <cell r="I1762" t="str">
            <v>A</v>
          </cell>
          <cell r="K1762">
            <v>0.02</v>
          </cell>
        </row>
        <row r="1763">
          <cell r="B1763">
            <v>16909015</v>
          </cell>
          <cell r="H1763">
            <v>12</v>
          </cell>
          <cell r="I1763" t="str">
            <v>A</v>
          </cell>
          <cell r="K1763">
            <v>0.12</v>
          </cell>
        </row>
        <row r="1764">
          <cell r="B1764">
            <v>16909015</v>
          </cell>
          <cell r="H1764">
            <v>215.04</v>
          </cell>
          <cell r="I1764" t="str">
            <v>A</v>
          </cell>
          <cell r="K1764">
            <v>2.1503999999999999</v>
          </cell>
        </row>
        <row r="1765">
          <cell r="B1765">
            <v>16909015</v>
          </cell>
          <cell r="H1765">
            <v>2.25</v>
          </cell>
          <cell r="I1765" t="str">
            <v>A</v>
          </cell>
          <cell r="K1765">
            <v>2.2499999999999999E-2</v>
          </cell>
        </row>
        <row r="1766">
          <cell r="B1766">
            <v>16909015</v>
          </cell>
          <cell r="H1766">
            <v>16.010000000000002</v>
          </cell>
          <cell r="I1766" t="str">
            <v>A</v>
          </cell>
          <cell r="K1766">
            <v>0.16010000000000002</v>
          </cell>
        </row>
        <row r="1767">
          <cell r="B1767">
            <v>16909015</v>
          </cell>
          <cell r="H1767">
            <v>28.01</v>
          </cell>
          <cell r="I1767" t="str">
            <v>A</v>
          </cell>
          <cell r="K1767">
            <v>0.28010000000000002</v>
          </cell>
        </row>
        <row r="1768">
          <cell r="B1768">
            <v>16909015</v>
          </cell>
          <cell r="H1768">
            <v>21.290000000000003</v>
          </cell>
          <cell r="I1768" t="str">
            <v>A</v>
          </cell>
          <cell r="K1768">
            <v>0.21290000000000003</v>
          </cell>
        </row>
        <row r="1769">
          <cell r="B1769">
            <v>16909015</v>
          </cell>
          <cell r="H1769">
            <v>12.5</v>
          </cell>
          <cell r="I1769" t="str">
            <v>A</v>
          </cell>
          <cell r="K1769">
            <v>0.125</v>
          </cell>
        </row>
        <row r="1770">
          <cell r="B1770">
            <v>16909015</v>
          </cell>
          <cell r="H1770">
            <v>12.5</v>
          </cell>
          <cell r="I1770" t="str">
            <v>A</v>
          </cell>
          <cell r="K1770">
            <v>0.125</v>
          </cell>
        </row>
        <row r="1771">
          <cell r="B1771">
            <v>16909015</v>
          </cell>
          <cell r="H1771">
            <v>19.05</v>
          </cell>
          <cell r="I1771" t="str">
            <v>A</v>
          </cell>
          <cell r="K1771">
            <v>0.1905</v>
          </cell>
        </row>
        <row r="1772">
          <cell r="B1772">
            <v>16909015</v>
          </cell>
          <cell r="H1772">
            <v>511.98</v>
          </cell>
          <cell r="I1772" t="str">
            <v>A</v>
          </cell>
          <cell r="K1772">
            <v>5.1198000000000006</v>
          </cell>
        </row>
        <row r="1773">
          <cell r="B1773">
            <v>16909015</v>
          </cell>
          <cell r="H1773">
            <v>866.3</v>
          </cell>
          <cell r="I1773" t="str">
            <v>A</v>
          </cell>
          <cell r="K1773">
            <v>8.6630000000000003</v>
          </cell>
        </row>
        <row r="1774">
          <cell r="B1774">
            <v>16909015</v>
          </cell>
          <cell r="H1774">
            <v>674.66</v>
          </cell>
          <cell r="I1774" t="str">
            <v>A</v>
          </cell>
          <cell r="K1774">
            <v>6.7465999999999999</v>
          </cell>
        </row>
        <row r="1775">
          <cell r="B1775">
            <v>16909015</v>
          </cell>
          <cell r="H1775">
            <v>704.02</v>
          </cell>
          <cell r="I1775" t="str">
            <v>A</v>
          </cell>
          <cell r="K1775">
            <v>7.0401999999999996</v>
          </cell>
        </row>
        <row r="1776">
          <cell r="B1776">
            <v>16909015</v>
          </cell>
          <cell r="H1776">
            <v>740.46</v>
          </cell>
          <cell r="I1776" t="str">
            <v>A</v>
          </cell>
          <cell r="K1776">
            <v>7.4046000000000003</v>
          </cell>
        </row>
        <row r="1777">
          <cell r="B1777">
            <v>16909015</v>
          </cell>
          <cell r="H1777">
            <v>603.37</v>
          </cell>
          <cell r="I1777" t="str">
            <v>A</v>
          </cell>
          <cell r="K1777">
            <v>6.0337000000000005</v>
          </cell>
        </row>
        <row r="1778">
          <cell r="B1778">
            <v>16909015</v>
          </cell>
          <cell r="H1778">
            <v>478.1</v>
          </cell>
          <cell r="I1778" t="str">
            <v>A</v>
          </cell>
          <cell r="K1778">
            <v>4.7810000000000006</v>
          </cell>
        </row>
        <row r="1779">
          <cell r="B1779">
            <v>16909015</v>
          </cell>
          <cell r="H1779">
            <v>85.35</v>
          </cell>
          <cell r="I1779" t="str">
            <v>A</v>
          </cell>
          <cell r="K1779">
            <v>0.85349999999999993</v>
          </cell>
        </row>
        <row r="1780">
          <cell r="B1780">
            <v>16909015</v>
          </cell>
          <cell r="H1780">
            <v>500.35</v>
          </cell>
          <cell r="I1780" t="str">
            <v>A</v>
          </cell>
          <cell r="K1780">
            <v>5.0035000000000007</v>
          </cell>
        </row>
        <row r="1781">
          <cell r="B1781">
            <v>16909015</v>
          </cell>
          <cell r="H1781">
            <v>311.18</v>
          </cell>
          <cell r="I1781" t="str">
            <v>A</v>
          </cell>
          <cell r="K1781">
            <v>3.1118000000000001</v>
          </cell>
        </row>
        <row r="1782">
          <cell r="B1782">
            <v>16909090</v>
          </cell>
          <cell r="H1782">
            <v>53.97</v>
          </cell>
          <cell r="I1782" t="str">
            <v>A</v>
          </cell>
          <cell r="K1782">
            <v>0.53969999999999996</v>
          </cell>
        </row>
        <row r="1783">
          <cell r="B1783">
            <v>16909090</v>
          </cell>
          <cell r="H1783">
            <v>753.9</v>
          </cell>
          <cell r="I1783" t="str">
            <v>A</v>
          </cell>
          <cell r="K1783">
            <v>7.5389999999999997</v>
          </cell>
        </row>
        <row r="1784">
          <cell r="B1784">
            <v>16909090</v>
          </cell>
          <cell r="H1784">
            <v>0.2</v>
          </cell>
          <cell r="I1784" t="str">
            <v>A</v>
          </cell>
          <cell r="K1784">
            <v>2E-3</v>
          </cell>
        </row>
        <row r="1785">
          <cell r="B1785">
            <v>16909090</v>
          </cell>
          <cell r="H1785">
            <v>1481.16</v>
          </cell>
          <cell r="I1785" t="str">
            <v>A</v>
          </cell>
          <cell r="K1785">
            <v>14.8116</v>
          </cell>
        </row>
        <row r="1786">
          <cell r="B1786">
            <v>16909090</v>
          </cell>
          <cell r="H1786">
            <v>1481.16</v>
          </cell>
          <cell r="I1786" t="str">
            <v>A</v>
          </cell>
          <cell r="K1786">
            <v>14.8116</v>
          </cell>
        </row>
        <row r="1787">
          <cell r="B1787">
            <v>16909090</v>
          </cell>
          <cell r="H1787">
            <v>12094.98</v>
          </cell>
          <cell r="I1787" t="str">
            <v>A</v>
          </cell>
          <cell r="K1787">
            <v>120.9498</v>
          </cell>
        </row>
        <row r="1788">
          <cell r="B1788">
            <v>16909090</v>
          </cell>
          <cell r="H1788">
            <v>13375.59</v>
          </cell>
          <cell r="I1788" t="str">
            <v>A</v>
          </cell>
          <cell r="K1788">
            <v>133.7559</v>
          </cell>
        </row>
        <row r="1789">
          <cell r="B1789">
            <v>16909090</v>
          </cell>
          <cell r="H1789">
            <v>15294.89</v>
          </cell>
          <cell r="I1789" t="str">
            <v>A</v>
          </cell>
          <cell r="K1789">
            <v>152.94890000000001</v>
          </cell>
        </row>
        <row r="1790">
          <cell r="B1790">
            <v>16909090</v>
          </cell>
          <cell r="H1790">
            <v>10729.56</v>
          </cell>
          <cell r="I1790" t="str">
            <v>A</v>
          </cell>
          <cell r="K1790">
            <v>107.29559999999999</v>
          </cell>
        </row>
        <row r="1791">
          <cell r="B1791">
            <v>16909090</v>
          </cell>
          <cell r="H1791">
            <v>3366.96</v>
          </cell>
          <cell r="I1791" t="str">
            <v>A</v>
          </cell>
          <cell r="K1791">
            <v>33.669600000000003</v>
          </cell>
        </row>
        <row r="1792">
          <cell r="B1792">
            <v>16909090</v>
          </cell>
          <cell r="H1792">
            <v>104.04</v>
          </cell>
          <cell r="I1792" t="str">
            <v>A</v>
          </cell>
          <cell r="K1792">
            <v>1.0404</v>
          </cell>
        </row>
      </sheetData>
      <sheetData sheetId="1" refreshError="1">
        <row r="11">
          <cell r="B11">
            <v>199015</v>
          </cell>
          <cell r="G11">
            <v>40</v>
          </cell>
          <cell r="H11" t="str">
            <v>A</v>
          </cell>
          <cell r="J11">
            <v>0.4</v>
          </cell>
        </row>
        <row r="12">
          <cell r="B12">
            <v>199090</v>
          </cell>
          <cell r="G12">
            <v>1107.27</v>
          </cell>
          <cell r="H12" t="str">
            <v>A</v>
          </cell>
          <cell r="J12">
            <v>11.072699999999999</v>
          </cell>
        </row>
        <row r="13">
          <cell r="B13">
            <v>190245</v>
          </cell>
          <cell r="G13">
            <v>1833.72</v>
          </cell>
          <cell r="H13" t="str">
            <v>A</v>
          </cell>
          <cell r="J13">
            <v>18.337199999999999</v>
          </cell>
        </row>
        <row r="14">
          <cell r="H14" t="str">
            <v>A</v>
          </cell>
          <cell r="J14">
            <v>0</v>
          </cell>
        </row>
        <row r="15">
          <cell r="H15" t="str">
            <v>A</v>
          </cell>
          <cell r="J15">
            <v>0</v>
          </cell>
        </row>
        <row r="16">
          <cell r="H16" t="str">
            <v>A</v>
          </cell>
          <cell r="J16">
            <v>0</v>
          </cell>
        </row>
        <row r="17">
          <cell r="H17" t="str">
            <v>A</v>
          </cell>
          <cell r="J17">
            <v>0</v>
          </cell>
        </row>
        <row r="18">
          <cell r="H18" t="str">
            <v>A</v>
          </cell>
          <cell r="J18">
            <v>0</v>
          </cell>
        </row>
        <row r="19">
          <cell r="H19" t="str">
            <v>A</v>
          </cell>
          <cell r="J19">
            <v>0</v>
          </cell>
        </row>
        <row r="20">
          <cell r="H20" t="str">
            <v>A</v>
          </cell>
          <cell r="J20">
            <v>0</v>
          </cell>
        </row>
        <row r="21">
          <cell r="H21" t="str">
            <v>A</v>
          </cell>
          <cell r="J21">
            <v>0</v>
          </cell>
        </row>
        <row r="22">
          <cell r="H22" t="str">
            <v>A</v>
          </cell>
          <cell r="J22">
            <v>0</v>
          </cell>
        </row>
        <row r="23">
          <cell r="H23" t="str">
            <v>A</v>
          </cell>
          <cell r="J23">
            <v>0</v>
          </cell>
        </row>
        <row r="26">
          <cell r="B26" t="str">
            <v>Etiquetas de fila</v>
          </cell>
        </row>
        <row r="27">
          <cell r="B27">
            <v>190245</v>
          </cell>
        </row>
        <row r="28">
          <cell r="B28">
            <v>190410</v>
          </cell>
        </row>
        <row r="29">
          <cell r="B29">
            <v>199015</v>
          </cell>
        </row>
        <row r="30">
          <cell r="B30">
            <v>199090</v>
          </cell>
        </row>
        <row r="31">
          <cell r="B31" t="str">
            <v>Total general</v>
          </cell>
        </row>
      </sheetData>
      <sheetData sheetId="2" refreshError="1"/>
      <sheetData sheetId="3" refreshError="1">
        <row r="16">
          <cell r="B16">
            <v>16142005</v>
          </cell>
          <cell r="H16">
            <v>12029.78</v>
          </cell>
          <cell r="I16" t="str">
            <v>A</v>
          </cell>
          <cell r="K16">
            <v>120.29780000000001</v>
          </cell>
        </row>
        <row r="17">
          <cell r="B17">
            <v>16142010</v>
          </cell>
          <cell r="H17">
            <v>29306.9</v>
          </cell>
          <cell r="I17" t="str">
            <v>A</v>
          </cell>
          <cell r="K17">
            <v>293.06900000000002</v>
          </cell>
        </row>
        <row r="18">
          <cell r="B18">
            <v>16142015</v>
          </cell>
          <cell r="H18">
            <v>16848.84</v>
          </cell>
          <cell r="I18" t="str">
            <v>A</v>
          </cell>
          <cell r="K18">
            <v>168.48840000000001</v>
          </cell>
        </row>
        <row r="19">
          <cell r="B19">
            <v>16909005</v>
          </cell>
          <cell r="H19">
            <v>0.9</v>
          </cell>
          <cell r="I19" t="str">
            <v>E</v>
          </cell>
          <cell r="K19">
            <v>0.9</v>
          </cell>
        </row>
        <row r="20">
          <cell r="B20">
            <v>16909005</v>
          </cell>
          <cell r="H20">
            <v>0.9</v>
          </cell>
          <cell r="I20" t="str">
            <v>E</v>
          </cell>
          <cell r="K20">
            <v>0.9</v>
          </cell>
        </row>
        <row r="21">
          <cell r="B21">
            <v>16909005</v>
          </cell>
          <cell r="H21">
            <v>4.75</v>
          </cell>
          <cell r="I21" t="str">
            <v>E</v>
          </cell>
          <cell r="K21">
            <v>4.75</v>
          </cell>
        </row>
        <row r="22">
          <cell r="B22">
            <v>16909005</v>
          </cell>
          <cell r="H22">
            <v>0.01</v>
          </cell>
          <cell r="I22" t="str">
            <v>E</v>
          </cell>
          <cell r="K22">
            <v>0.01</v>
          </cell>
        </row>
        <row r="23">
          <cell r="B23">
            <v>16909005</v>
          </cell>
          <cell r="H23">
            <v>1.31</v>
          </cell>
          <cell r="I23" t="str">
            <v>E</v>
          </cell>
          <cell r="K23">
            <v>1.31</v>
          </cell>
        </row>
        <row r="24">
          <cell r="B24">
            <v>16909005</v>
          </cell>
          <cell r="H24">
            <v>1.69</v>
          </cell>
          <cell r="I24" t="str">
            <v>E</v>
          </cell>
          <cell r="K24">
            <v>1.69</v>
          </cell>
        </row>
        <row r="25">
          <cell r="B25">
            <v>16909005</v>
          </cell>
          <cell r="H25">
            <v>10.52</v>
          </cell>
          <cell r="I25" t="str">
            <v>E</v>
          </cell>
          <cell r="K25">
            <v>10.52</v>
          </cell>
        </row>
        <row r="26">
          <cell r="B26">
            <v>16909005</v>
          </cell>
          <cell r="H26">
            <v>2.54</v>
          </cell>
          <cell r="I26" t="str">
            <v>E</v>
          </cell>
          <cell r="K26">
            <v>2.54</v>
          </cell>
        </row>
        <row r="27">
          <cell r="B27">
            <v>16909005</v>
          </cell>
          <cell r="H27">
            <v>6.34</v>
          </cell>
          <cell r="I27" t="str">
            <v>E</v>
          </cell>
          <cell r="K27">
            <v>6.34</v>
          </cell>
        </row>
        <row r="28">
          <cell r="B28">
            <v>16909005</v>
          </cell>
          <cell r="H28">
            <v>2.79</v>
          </cell>
          <cell r="I28" t="str">
            <v>E</v>
          </cell>
          <cell r="K28">
            <v>2.79</v>
          </cell>
        </row>
        <row r="29">
          <cell r="B29">
            <v>16909005</v>
          </cell>
          <cell r="H29">
            <v>54.95</v>
          </cell>
          <cell r="I29" t="str">
            <v>D</v>
          </cell>
          <cell r="K29">
            <v>32.97</v>
          </cell>
        </row>
        <row r="30">
          <cell r="B30">
            <v>16909005</v>
          </cell>
          <cell r="H30">
            <v>2.79</v>
          </cell>
          <cell r="I30" t="str">
            <v>B</v>
          </cell>
          <cell r="K30">
            <v>0.16739999999999999</v>
          </cell>
        </row>
        <row r="31">
          <cell r="B31">
            <v>16909005</v>
          </cell>
          <cell r="H31">
            <v>186.77</v>
          </cell>
          <cell r="I31" t="str">
            <v>A</v>
          </cell>
          <cell r="K31">
            <v>1.8677000000000001</v>
          </cell>
        </row>
        <row r="32">
          <cell r="B32">
            <v>16909005</v>
          </cell>
          <cell r="H32">
            <v>1.58</v>
          </cell>
          <cell r="I32" t="str">
            <v>E</v>
          </cell>
          <cell r="K32">
            <v>1.58</v>
          </cell>
        </row>
        <row r="33">
          <cell r="B33">
            <v>16909005</v>
          </cell>
          <cell r="H33">
            <v>0.55000000000000004</v>
          </cell>
          <cell r="I33" t="str">
            <v>E</v>
          </cell>
          <cell r="K33">
            <v>0.55000000000000004</v>
          </cell>
        </row>
      </sheetData>
      <sheetData sheetId="4" refreshError="1">
        <row r="11">
          <cell r="B11">
            <v>199015</v>
          </cell>
          <cell r="G11">
            <v>3600</v>
          </cell>
          <cell r="H11" t="str">
            <v>E</v>
          </cell>
          <cell r="J11">
            <v>3413.6819999999998</v>
          </cell>
        </row>
        <row r="12">
          <cell r="B12">
            <v>190245</v>
          </cell>
          <cell r="G12">
            <v>0.15</v>
          </cell>
          <cell r="H12" t="str">
            <v>A</v>
          </cell>
          <cell r="J12">
            <v>1.5E-3</v>
          </cell>
        </row>
        <row r="13">
          <cell r="H13" t="str">
            <v>A</v>
          </cell>
          <cell r="J13">
            <v>0</v>
          </cell>
        </row>
        <row r="14">
          <cell r="H14" t="str">
            <v>A</v>
          </cell>
          <cell r="J14">
            <v>0</v>
          </cell>
        </row>
      </sheetData>
      <sheetData sheetId="5" refreshError="1">
        <row r="9">
          <cell r="P9" t="str">
            <v>A</v>
          </cell>
          <cell r="R9">
            <v>0</v>
          </cell>
        </row>
        <row r="10">
          <cell r="P10" t="str">
            <v>A</v>
          </cell>
          <cell r="R10">
            <v>0</v>
          </cell>
        </row>
        <row r="11">
          <cell r="P11" t="str">
            <v>A</v>
          </cell>
          <cell r="R11">
            <v>0</v>
          </cell>
        </row>
        <row r="12">
          <cell r="P12" t="str">
            <v>A</v>
          </cell>
          <cell r="R12">
            <v>0</v>
          </cell>
        </row>
        <row r="13">
          <cell r="P13" t="str">
            <v>A</v>
          </cell>
          <cell r="R13">
            <v>0</v>
          </cell>
        </row>
        <row r="14">
          <cell r="P14" t="str">
            <v>A</v>
          </cell>
          <cell r="R14">
            <v>0</v>
          </cell>
        </row>
        <row r="15">
          <cell r="P15" t="str">
            <v>A</v>
          </cell>
          <cell r="R15">
            <v>0</v>
          </cell>
        </row>
        <row r="16">
          <cell r="P16" t="str">
            <v>A</v>
          </cell>
          <cell r="R16">
            <v>0</v>
          </cell>
        </row>
        <row r="17">
          <cell r="P17" t="str">
            <v>A</v>
          </cell>
          <cell r="R17">
            <v>0</v>
          </cell>
        </row>
        <row r="18">
          <cell r="P18" t="str">
            <v>A</v>
          </cell>
          <cell r="R18">
            <v>0</v>
          </cell>
        </row>
        <row r="19">
          <cell r="P19" t="str">
            <v>A</v>
          </cell>
          <cell r="R19">
            <v>0</v>
          </cell>
        </row>
        <row r="20">
          <cell r="P20" t="str">
            <v>A</v>
          </cell>
          <cell r="R20">
            <v>0</v>
          </cell>
        </row>
        <row r="21">
          <cell r="P21" t="str">
            <v>A</v>
          </cell>
          <cell r="R21">
            <v>0</v>
          </cell>
        </row>
        <row r="22">
          <cell r="P22" t="str">
            <v>A</v>
          </cell>
          <cell r="R22">
            <v>0</v>
          </cell>
        </row>
        <row r="23">
          <cell r="P23" t="str">
            <v>A</v>
          </cell>
          <cell r="R23">
            <v>0</v>
          </cell>
        </row>
        <row r="24">
          <cell r="P24" t="str">
            <v>A</v>
          </cell>
          <cell r="R24">
            <v>0</v>
          </cell>
        </row>
        <row r="25">
          <cell r="P25" t="str">
            <v>A</v>
          </cell>
          <cell r="R25">
            <v>0</v>
          </cell>
        </row>
        <row r="26">
          <cell r="P26" t="str">
            <v>A</v>
          </cell>
          <cell r="R26">
            <v>0</v>
          </cell>
        </row>
        <row r="27">
          <cell r="P27" t="str">
            <v>A</v>
          </cell>
          <cell r="R27">
            <v>0</v>
          </cell>
        </row>
        <row r="28">
          <cell r="P28" t="str">
            <v>A</v>
          </cell>
          <cell r="R28">
            <v>0</v>
          </cell>
        </row>
        <row r="29">
          <cell r="P29" t="str">
            <v>A</v>
          </cell>
          <cell r="R29">
            <v>0</v>
          </cell>
        </row>
        <row r="30">
          <cell r="P30" t="str">
            <v>A</v>
          </cell>
          <cell r="R30">
            <v>0</v>
          </cell>
        </row>
        <row r="31">
          <cell r="P31" t="str">
            <v>A</v>
          </cell>
          <cell r="R31">
            <v>0</v>
          </cell>
        </row>
        <row r="32">
          <cell r="P32" t="str">
            <v>A</v>
          </cell>
          <cell r="R32">
            <v>0</v>
          </cell>
        </row>
        <row r="33">
          <cell r="P33" t="str">
            <v>A</v>
          </cell>
          <cell r="R33">
            <v>0</v>
          </cell>
        </row>
        <row r="34">
          <cell r="P34" t="str">
            <v>A</v>
          </cell>
          <cell r="R34">
            <v>0</v>
          </cell>
        </row>
        <row r="35">
          <cell r="M35">
            <v>0</v>
          </cell>
          <cell r="P35" t="str">
            <v>A</v>
          </cell>
          <cell r="R35">
            <v>0</v>
          </cell>
        </row>
        <row r="36">
          <cell r="M36" t="str">
            <v xml:space="preserve"> </v>
          </cell>
          <cell r="N36" t="str">
            <v xml:space="preserve"> </v>
          </cell>
        </row>
        <row r="37">
          <cell r="M37" t="str">
            <v xml:space="preserve"> </v>
          </cell>
        </row>
        <row r="40">
          <cell r="M40" t="str">
            <v xml:space="preserve"> </v>
          </cell>
        </row>
      </sheetData>
      <sheetData sheetId="6" refreshError="1">
        <row r="15">
          <cell r="H15">
            <v>3540</v>
          </cell>
        </row>
        <row r="16">
          <cell r="B16">
            <v>169005</v>
          </cell>
          <cell r="H16">
            <v>115</v>
          </cell>
          <cell r="I16" t="str">
            <v>A</v>
          </cell>
          <cell r="K16">
            <v>1.1500000000000001</v>
          </cell>
        </row>
        <row r="17">
          <cell r="B17">
            <v>169005</v>
          </cell>
          <cell r="H17">
            <v>73</v>
          </cell>
          <cell r="I17" t="str">
            <v>A</v>
          </cell>
          <cell r="K17">
            <v>0.73</v>
          </cell>
        </row>
        <row r="18">
          <cell r="B18">
            <v>169005</v>
          </cell>
          <cell r="H18">
            <v>80</v>
          </cell>
          <cell r="I18" t="str">
            <v>A</v>
          </cell>
          <cell r="K18">
            <v>0.8</v>
          </cell>
        </row>
        <row r="19">
          <cell r="B19">
            <v>169005</v>
          </cell>
          <cell r="H19">
            <v>100</v>
          </cell>
          <cell r="I19" t="str">
            <v>A</v>
          </cell>
          <cell r="K19">
            <v>1</v>
          </cell>
        </row>
        <row r="20">
          <cell r="B20">
            <v>169005</v>
          </cell>
          <cell r="H20">
            <v>400</v>
          </cell>
          <cell r="I20" t="str">
            <v>A</v>
          </cell>
          <cell r="K20">
            <v>4</v>
          </cell>
        </row>
        <row r="21">
          <cell r="B21">
            <v>169005</v>
          </cell>
          <cell r="H21">
            <v>133.34</v>
          </cell>
          <cell r="I21" t="str">
            <v>A</v>
          </cell>
          <cell r="K21">
            <v>1.3334000000000001</v>
          </cell>
        </row>
        <row r="22">
          <cell r="B22">
            <v>169005</v>
          </cell>
          <cell r="H22">
            <v>60</v>
          </cell>
          <cell r="I22" t="str">
            <v>A</v>
          </cell>
          <cell r="K22">
            <v>0.6</v>
          </cell>
        </row>
        <row r="23">
          <cell r="B23">
            <v>169005</v>
          </cell>
          <cell r="H23">
            <v>230</v>
          </cell>
          <cell r="I23" t="str">
            <v>A</v>
          </cell>
          <cell r="K23">
            <v>2.3000000000000003</v>
          </cell>
        </row>
        <row r="24">
          <cell r="B24">
            <v>169005</v>
          </cell>
          <cell r="H24">
            <v>119</v>
          </cell>
          <cell r="I24" t="str">
            <v>A</v>
          </cell>
          <cell r="K24">
            <v>1.19</v>
          </cell>
        </row>
        <row r="25">
          <cell r="B25">
            <v>169005</v>
          </cell>
          <cell r="H25">
            <v>400</v>
          </cell>
          <cell r="I25" t="str">
            <v>A</v>
          </cell>
          <cell r="K25">
            <v>4</v>
          </cell>
        </row>
        <row r="26">
          <cell r="B26">
            <v>169005</v>
          </cell>
          <cell r="H26">
            <v>300</v>
          </cell>
          <cell r="I26" t="str">
            <v>A</v>
          </cell>
          <cell r="K26">
            <v>3</v>
          </cell>
        </row>
        <row r="27">
          <cell r="B27">
            <v>169005</v>
          </cell>
          <cell r="H27">
            <v>542.63</v>
          </cell>
          <cell r="I27" t="str">
            <v>A</v>
          </cell>
          <cell r="K27">
            <v>5.4263000000000003</v>
          </cell>
        </row>
        <row r="28">
          <cell r="B28">
            <v>169005</v>
          </cell>
          <cell r="H28">
            <v>20</v>
          </cell>
          <cell r="I28" t="str">
            <v>A</v>
          </cell>
          <cell r="K28">
            <v>0.2</v>
          </cell>
        </row>
        <row r="29">
          <cell r="B29">
            <v>169005</v>
          </cell>
          <cell r="H29">
            <v>48.82</v>
          </cell>
          <cell r="I29" t="str">
            <v>A</v>
          </cell>
          <cell r="K29">
            <v>0.48820000000000002</v>
          </cell>
        </row>
        <row r="30">
          <cell r="B30">
            <v>16142005</v>
          </cell>
          <cell r="H30">
            <v>4677262.07</v>
          </cell>
          <cell r="I30" t="str">
            <v>A</v>
          </cell>
          <cell r="K30">
            <v>46772.620700000007</v>
          </cell>
        </row>
        <row r="31">
          <cell r="B31">
            <v>16142010</v>
          </cell>
          <cell r="H31">
            <v>474399.66</v>
          </cell>
          <cell r="I31" t="str">
            <v>A</v>
          </cell>
          <cell r="K31">
            <v>4743.9965999999995</v>
          </cell>
        </row>
        <row r="32">
          <cell r="B32">
            <v>16142015</v>
          </cell>
          <cell r="H32">
            <v>553086.66</v>
          </cell>
          <cell r="I32" t="str">
            <v>A</v>
          </cell>
          <cell r="K32">
            <v>5530.8666000000003</v>
          </cell>
        </row>
        <row r="33">
          <cell r="B33">
            <v>16142020</v>
          </cell>
          <cell r="H33">
            <v>59738.76</v>
          </cell>
          <cell r="I33" t="str">
            <v>A</v>
          </cell>
          <cell r="K33">
            <v>597.38760000000002</v>
          </cell>
        </row>
        <row r="34">
          <cell r="B34">
            <v>16142025</v>
          </cell>
          <cell r="H34">
            <v>4537.79</v>
          </cell>
          <cell r="I34" t="str">
            <v>A</v>
          </cell>
          <cell r="K34">
            <v>45.377900000000004</v>
          </cell>
        </row>
        <row r="35">
          <cell r="B35">
            <v>16142030</v>
          </cell>
          <cell r="H35">
            <v>2190.5100000000002</v>
          </cell>
          <cell r="I35" t="str">
            <v>A</v>
          </cell>
          <cell r="K35">
            <v>21.905100000000001</v>
          </cell>
        </row>
        <row r="36">
          <cell r="B36">
            <v>16909005</v>
          </cell>
          <cell r="H36">
            <v>709.6</v>
          </cell>
          <cell r="I36" t="str">
            <v>E</v>
          </cell>
          <cell r="K36">
            <v>709.6</v>
          </cell>
        </row>
        <row r="37">
          <cell r="B37">
            <v>16909005</v>
          </cell>
          <cell r="H37">
            <v>0.13</v>
          </cell>
          <cell r="I37" t="str">
            <v>A</v>
          </cell>
          <cell r="K37">
            <v>1.3000000000000002E-3</v>
          </cell>
        </row>
        <row r="38">
          <cell r="B38">
            <v>16909005</v>
          </cell>
          <cell r="H38">
            <v>7.89</v>
          </cell>
          <cell r="I38" t="str">
            <v>A</v>
          </cell>
          <cell r="K38">
            <v>7.8899999999999998E-2</v>
          </cell>
        </row>
        <row r="39">
          <cell r="B39">
            <v>16909005</v>
          </cell>
          <cell r="H39">
            <v>4.03</v>
          </cell>
          <cell r="I39" t="str">
            <v>A</v>
          </cell>
          <cell r="K39">
            <v>4.0300000000000002E-2</v>
          </cell>
        </row>
        <row r="40">
          <cell r="B40">
            <v>16909005</v>
          </cell>
          <cell r="H40">
            <v>5.31</v>
          </cell>
          <cell r="I40" t="str">
            <v>A</v>
          </cell>
          <cell r="K40">
            <v>5.3099999999999994E-2</v>
          </cell>
        </row>
        <row r="41">
          <cell r="B41">
            <v>16909005</v>
          </cell>
          <cell r="H41">
            <v>4.01</v>
          </cell>
          <cell r="I41" t="str">
            <v>A</v>
          </cell>
          <cell r="K41">
            <v>4.0099999999999997E-2</v>
          </cell>
        </row>
        <row r="42">
          <cell r="B42">
            <v>16909005</v>
          </cell>
          <cell r="H42">
            <v>0.01</v>
          </cell>
          <cell r="I42" t="str">
            <v>A</v>
          </cell>
          <cell r="K42">
            <v>1E-4</v>
          </cell>
        </row>
        <row r="43">
          <cell r="B43">
            <v>16909005</v>
          </cell>
          <cell r="H43">
            <v>3.79</v>
          </cell>
          <cell r="I43" t="str">
            <v>A</v>
          </cell>
          <cell r="K43">
            <v>3.7900000000000003E-2</v>
          </cell>
        </row>
        <row r="44">
          <cell r="B44">
            <v>16909005</v>
          </cell>
          <cell r="H44">
            <v>4.82</v>
          </cell>
          <cell r="I44" t="str">
            <v>A</v>
          </cell>
          <cell r="K44">
            <v>4.8200000000000007E-2</v>
          </cell>
        </row>
        <row r="45">
          <cell r="B45">
            <v>16909005</v>
          </cell>
          <cell r="H45">
            <v>4.05</v>
          </cell>
          <cell r="I45" t="str">
            <v>A</v>
          </cell>
          <cell r="K45">
            <v>4.0500000000000001E-2</v>
          </cell>
        </row>
        <row r="46">
          <cell r="B46">
            <v>16909005</v>
          </cell>
          <cell r="H46">
            <v>2.79</v>
          </cell>
          <cell r="I46" t="str">
            <v>A</v>
          </cell>
          <cell r="K46">
            <v>2.7900000000000001E-2</v>
          </cell>
        </row>
        <row r="47">
          <cell r="B47">
            <v>16909005</v>
          </cell>
          <cell r="H47">
            <v>2.79</v>
          </cell>
          <cell r="I47" t="str">
            <v>B</v>
          </cell>
          <cell r="K47">
            <v>0.16739999999999999</v>
          </cell>
        </row>
        <row r="48">
          <cell r="B48">
            <v>16909005</v>
          </cell>
          <cell r="H48">
            <v>2.79</v>
          </cell>
          <cell r="I48" t="str">
            <v>A</v>
          </cell>
          <cell r="K48">
            <v>2.7900000000000001E-2</v>
          </cell>
        </row>
        <row r="49">
          <cell r="B49">
            <v>16909005</v>
          </cell>
          <cell r="H49">
            <v>5.01</v>
          </cell>
          <cell r="I49" t="str">
            <v>A</v>
          </cell>
          <cell r="K49">
            <v>5.0099999999999999E-2</v>
          </cell>
        </row>
        <row r="50">
          <cell r="B50">
            <v>16909005</v>
          </cell>
          <cell r="H50">
            <v>2.79</v>
          </cell>
          <cell r="I50" t="str">
            <v>A</v>
          </cell>
          <cell r="K50">
            <v>2.7900000000000001E-2</v>
          </cell>
        </row>
        <row r="51">
          <cell r="B51">
            <v>16909005</v>
          </cell>
          <cell r="H51">
            <v>2.79</v>
          </cell>
          <cell r="I51" t="str">
            <v>A</v>
          </cell>
          <cell r="K51">
            <v>2.7900000000000001E-2</v>
          </cell>
        </row>
        <row r="52">
          <cell r="B52">
            <v>16909005</v>
          </cell>
          <cell r="H52">
            <v>2.79</v>
          </cell>
          <cell r="I52" t="str">
            <v>A</v>
          </cell>
          <cell r="K52">
            <v>2.7900000000000001E-2</v>
          </cell>
        </row>
        <row r="53">
          <cell r="B53">
            <v>16909005</v>
          </cell>
          <cell r="H53">
            <v>2.79</v>
          </cell>
          <cell r="I53" t="str">
            <v>A</v>
          </cell>
          <cell r="K53">
            <v>2.7900000000000001E-2</v>
          </cell>
        </row>
        <row r="54">
          <cell r="B54">
            <v>16909005</v>
          </cell>
          <cell r="H54">
            <v>2.79</v>
          </cell>
          <cell r="I54" t="str">
            <v>A</v>
          </cell>
          <cell r="K54">
            <v>2.7900000000000001E-2</v>
          </cell>
        </row>
        <row r="55">
          <cell r="B55">
            <v>16909005</v>
          </cell>
          <cell r="H55">
            <v>2.77</v>
          </cell>
          <cell r="I55" t="str">
            <v>A</v>
          </cell>
          <cell r="K55">
            <v>2.7700000000000002E-2</v>
          </cell>
        </row>
        <row r="56">
          <cell r="B56">
            <v>16909005</v>
          </cell>
          <cell r="H56">
            <v>22.5</v>
          </cell>
          <cell r="I56" t="str">
            <v>A</v>
          </cell>
          <cell r="K56">
            <v>0.22500000000000001</v>
          </cell>
        </row>
        <row r="57">
          <cell r="B57">
            <v>16909005</v>
          </cell>
          <cell r="H57">
            <v>2.79</v>
          </cell>
          <cell r="I57" t="str">
            <v>A</v>
          </cell>
          <cell r="K57">
            <v>2.7900000000000001E-2</v>
          </cell>
        </row>
        <row r="58">
          <cell r="B58">
            <v>16909005</v>
          </cell>
          <cell r="H58">
            <v>2.79</v>
          </cell>
          <cell r="I58" t="str">
            <v>A</v>
          </cell>
          <cell r="K58">
            <v>2.7900000000000001E-2</v>
          </cell>
        </row>
        <row r="59">
          <cell r="B59">
            <v>16909005</v>
          </cell>
          <cell r="H59">
            <v>1.17</v>
          </cell>
          <cell r="I59" t="str">
            <v>B</v>
          </cell>
          <cell r="K59">
            <v>7.0199999999999999E-2</v>
          </cell>
        </row>
        <row r="60">
          <cell r="B60">
            <v>16909005</v>
          </cell>
          <cell r="H60">
            <v>13.17</v>
          </cell>
          <cell r="I60" t="str">
            <v>A</v>
          </cell>
          <cell r="K60">
            <v>0.13170000000000001</v>
          </cell>
        </row>
        <row r="61">
          <cell r="B61">
            <v>16909005</v>
          </cell>
          <cell r="H61">
            <v>0.09</v>
          </cell>
          <cell r="I61" t="str">
            <v>A</v>
          </cell>
          <cell r="K61">
            <v>8.9999999999999998E-4</v>
          </cell>
        </row>
        <row r="62">
          <cell r="B62">
            <v>16909005</v>
          </cell>
          <cell r="H62">
            <v>1.5</v>
          </cell>
          <cell r="I62" t="str">
            <v>A</v>
          </cell>
          <cell r="K62">
            <v>1.4999999999999999E-2</v>
          </cell>
        </row>
        <row r="63">
          <cell r="B63">
            <v>16909005</v>
          </cell>
          <cell r="H63">
            <v>6.79</v>
          </cell>
          <cell r="I63" t="str">
            <v>A</v>
          </cell>
          <cell r="K63">
            <v>6.7900000000000002E-2</v>
          </cell>
        </row>
        <row r="64">
          <cell r="B64">
            <v>16909005</v>
          </cell>
          <cell r="H64">
            <v>13.44</v>
          </cell>
          <cell r="I64" t="str">
            <v>A</v>
          </cell>
          <cell r="K64">
            <v>0.13439999999999999</v>
          </cell>
        </row>
        <row r="65">
          <cell r="B65">
            <v>16909005</v>
          </cell>
          <cell r="H65">
            <v>39.89</v>
          </cell>
          <cell r="I65" t="str">
            <v>A</v>
          </cell>
          <cell r="K65">
            <v>0.39890000000000003</v>
          </cell>
        </row>
        <row r="66">
          <cell r="B66">
            <v>16909005</v>
          </cell>
          <cell r="H66">
            <v>20.09</v>
          </cell>
          <cell r="I66" t="str">
            <v>A</v>
          </cell>
          <cell r="K66">
            <v>0.2009</v>
          </cell>
        </row>
        <row r="67">
          <cell r="B67">
            <v>16909005</v>
          </cell>
          <cell r="H67">
            <v>1.29</v>
          </cell>
          <cell r="I67" t="str">
            <v>A</v>
          </cell>
          <cell r="K67">
            <v>1.29E-2</v>
          </cell>
        </row>
        <row r="68">
          <cell r="B68">
            <v>16909005</v>
          </cell>
          <cell r="H68">
            <v>2.79</v>
          </cell>
          <cell r="I68" t="str">
            <v>A</v>
          </cell>
          <cell r="K68">
            <v>2.7900000000000001E-2</v>
          </cell>
        </row>
        <row r="69">
          <cell r="B69">
            <v>16909005</v>
          </cell>
          <cell r="H69">
            <v>0.01</v>
          </cell>
          <cell r="I69" t="str">
            <v>A</v>
          </cell>
          <cell r="K69">
            <v>1E-4</v>
          </cell>
        </row>
        <row r="70">
          <cell r="B70">
            <v>16909005</v>
          </cell>
          <cell r="H70">
            <v>39.69</v>
          </cell>
          <cell r="I70" t="str">
            <v>A</v>
          </cell>
          <cell r="K70">
            <v>0.39689999999999998</v>
          </cell>
        </row>
        <row r="71">
          <cell r="B71">
            <v>16909005</v>
          </cell>
          <cell r="H71">
            <v>0.93</v>
          </cell>
          <cell r="I71" t="str">
            <v>A</v>
          </cell>
          <cell r="K71">
            <v>9.300000000000001E-3</v>
          </cell>
        </row>
        <row r="72">
          <cell r="B72">
            <v>16909005</v>
          </cell>
          <cell r="H72">
            <v>2.79</v>
          </cell>
          <cell r="I72" t="str">
            <v>A</v>
          </cell>
          <cell r="K72">
            <v>2.7900000000000001E-2</v>
          </cell>
        </row>
        <row r="73">
          <cell r="B73">
            <v>16909005</v>
          </cell>
          <cell r="H73">
            <v>10.68</v>
          </cell>
          <cell r="I73" t="str">
            <v>A</v>
          </cell>
          <cell r="K73">
            <v>0.10680000000000001</v>
          </cell>
        </row>
        <row r="74">
          <cell r="B74">
            <v>16909005</v>
          </cell>
          <cell r="H74">
            <v>0.01</v>
          </cell>
          <cell r="I74" t="str">
            <v>A</v>
          </cell>
          <cell r="K74">
            <v>1E-4</v>
          </cell>
        </row>
        <row r="75">
          <cell r="B75">
            <v>16909005</v>
          </cell>
          <cell r="H75">
            <v>120.6</v>
          </cell>
          <cell r="I75" t="str">
            <v>A</v>
          </cell>
          <cell r="K75">
            <v>1.206</v>
          </cell>
        </row>
        <row r="76">
          <cell r="B76">
            <v>16909005</v>
          </cell>
          <cell r="H76">
            <v>13.44</v>
          </cell>
          <cell r="I76" t="str">
            <v>A</v>
          </cell>
          <cell r="K76">
            <v>0.13439999999999999</v>
          </cell>
        </row>
        <row r="77">
          <cell r="B77">
            <v>16909005</v>
          </cell>
          <cell r="H77">
            <v>2.79</v>
          </cell>
          <cell r="I77" t="str">
            <v>A</v>
          </cell>
          <cell r="K77">
            <v>2.7900000000000001E-2</v>
          </cell>
        </row>
        <row r="78">
          <cell r="B78">
            <v>16909005</v>
          </cell>
          <cell r="H78">
            <v>2.79</v>
          </cell>
          <cell r="I78" t="str">
            <v>A</v>
          </cell>
          <cell r="K78">
            <v>2.7900000000000001E-2</v>
          </cell>
        </row>
        <row r="79">
          <cell r="B79">
            <v>16909005</v>
          </cell>
          <cell r="H79">
            <v>306.37</v>
          </cell>
          <cell r="I79" t="str">
            <v>E</v>
          </cell>
          <cell r="K79">
            <v>306.37</v>
          </cell>
        </row>
        <row r="80">
          <cell r="B80">
            <v>16909005</v>
          </cell>
          <cell r="H80">
            <v>306.37</v>
          </cell>
          <cell r="I80" t="str">
            <v>A</v>
          </cell>
          <cell r="K80">
            <v>3.0637000000000003</v>
          </cell>
        </row>
        <row r="81">
          <cell r="B81">
            <v>16909005</v>
          </cell>
          <cell r="H81">
            <v>306.37</v>
          </cell>
          <cell r="I81" t="str">
            <v>A</v>
          </cell>
          <cell r="K81">
            <v>3.0637000000000003</v>
          </cell>
        </row>
        <row r="82">
          <cell r="B82">
            <v>16909005</v>
          </cell>
          <cell r="H82">
            <v>306.37</v>
          </cell>
          <cell r="I82" t="str">
            <v>A</v>
          </cell>
          <cell r="K82">
            <v>3.0637000000000003</v>
          </cell>
        </row>
        <row r="83">
          <cell r="B83">
            <v>16909005</v>
          </cell>
          <cell r="H83">
            <v>306.37</v>
          </cell>
          <cell r="I83" t="str">
            <v>A</v>
          </cell>
          <cell r="K83">
            <v>3.0637000000000003</v>
          </cell>
        </row>
        <row r="84">
          <cell r="B84">
            <v>16909005</v>
          </cell>
          <cell r="H84">
            <v>306.37</v>
          </cell>
          <cell r="I84" t="str">
            <v>A</v>
          </cell>
          <cell r="K84">
            <v>3.0637000000000003</v>
          </cell>
        </row>
        <row r="85">
          <cell r="B85">
            <v>16909005</v>
          </cell>
          <cell r="H85">
            <v>15.3</v>
          </cell>
          <cell r="I85" t="str">
            <v>A</v>
          </cell>
          <cell r="K85">
            <v>0.153</v>
          </cell>
        </row>
        <row r="86">
          <cell r="B86">
            <v>16909005</v>
          </cell>
          <cell r="H86">
            <v>9.17</v>
          </cell>
          <cell r="I86" t="str">
            <v>A</v>
          </cell>
          <cell r="K86">
            <v>9.1700000000000004E-2</v>
          </cell>
        </row>
        <row r="87">
          <cell r="B87">
            <v>16909005</v>
          </cell>
          <cell r="H87">
            <v>2.79</v>
          </cell>
          <cell r="I87" t="str">
            <v>A</v>
          </cell>
          <cell r="K87">
            <v>2.7900000000000001E-2</v>
          </cell>
        </row>
        <row r="88">
          <cell r="B88">
            <v>16909005</v>
          </cell>
          <cell r="H88">
            <v>2.79</v>
          </cell>
          <cell r="I88" t="str">
            <v>A</v>
          </cell>
          <cell r="K88">
            <v>2.7900000000000001E-2</v>
          </cell>
        </row>
        <row r="89">
          <cell r="B89">
            <v>16909005</v>
          </cell>
          <cell r="H89">
            <v>10.68</v>
          </cell>
          <cell r="I89" t="str">
            <v>A</v>
          </cell>
          <cell r="K89">
            <v>0.10680000000000001</v>
          </cell>
        </row>
        <row r="90">
          <cell r="B90">
            <v>16909005</v>
          </cell>
          <cell r="H90">
            <v>16.88</v>
          </cell>
          <cell r="I90" t="str">
            <v>A</v>
          </cell>
          <cell r="K90">
            <v>0.16880000000000001</v>
          </cell>
        </row>
        <row r="91">
          <cell r="B91">
            <v>16909005</v>
          </cell>
          <cell r="H91">
            <v>27.19</v>
          </cell>
          <cell r="I91" t="str">
            <v>A</v>
          </cell>
          <cell r="K91">
            <v>0.27190000000000003</v>
          </cell>
        </row>
        <row r="92">
          <cell r="B92">
            <v>16909005</v>
          </cell>
          <cell r="H92">
            <v>0.22</v>
          </cell>
          <cell r="I92" t="str">
            <v>A</v>
          </cell>
          <cell r="K92">
            <v>2.2000000000000001E-3</v>
          </cell>
        </row>
        <row r="93">
          <cell r="B93">
            <v>16909005</v>
          </cell>
          <cell r="H93">
            <v>13.36</v>
          </cell>
          <cell r="I93" t="str">
            <v>A</v>
          </cell>
          <cell r="K93">
            <v>0.1336</v>
          </cell>
        </row>
        <row r="94">
          <cell r="B94">
            <v>16909005</v>
          </cell>
          <cell r="H94">
            <v>2.79</v>
          </cell>
          <cell r="I94" t="str">
            <v>A</v>
          </cell>
          <cell r="K94">
            <v>2.7900000000000001E-2</v>
          </cell>
        </row>
        <row r="95">
          <cell r="B95">
            <v>16909005</v>
          </cell>
          <cell r="H95">
            <v>20.25</v>
          </cell>
          <cell r="I95" t="str">
            <v>A</v>
          </cell>
          <cell r="K95">
            <v>0.20250000000000001</v>
          </cell>
        </row>
        <row r="96">
          <cell r="B96">
            <v>16909005</v>
          </cell>
          <cell r="H96">
            <v>0.72</v>
          </cell>
          <cell r="I96" t="str">
            <v>A</v>
          </cell>
          <cell r="K96">
            <v>7.1999999999999998E-3</v>
          </cell>
        </row>
        <row r="97">
          <cell r="B97">
            <v>16909005</v>
          </cell>
          <cell r="H97">
            <v>17.25</v>
          </cell>
          <cell r="I97" t="str">
            <v>A</v>
          </cell>
          <cell r="K97">
            <v>0.17250000000000001</v>
          </cell>
        </row>
        <row r="98">
          <cell r="B98">
            <v>16909005</v>
          </cell>
          <cell r="H98">
            <v>1.54</v>
          </cell>
          <cell r="I98" t="str">
            <v>A</v>
          </cell>
          <cell r="K98">
            <v>1.54E-2</v>
          </cell>
        </row>
        <row r="99">
          <cell r="B99">
            <v>16909005</v>
          </cell>
          <cell r="H99">
            <v>0.01</v>
          </cell>
          <cell r="I99" t="str">
            <v>A</v>
          </cell>
          <cell r="K99">
            <v>1E-4</v>
          </cell>
        </row>
        <row r="100">
          <cell r="B100">
            <v>16909005</v>
          </cell>
          <cell r="H100">
            <v>485.81</v>
          </cell>
          <cell r="I100" t="str">
            <v>A</v>
          </cell>
          <cell r="K100">
            <v>4.8581000000000003</v>
          </cell>
        </row>
        <row r="101">
          <cell r="B101">
            <v>16909005</v>
          </cell>
          <cell r="H101">
            <v>0.24</v>
          </cell>
          <cell r="I101" t="str">
            <v>A</v>
          </cell>
          <cell r="K101">
            <v>2.3999999999999998E-3</v>
          </cell>
        </row>
        <row r="102">
          <cell r="B102">
            <v>16909005</v>
          </cell>
          <cell r="H102">
            <v>43.06</v>
          </cell>
          <cell r="I102" t="str">
            <v>A</v>
          </cell>
          <cell r="K102">
            <v>0.43060000000000004</v>
          </cell>
        </row>
        <row r="103">
          <cell r="B103">
            <v>16909005</v>
          </cell>
          <cell r="H103">
            <v>0.16</v>
          </cell>
          <cell r="I103" t="str">
            <v>A</v>
          </cell>
          <cell r="K103">
            <v>1.6000000000000001E-3</v>
          </cell>
        </row>
        <row r="104">
          <cell r="B104">
            <v>16909005</v>
          </cell>
          <cell r="H104">
            <v>23.75</v>
          </cell>
          <cell r="I104" t="str">
            <v>A</v>
          </cell>
          <cell r="K104">
            <v>0.23750000000000002</v>
          </cell>
        </row>
        <row r="105">
          <cell r="B105">
            <v>16909005</v>
          </cell>
          <cell r="H105">
            <v>587.54</v>
          </cell>
          <cell r="I105" t="str">
            <v>A</v>
          </cell>
          <cell r="K105">
            <v>5.8754</v>
          </cell>
        </row>
        <row r="106">
          <cell r="B106">
            <v>16909005</v>
          </cell>
          <cell r="H106">
            <v>2.79</v>
          </cell>
          <cell r="I106" t="str">
            <v>A</v>
          </cell>
          <cell r="K106">
            <v>2.7900000000000001E-2</v>
          </cell>
        </row>
        <row r="107">
          <cell r="B107">
            <v>16909005</v>
          </cell>
          <cell r="H107">
            <v>137.47</v>
          </cell>
          <cell r="I107" t="str">
            <v>A</v>
          </cell>
          <cell r="K107">
            <v>1.3747</v>
          </cell>
        </row>
        <row r="108">
          <cell r="B108">
            <v>16909005</v>
          </cell>
          <cell r="H108">
            <v>2.79</v>
          </cell>
          <cell r="I108" t="str">
            <v>A</v>
          </cell>
          <cell r="K108">
            <v>2.7900000000000001E-2</v>
          </cell>
        </row>
        <row r="109">
          <cell r="B109">
            <v>16909005</v>
          </cell>
          <cell r="H109">
            <v>2.79</v>
          </cell>
          <cell r="I109" t="str">
            <v>A</v>
          </cell>
          <cell r="K109">
            <v>2.7900000000000001E-2</v>
          </cell>
        </row>
        <row r="110">
          <cell r="B110">
            <v>16909005</v>
          </cell>
          <cell r="H110">
            <v>0.26</v>
          </cell>
          <cell r="I110" t="str">
            <v>A</v>
          </cell>
          <cell r="K110">
            <v>2.6000000000000003E-3</v>
          </cell>
        </row>
        <row r="111">
          <cell r="B111">
            <v>16909005</v>
          </cell>
          <cell r="H111">
            <v>3.2</v>
          </cell>
          <cell r="I111" t="str">
            <v>A</v>
          </cell>
          <cell r="K111">
            <v>3.2000000000000001E-2</v>
          </cell>
        </row>
        <row r="112">
          <cell r="B112">
            <v>16909005</v>
          </cell>
          <cell r="H112">
            <v>0.09</v>
          </cell>
          <cell r="I112" t="str">
            <v>A</v>
          </cell>
          <cell r="K112">
            <v>8.9999999999999998E-4</v>
          </cell>
        </row>
        <row r="113">
          <cell r="B113">
            <v>16909005</v>
          </cell>
          <cell r="H113">
            <v>0.03</v>
          </cell>
          <cell r="I113" t="str">
            <v>A</v>
          </cell>
          <cell r="K113">
            <v>2.9999999999999997E-4</v>
          </cell>
        </row>
        <row r="114">
          <cell r="B114">
            <v>16909005</v>
          </cell>
          <cell r="H114">
            <v>2.2400000000000002</v>
          </cell>
          <cell r="I114" t="str">
            <v>A</v>
          </cell>
          <cell r="K114">
            <v>2.2400000000000003E-2</v>
          </cell>
        </row>
        <row r="115">
          <cell r="B115">
            <v>16909005</v>
          </cell>
          <cell r="H115">
            <v>7.27</v>
          </cell>
          <cell r="I115" t="str">
            <v>D</v>
          </cell>
          <cell r="K115">
            <v>4.3619999999999992</v>
          </cell>
        </row>
        <row r="116">
          <cell r="B116">
            <v>16909005</v>
          </cell>
          <cell r="H116">
            <v>0.08</v>
          </cell>
          <cell r="I116" t="str">
            <v>B</v>
          </cell>
          <cell r="K116">
            <v>4.7999999999999996E-3</v>
          </cell>
        </row>
        <row r="117">
          <cell r="B117">
            <v>16909005</v>
          </cell>
          <cell r="H117">
            <v>1.34</v>
          </cell>
          <cell r="I117" t="str">
            <v>A</v>
          </cell>
          <cell r="K117">
            <v>1.34E-2</v>
          </cell>
        </row>
        <row r="118">
          <cell r="B118">
            <v>16909005</v>
          </cell>
          <cell r="H118">
            <v>17.850000000000001</v>
          </cell>
          <cell r="I118" t="str">
            <v>A</v>
          </cell>
          <cell r="K118">
            <v>0.17850000000000002</v>
          </cell>
        </row>
        <row r="119">
          <cell r="B119">
            <v>16909005</v>
          </cell>
          <cell r="H119">
            <v>14.24</v>
          </cell>
          <cell r="I119" t="str">
            <v>A</v>
          </cell>
          <cell r="K119">
            <v>0.1424</v>
          </cell>
        </row>
        <row r="120">
          <cell r="B120">
            <v>16909005</v>
          </cell>
          <cell r="H120">
            <v>183.99</v>
          </cell>
          <cell r="I120" t="str">
            <v>A</v>
          </cell>
          <cell r="K120">
            <v>1.8399000000000001</v>
          </cell>
        </row>
        <row r="121">
          <cell r="B121">
            <v>16909005</v>
          </cell>
          <cell r="H121">
            <v>41.94</v>
          </cell>
          <cell r="I121" t="str">
            <v>A</v>
          </cell>
          <cell r="K121">
            <v>0.4194</v>
          </cell>
        </row>
        <row r="122">
          <cell r="B122">
            <v>16909005</v>
          </cell>
          <cell r="H122">
            <v>67.06</v>
          </cell>
          <cell r="I122" t="str">
            <v>A</v>
          </cell>
          <cell r="K122">
            <v>0.67060000000000008</v>
          </cell>
        </row>
        <row r="123">
          <cell r="B123">
            <v>16909005</v>
          </cell>
          <cell r="H123">
            <v>2.79</v>
          </cell>
          <cell r="I123" t="str">
            <v>A</v>
          </cell>
          <cell r="K123">
            <v>2.7900000000000001E-2</v>
          </cell>
        </row>
        <row r="124">
          <cell r="B124">
            <v>16909005</v>
          </cell>
          <cell r="H124">
            <v>168</v>
          </cell>
          <cell r="I124" t="str">
            <v>A</v>
          </cell>
          <cell r="K124">
            <v>1.68</v>
          </cell>
        </row>
        <row r="125">
          <cell r="B125">
            <v>16909005</v>
          </cell>
          <cell r="H125">
            <v>2.72</v>
          </cell>
          <cell r="I125" t="str">
            <v>A</v>
          </cell>
          <cell r="K125">
            <v>2.7200000000000002E-2</v>
          </cell>
        </row>
        <row r="126">
          <cell r="B126">
            <v>16909005</v>
          </cell>
          <cell r="H126">
            <v>6.86</v>
          </cell>
          <cell r="I126" t="str">
            <v>A</v>
          </cell>
          <cell r="K126">
            <v>6.8600000000000008E-2</v>
          </cell>
        </row>
        <row r="127">
          <cell r="B127">
            <v>16909005</v>
          </cell>
          <cell r="H127">
            <v>168.32</v>
          </cell>
          <cell r="I127" t="str">
            <v>A</v>
          </cell>
          <cell r="K127">
            <v>1.6832</v>
          </cell>
        </row>
        <row r="128">
          <cell r="B128">
            <v>16909005</v>
          </cell>
          <cell r="H128">
            <v>26.39</v>
          </cell>
          <cell r="I128" t="str">
            <v>A</v>
          </cell>
          <cell r="K128">
            <v>0.26390000000000002</v>
          </cell>
        </row>
        <row r="129">
          <cell r="B129">
            <v>16909005</v>
          </cell>
          <cell r="H129">
            <v>32.270000000000003</v>
          </cell>
          <cell r="I129" t="str">
            <v>A</v>
          </cell>
          <cell r="K129">
            <v>0.32270000000000004</v>
          </cell>
        </row>
        <row r="130">
          <cell r="B130">
            <v>16909005</v>
          </cell>
          <cell r="H130">
            <v>380.53</v>
          </cell>
          <cell r="I130" t="str">
            <v>A</v>
          </cell>
          <cell r="K130">
            <v>3.8052999999999999</v>
          </cell>
        </row>
        <row r="131">
          <cell r="B131">
            <v>16909005</v>
          </cell>
          <cell r="H131">
            <v>16.07</v>
          </cell>
          <cell r="I131" t="str">
            <v>A</v>
          </cell>
          <cell r="K131">
            <v>0.16070000000000001</v>
          </cell>
        </row>
        <row r="132">
          <cell r="B132">
            <v>16909005</v>
          </cell>
          <cell r="H132">
            <v>35.72</v>
          </cell>
          <cell r="I132" t="str">
            <v>A</v>
          </cell>
          <cell r="K132">
            <v>0.35720000000000002</v>
          </cell>
        </row>
        <row r="133">
          <cell r="B133">
            <v>16909005</v>
          </cell>
          <cell r="H133">
            <v>2.79</v>
          </cell>
          <cell r="I133" t="str">
            <v>A</v>
          </cell>
          <cell r="K133">
            <v>2.7900000000000001E-2</v>
          </cell>
        </row>
        <row r="134">
          <cell r="B134">
            <v>16909005</v>
          </cell>
          <cell r="H134">
            <v>464.09</v>
          </cell>
          <cell r="I134" t="str">
            <v>A</v>
          </cell>
          <cell r="K134">
            <v>4.6409000000000002</v>
          </cell>
        </row>
        <row r="135">
          <cell r="B135">
            <v>16909005</v>
          </cell>
          <cell r="H135">
            <v>134.1</v>
          </cell>
          <cell r="I135" t="str">
            <v>A</v>
          </cell>
          <cell r="K135">
            <v>1.341</v>
          </cell>
        </row>
        <row r="136">
          <cell r="B136">
            <v>16909005</v>
          </cell>
          <cell r="H136">
            <v>0.78</v>
          </cell>
          <cell r="I136" t="str">
            <v>A</v>
          </cell>
          <cell r="K136">
            <v>7.8000000000000005E-3</v>
          </cell>
        </row>
        <row r="137">
          <cell r="B137">
            <v>16909005</v>
          </cell>
          <cell r="H137">
            <v>112.55</v>
          </cell>
          <cell r="I137" t="str">
            <v>A</v>
          </cell>
          <cell r="K137">
            <v>1.1254999999999999</v>
          </cell>
        </row>
        <row r="138">
          <cell r="B138">
            <v>16909005</v>
          </cell>
          <cell r="H138">
            <v>166.51</v>
          </cell>
          <cell r="I138" t="str">
            <v>A</v>
          </cell>
          <cell r="K138">
            <v>1.6651</v>
          </cell>
        </row>
        <row r="139">
          <cell r="B139">
            <v>16909005</v>
          </cell>
          <cell r="H139">
            <v>404.99</v>
          </cell>
          <cell r="I139" t="str">
            <v>A</v>
          </cell>
          <cell r="K139">
            <v>4.0499000000000001</v>
          </cell>
        </row>
        <row r="140">
          <cell r="B140">
            <v>16909005</v>
          </cell>
          <cell r="H140">
            <v>48.02</v>
          </cell>
          <cell r="I140" t="str">
            <v>A</v>
          </cell>
          <cell r="K140">
            <v>0.48020000000000002</v>
          </cell>
        </row>
        <row r="141">
          <cell r="B141">
            <v>16909005</v>
          </cell>
          <cell r="H141">
            <v>37.06</v>
          </cell>
          <cell r="I141" t="str">
            <v>A</v>
          </cell>
          <cell r="K141">
            <v>0.37060000000000004</v>
          </cell>
        </row>
        <row r="142">
          <cell r="B142">
            <v>16909005</v>
          </cell>
          <cell r="H142">
            <v>168</v>
          </cell>
          <cell r="I142" t="str">
            <v>A</v>
          </cell>
          <cell r="K142">
            <v>1.68</v>
          </cell>
        </row>
        <row r="143">
          <cell r="B143">
            <v>16909005</v>
          </cell>
          <cell r="H143">
            <v>168</v>
          </cell>
          <cell r="I143" t="str">
            <v>A</v>
          </cell>
          <cell r="K143">
            <v>1.68</v>
          </cell>
        </row>
        <row r="144">
          <cell r="B144">
            <v>16909005</v>
          </cell>
          <cell r="H144">
            <v>168</v>
          </cell>
          <cell r="I144" t="str">
            <v>A</v>
          </cell>
          <cell r="K144">
            <v>1.68</v>
          </cell>
        </row>
        <row r="145">
          <cell r="B145">
            <v>16909005</v>
          </cell>
          <cell r="H145">
            <v>167.96</v>
          </cell>
          <cell r="I145" t="str">
            <v>A</v>
          </cell>
          <cell r="K145">
            <v>1.6796000000000002</v>
          </cell>
        </row>
        <row r="146">
          <cell r="B146">
            <v>16909005</v>
          </cell>
          <cell r="H146">
            <v>168</v>
          </cell>
          <cell r="I146" t="str">
            <v>A</v>
          </cell>
          <cell r="K146">
            <v>1.68</v>
          </cell>
        </row>
        <row r="147">
          <cell r="B147">
            <v>16909005</v>
          </cell>
          <cell r="H147">
            <v>0.45</v>
          </cell>
          <cell r="I147" t="str">
            <v>A</v>
          </cell>
          <cell r="K147">
            <v>4.5000000000000005E-3</v>
          </cell>
        </row>
        <row r="148">
          <cell r="B148">
            <v>16909005</v>
          </cell>
          <cell r="H148">
            <v>168</v>
          </cell>
          <cell r="I148" t="str">
            <v>A</v>
          </cell>
          <cell r="K148">
            <v>1.68</v>
          </cell>
        </row>
        <row r="149">
          <cell r="B149">
            <v>16909005</v>
          </cell>
          <cell r="H149">
            <v>0.5</v>
          </cell>
          <cell r="I149" t="str">
            <v>A</v>
          </cell>
          <cell r="K149">
            <v>5.0000000000000001E-3</v>
          </cell>
        </row>
        <row r="150">
          <cell r="B150">
            <v>16909005</v>
          </cell>
          <cell r="H150">
            <v>34.590000000000003</v>
          </cell>
          <cell r="I150" t="str">
            <v>A</v>
          </cell>
          <cell r="K150">
            <v>0.34590000000000004</v>
          </cell>
        </row>
        <row r="151">
          <cell r="B151">
            <v>16909005</v>
          </cell>
          <cell r="H151">
            <v>0.49</v>
          </cell>
          <cell r="I151" t="str">
            <v>A</v>
          </cell>
          <cell r="K151">
            <v>4.8999999999999998E-3</v>
          </cell>
        </row>
        <row r="152">
          <cell r="B152">
            <v>16909005</v>
          </cell>
          <cell r="H152">
            <v>21.81</v>
          </cell>
          <cell r="I152" t="str">
            <v>A</v>
          </cell>
          <cell r="K152">
            <v>0.21809999999999999</v>
          </cell>
        </row>
        <row r="153">
          <cell r="B153">
            <v>16909005</v>
          </cell>
          <cell r="H153">
            <v>14.42</v>
          </cell>
          <cell r="I153" t="str">
            <v>A</v>
          </cell>
          <cell r="K153">
            <v>0.14419999999999999</v>
          </cell>
        </row>
        <row r="154">
          <cell r="B154">
            <v>16909005</v>
          </cell>
          <cell r="H154">
            <v>0.64</v>
          </cell>
          <cell r="I154" t="str">
            <v>A</v>
          </cell>
          <cell r="K154">
            <v>6.4000000000000003E-3</v>
          </cell>
        </row>
        <row r="155">
          <cell r="B155">
            <v>16909005</v>
          </cell>
          <cell r="H155">
            <v>13.71</v>
          </cell>
          <cell r="I155" t="str">
            <v>A</v>
          </cell>
          <cell r="K155">
            <v>0.1371</v>
          </cell>
        </row>
        <row r="156">
          <cell r="B156">
            <v>16909005</v>
          </cell>
          <cell r="H156">
            <v>12.16</v>
          </cell>
          <cell r="I156" t="str">
            <v>A</v>
          </cell>
          <cell r="K156">
            <v>0.1216</v>
          </cell>
        </row>
        <row r="157">
          <cell r="B157">
            <v>16909005</v>
          </cell>
          <cell r="H157">
            <v>33.299999999999997</v>
          </cell>
          <cell r="I157" t="str">
            <v>A</v>
          </cell>
          <cell r="K157">
            <v>0.33299999999999996</v>
          </cell>
        </row>
        <row r="158">
          <cell r="B158">
            <v>16909005</v>
          </cell>
          <cell r="H158">
            <v>10.39</v>
          </cell>
          <cell r="I158" t="str">
            <v>A</v>
          </cell>
          <cell r="K158">
            <v>0.10390000000000001</v>
          </cell>
        </row>
        <row r="159">
          <cell r="B159">
            <v>16909005</v>
          </cell>
          <cell r="H159">
            <v>8.73</v>
          </cell>
          <cell r="I159" t="str">
            <v>A</v>
          </cell>
          <cell r="K159">
            <v>8.7300000000000003E-2</v>
          </cell>
        </row>
        <row r="160">
          <cell r="B160">
            <v>16909005</v>
          </cell>
          <cell r="H160">
            <v>14.8</v>
          </cell>
          <cell r="I160" t="str">
            <v>A</v>
          </cell>
          <cell r="K160">
            <v>0.14800000000000002</v>
          </cell>
        </row>
        <row r="161">
          <cell r="B161">
            <v>16909005</v>
          </cell>
          <cell r="H161">
            <v>536</v>
          </cell>
          <cell r="I161" t="str">
            <v>A</v>
          </cell>
          <cell r="K161">
            <v>5.36</v>
          </cell>
        </row>
        <row r="162">
          <cell r="B162">
            <v>16909005</v>
          </cell>
          <cell r="H162">
            <v>16.670000000000002</v>
          </cell>
          <cell r="I162" t="str">
            <v>A</v>
          </cell>
          <cell r="K162">
            <v>0.16670000000000001</v>
          </cell>
        </row>
        <row r="163">
          <cell r="B163">
            <v>16909005</v>
          </cell>
          <cell r="H163">
            <v>168</v>
          </cell>
          <cell r="I163" t="str">
            <v>A</v>
          </cell>
          <cell r="K163">
            <v>1.68</v>
          </cell>
        </row>
        <row r="164">
          <cell r="B164">
            <v>16909005</v>
          </cell>
          <cell r="H164">
            <v>465</v>
          </cell>
          <cell r="I164" t="str">
            <v>A</v>
          </cell>
          <cell r="K164">
            <v>4.6500000000000004</v>
          </cell>
        </row>
        <row r="165">
          <cell r="B165">
            <v>16909005</v>
          </cell>
          <cell r="H165">
            <v>0.02</v>
          </cell>
          <cell r="I165" t="str">
            <v>A</v>
          </cell>
          <cell r="K165">
            <v>2.0000000000000001E-4</v>
          </cell>
        </row>
        <row r="166">
          <cell r="B166">
            <v>16909005</v>
          </cell>
          <cell r="H166">
            <v>75.510000000000005</v>
          </cell>
          <cell r="I166" t="str">
            <v>A</v>
          </cell>
          <cell r="K166">
            <v>0.7551000000000001</v>
          </cell>
        </row>
        <row r="167">
          <cell r="B167">
            <v>16909005</v>
          </cell>
          <cell r="H167">
            <v>85.44</v>
          </cell>
          <cell r="I167" t="str">
            <v>A</v>
          </cell>
          <cell r="K167">
            <v>0.85440000000000005</v>
          </cell>
        </row>
        <row r="168">
          <cell r="B168">
            <v>16909005</v>
          </cell>
          <cell r="H168">
            <v>40.630000000000003</v>
          </cell>
          <cell r="I168" t="str">
            <v>A</v>
          </cell>
          <cell r="K168">
            <v>0.40630000000000005</v>
          </cell>
        </row>
        <row r="169">
          <cell r="B169">
            <v>16909005</v>
          </cell>
          <cell r="H169">
            <v>83.36</v>
          </cell>
          <cell r="I169" t="str">
            <v>A</v>
          </cell>
          <cell r="K169">
            <v>0.83360000000000001</v>
          </cell>
        </row>
        <row r="170">
          <cell r="B170">
            <v>16909005</v>
          </cell>
          <cell r="H170">
            <v>580.39</v>
          </cell>
          <cell r="I170" t="str">
            <v>A</v>
          </cell>
          <cell r="K170">
            <v>5.8038999999999996</v>
          </cell>
        </row>
        <row r="171">
          <cell r="B171">
            <v>16909005</v>
          </cell>
          <cell r="H171">
            <v>56.74</v>
          </cell>
          <cell r="I171" t="str">
            <v>A</v>
          </cell>
          <cell r="K171">
            <v>0.56740000000000002</v>
          </cell>
        </row>
        <row r="172">
          <cell r="B172">
            <v>16909005</v>
          </cell>
          <cell r="H172">
            <v>38.85</v>
          </cell>
          <cell r="I172" t="str">
            <v>A</v>
          </cell>
          <cell r="K172">
            <v>0.38850000000000001</v>
          </cell>
        </row>
        <row r="173">
          <cell r="B173">
            <v>16909005</v>
          </cell>
          <cell r="H173">
            <v>5.74</v>
          </cell>
          <cell r="I173" t="str">
            <v>A</v>
          </cell>
          <cell r="K173">
            <v>5.7400000000000007E-2</v>
          </cell>
        </row>
        <row r="174">
          <cell r="B174">
            <v>16909005</v>
          </cell>
          <cell r="H174">
            <v>509.37</v>
          </cell>
          <cell r="I174" t="str">
            <v>A</v>
          </cell>
          <cell r="K174">
            <v>5.0937000000000001</v>
          </cell>
        </row>
        <row r="175">
          <cell r="B175">
            <v>16909005</v>
          </cell>
          <cell r="H175">
            <v>118.04</v>
          </cell>
          <cell r="I175" t="str">
            <v>A</v>
          </cell>
          <cell r="K175">
            <v>1.1804000000000001</v>
          </cell>
        </row>
        <row r="176">
          <cell r="B176">
            <v>16909005</v>
          </cell>
          <cell r="H176">
            <v>8.51</v>
          </cell>
          <cell r="I176" t="str">
            <v>A</v>
          </cell>
          <cell r="K176">
            <v>8.5099999999999995E-2</v>
          </cell>
        </row>
        <row r="177">
          <cell r="B177">
            <v>16909005</v>
          </cell>
          <cell r="H177">
            <v>23.34</v>
          </cell>
          <cell r="I177" t="str">
            <v>A</v>
          </cell>
          <cell r="K177">
            <v>0.2334</v>
          </cell>
        </row>
        <row r="178">
          <cell r="B178">
            <v>16909005</v>
          </cell>
          <cell r="H178">
            <v>29.72</v>
          </cell>
          <cell r="I178" t="str">
            <v>A</v>
          </cell>
          <cell r="K178">
            <v>0.29720000000000002</v>
          </cell>
        </row>
        <row r="179">
          <cell r="B179">
            <v>16909005</v>
          </cell>
          <cell r="H179">
            <v>16.23</v>
          </cell>
          <cell r="I179" t="str">
            <v>A</v>
          </cell>
          <cell r="K179">
            <v>0.1623</v>
          </cell>
        </row>
        <row r="180">
          <cell r="B180">
            <v>16909005</v>
          </cell>
          <cell r="H180">
            <v>34.83</v>
          </cell>
          <cell r="I180" t="str">
            <v>A</v>
          </cell>
          <cell r="K180">
            <v>0.3483</v>
          </cell>
        </row>
        <row r="181">
          <cell r="B181">
            <v>16909005</v>
          </cell>
          <cell r="H181">
            <v>494.49</v>
          </cell>
          <cell r="I181" t="str">
            <v>A</v>
          </cell>
          <cell r="K181">
            <v>4.9449000000000005</v>
          </cell>
        </row>
        <row r="182">
          <cell r="B182">
            <v>16909005</v>
          </cell>
          <cell r="H182">
            <v>0.79</v>
          </cell>
          <cell r="I182" t="str">
            <v>A</v>
          </cell>
          <cell r="K182">
            <v>7.9000000000000008E-3</v>
          </cell>
        </row>
        <row r="183">
          <cell r="B183">
            <v>16909005</v>
          </cell>
          <cell r="H183">
            <v>23.34</v>
          </cell>
          <cell r="I183" t="str">
            <v>A</v>
          </cell>
          <cell r="K183">
            <v>0.2334</v>
          </cell>
        </row>
        <row r="184">
          <cell r="B184">
            <v>16909005</v>
          </cell>
          <cell r="H184">
            <v>125.92</v>
          </cell>
          <cell r="I184" t="str">
            <v>A</v>
          </cell>
          <cell r="K184">
            <v>1.2592000000000001</v>
          </cell>
        </row>
        <row r="185">
          <cell r="B185">
            <v>16909005</v>
          </cell>
          <cell r="H185">
            <v>75.510000000000005</v>
          </cell>
          <cell r="I185" t="str">
            <v>A</v>
          </cell>
          <cell r="K185">
            <v>0.7551000000000001</v>
          </cell>
        </row>
        <row r="186">
          <cell r="B186">
            <v>16909005</v>
          </cell>
          <cell r="H186">
            <v>983.09</v>
          </cell>
          <cell r="I186" t="str">
            <v>A</v>
          </cell>
          <cell r="K186">
            <v>9.8308999999999997</v>
          </cell>
        </row>
        <row r="187">
          <cell r="B187">
            <v>16909005</v>
          </cell>
          <cell r="H187">
            <v>291.62</v>
          </cell>
          <cell r="I187" t="str">
            <v>A</v>
          </cell>
          <cell r="K187">
            <v>2.9161999999999999</v>
          </cell>
        </row>
        <row r="188">
          <cell r="B188">
            <v>16909005</v>
          </cell>
          <cell r="H188">
            <v>83.36</v>
          </cell>
          <cell r="I188" t="str">
            <v>A</v>
          </cell>
          <cell r="K188">
            <v>0.83360000000000001</v>
          </cell>
        </row>
        <row r="189">
          <cell r="B189">
            <v>16909005</v>
          </cell>
          <cell r="H189">
            <v>1007.35</v>
          </cell>
          <cell r="I189" t="str">
            <v>A</v>
          </cell>
          <cell r="K189">
            <v>10.073500000000001</v>
          </cell>
        </row>
        <row r="190">
          <cell r="B190">
            <v>16909005</v>
          </cell>
          <cell r="H190">
            <v>193.32</v>
          </cell>
          <cell r="I190" t="str">
            <v>A</v>
          </cell>
          <cell r="K190">
            <v>1.9332</v>
          </cell>
        </row>
        <row r="191">
          <cell r="B191">
            <v>16909005</v>
          </cell>
          <cell r="H191">
            <v>514.07000000000005</v>
          </cell>
          <cell r="I191" t="str">
            <v>A</v>
          </cell>
          <cell r="K191">
            <v>5.1407000000000007</v>
          </cell>
        </row>
        <row r="192">
          <cell r="B192">
            <v>16909005</v>
          </cell>
          <cell r="H192">
            <v>10.76</v>
          </cell>
          <cell r="I192" t="str">
            <v>A</v>
          </cell>
          <cell r="K192">
            <v>0.1076</v>
          </cell>
        </row>
        <row r="193">
          <cell r="B193">
            <v>16909005</v>
          </cell>
          <cell r="H193">
            <v>15</v>
          </cell>
          <cell r="I193" t="str">
            <v>A</v>
          </cell>
          <cell r="K193">
            <v>0.15</v>
          </cell>
        </row>
        <row r="194">
          <cell r="B194">
            <v>16909005</v>
          </cell>
          <cell r="H194">
            <v>2.79</v>
          </cell>
          <cell r="I194" t="str">
            <v>A</v>
          </cell>
          <cell r="K194">
            <v>2.7900000000000001E-2</v>
          </cell>
        </row>
        <row r="195">
          <cell r="B195">
            <v>16909005</v>
          </cell>
          <cell r="H195">
            <v>2.79</v>
          </cell>
          <cell r="I195" t="str">
            <v>A</v>
          </cell>
          <cell r="K195">
            <v>2.7900000000000001E-2</v>
          </cell>
        </row>
        <row r="196">
          <cell r="B196">
            <v>16909005</v>
          </cell>
          <cell r="H196">
            <v>9.41</v>
          </cell>
          <cell r="I196" t="str">
            <v>A</v>
          </cell>
          <cell r="K196">
            <v>9.4100000000000003E-2</v>
          </cell>
        </row>
        <row r="197">
          <cell r="B197">
            <v>16909005</v>
          </cell>
          <cell r="H197">
            <v>2.79</v>
          </cell>
          <cell r="I197" t="str">
            <v>A</v>
          </cell>
          <cell r="K197">
            <v>2.7900000000000001E-2</v>
          </cell>
        </row>
        <row r="198">
          <cell r="B198">
            <v>16909005</v>
          </cell>
          <cell r="H198">
            <v>2.79</v>
          </cell>
          <cell r="I198" t="str">
            <v>B</v>
          </cell>
          <cell r="K198">
            <v>0.16739999999999999</v>
          </cell>
        </row>
        <row r="199">
          <cell r="B199">
            <v>16909005</v>
          </cell>
          <cell r="H199">
            <v>2.79</v>
          </cell>
          <cell r="I199" t="str">
            <v>A</v>
          </cell>
          <cell r="K199">
            <v>2.7900000000000001E-2</v>
          </cell>
        </row>
        <row r="200">
          <cell r="B200">
            <v>16909005</v>
          </cell>
          <cell r="H200">
            <v>0.71</v>
          </cell>
          <cell r="I200" t="str">
            <v>A</v>
          </cell>
          <cell r="K200">
            <v>7.0999999999999995E-3</v>
          </cell>
        </row>
        <row r="201">
          <cell r="B201">
            <v>16909005</v>
          </cell>
          <cell r="H201">
            <v>11.96</v>
          </cell>
          <cell r="I201" t="str">
            <v>A</v>
          </cell>
          <cell r="K201">
            <v>0.11960000000000001</v>
          </cell>
        </row>
        <row r="202">
          <cell r="B202">
            <v>16909005</v>
          </cell>
          <cell r="H202">
            <v>15.74</v>
          </cell>
          <cell r="I202" t="str">
            <v>A</v>
          </cell>
          <cell r="K202">
            <v>0.15740000000000001</v>
          </cell>
        </row>
        <row r="203">
          <cell r="B203">
            <v>16909005</v>
          </cell>
          <cell r="H203">
            <v>21.69</v>
          </cell>
          <cell r="I203" t="str">
            <v>A</v>
          </cell>
          <cell r="K203">
            <v>0.21690000000000001</v>
          </cell>
        </row>
        <row r="204">
          <cell r="B204">
            <v>16909005</v>
          </cell>
          <cell r="H204">
            <v>2.08</v>
          </cell>
          <cell r="I204" t="str">
            <v>A</v>
          </cell>
          <cell r="K204">
            <v>2.0800000000000003E-2</v>
          </cell>
        </row>
        <row r="205">
          <cell r="B205">
            <v>16909005</v>
          </cell>
          <cell r="H205">
            <v>7.13</v>
          </cell>
          <cell r="I205" t="str">
            <v>A</v>
          </cell>
          <cell r="K205">
            <v>7.1300000000000002E-2</v>
          </cell>
        </row>
        <row r="206">
          <cell r="B206">
            <v>16909005</v>
          </cell>
          <cell r="H206">
            <v>2.79</v>
          </cell>
          <cell r="I206" t="str">
            <v>A</v>
          </cell>
          <cell r="K206">
            <v>2.7900000000000001E-2</v>
          </cell>
        </row>
        <row r="207">
          <cell r="B207">
            <v>16909005</v>
          </cell>
          <cell r="H207">
            <v>14</v>
          </cell>
          <cell r="I207" t="str">
            <v>A</v>
          </cell>
          <cell r="K207">
            <v>0.14000000000000001</v>
          </cell>
        </row>
        <row r="208">
          <cell r="B208">
            <v>16909005</v>
          </cell>
          <cell r="H208">
            <v>168</v>
          </cell>
          <cell r="I208" t="str">
            <v>A</v>
          </cell>
          <cell r="K208">
            <v>1.68</v>
          </cell>
        </row>
        <row r="209">
          <cell r="B209">
            <v>16909005</v>
          </cell>
          <cell r="H209">
            <v>168</v>
          </cell>
          <cell r="I209" t="str">
            <v>A</v>
          </cell>
          <cell r="K209">
            <v>1.68</v>
          </cell>
        </row>
        <row r="210">
          <cell r="B210">
            <v>16909005</v>
          </cell>
          <cell r="H210">
            <v>1840.43</v>
          </cell>
          <cell r="I210" t="str">
            <v>A</v>
          </cell>
          <cell r="K210">
            <v>18.404300000000003</v>
          </cell>
        </row>
        <row r="211">
          <cell r="B211">
            <v>16909005</v>
          </cell>
          <cell r="H211">
            <v>0.01</v>
          </cell>
          <cell r="I211" t="str">
            <v>A</v>
          </cell>
          <cell r="K211">
            <v>1E-4</v>
          </cell>
        </row>
        <row r="212">
          <cell r="B212">
            <v>16909005</v>
          </cell>
          <cell r="H212">
            <v>0.88</v>
          </cell>
          <cell r="I212" t="str">
            <v>A</v>
          </cell>
          <cell r="K212">
            <v>8.8000000000000005E-3</v>
          </cell>
        </row>
        <row r="213">
          <cell r="B213">
            <v>16909005</v>
          </cell>
          <cell r="H213">
            <v>0.01</v>
          </cell>
          <cell r="I213" t="str">
            <v>A</v>
          </cell>
          <cell r="K213">
            <v>1E-4</v>
          </cell>
        </row>
        <row r="214">
          <cell r="B214">
            <v>16909005</v>
          </cell>
          <cell r="H214">
            <v>8.4499999999999993</v>
          </cell>
          <cell r="I214" t="str">
            <v>A</v>
          </cell>
          <cell r="K214">
            <v>8.4499999999999992E-2</v>
          </cell>
        </row>
        <row r="215">
          <cell r="B215">
            <v>16909005</v>
          </cell>
          <cell r="H215">
            <v>8.44</v>
          </cell>
          <cell r="I215" t="str">
            <v>A</v>
          </cell>
          <cell r="K215">
            <v>8.4400000000000003E-2</v>
          </cell>
        </row>
        <row r="216">
          <cell r="B216">
            <v>16909005</v>
          </cell>
          <cell r="H216">
            <v>19.989999999999998</v>
          </cell>
          <cell r="I216" t="str">
            <v>A</v>
          </cell>
          <cell r="K216">
            <v>0.19989999999999999</v>
          </cell>
        </row>
        <row r="217">
          <cell r="B217">
            <v>16909005</v>
          </cell>
          <cell r="H217">
            <v>29.45</v>
          </cell>
          <cell r="I217" t="str">
            <v>A</v>
          </cell>
          <cell r="K217">
            <v>0.29449999999999998</v>
          </cell>
        </row>
        <row r="218">
          <cell r="B218">
            <v>16909005</v>
          </cell>
          <cell r="H218">
            <v>23.34</v>
          </cell>
          <cell r="I218" t="str">
            <v>B</v>
          </cell>
          <cell r="K218">
            <v>1.4003999999999999</v>
          </cell>
        </row>
        <row r="219">
          <cell r="B219">
            <v>16909005</v>
          </cell>
          <cell r="H219">
            <v>9.76</v>
          </cell>
          <cell r="I219" t="str">
            <v>A</v>
          </cell>
          <cell r="K219">
            <v>9.7600000000000006E-2</v>
          </cell>
        </row>
        <row r="220">
          <cell r="B220">
            <v>16909005</v>
          </cell>
          <cell r="H220">
            <v>22.73</v>
          </cell>
          <cell r="I220" t="str">
            <v>A</v>
          </cell>
          <cell r="K220">
            <v>0.2273</v>
          </cell>
        </row>
        <row r="221">
          <cell r="B221">
            <v>16909005</v>
          </cell>
          <cell r="H221">
            <v>10.33</v>
          </cell>
          <cell r="I221" t="str">
            <v>A</v>
          </cell>
          <cell r="K221">
            <v>0.1033</v>
          </cell>
        </row>
        <row r="222">
          <cell r="B222">
            <v>16909005</v>
          </cell>
          <cell r="H222">
            <v>8.59</v>
          </cell>
          <cell r="I222" t="str">
            <v>A</v>
          </cell>
          <cell r="K222">
            <v>8.5900000000000004E-2</v>
          </cell>
        </row>
        <row r="223">
          <cell r="B223">
            <v>16909005</v>
          </cell>
          <cell r="H223">
            <v>9.4700000000000006</v>
          </cell>
          <cell r="I223" t="str">
            <v>A</v>
          </cell>
          <cell r="K223">
            <v>9.4700000000000006E-2</v>
          </cell>
        </row>
        <row r="224">
          <cell r="B224">
            <v>16909005</v>
          </cell>
          <cell r="H224">
            <v>3.31</v>
          </cell>
          <cell r="I224" t="str">
            <v>A</v>
          </cell>
          <cell r="K224">
            <v>3.3100000000000004E-2</v>
          </cell>
        </row>
        <row r="225">
          <cell r="B225">
            <v>16909005</v>
          </cell>
          <cell r="H225">
            <v>34.74</v>
          </cell>
          <cell r="I225" t="str">
            <v>A</v>
          </cell>
          <cell r="K225">
            <v>0.34740000000000004</v>
          </cell>
        </row>
        <row r="226">
          <cell r="B226">
            <v>16909005</v>
          </cell>
          <cell r="H226">
            <v>8.82</v>
          </cell>
          <cell r="I226" t="str">
            <v>A</v>
          </cell>
          <cell r="K226">
            <v>8.8200000000000001E-2</v>
          </cell>
        </row>
        <row r="227">
          <cell r="B227">
            <v>16909005</v>
          </cell>
          <cell r="H227">
            <v>7.0000000000000007E-2</v>
          </cell>
          <cell r="I227" t="str">
            <v>A</v>
          </cell>
          <cell r="K227">
            <v>7.000000000000001E-4</v>
          </cell>
        </row>
        <row r="228">
          <cell r="B228">
            <v>16909005</v>
          </cell>
          <cell r="H228">
            <v>82.18</v>
          </cell>
          <cell r="I228" t="str">
            <v>A</v>
          </cell>
          <cell r="K228">
            <v>0.82180000000000009</v>
          </cell>
        </row>
        <row r="229">
          <cell r="B229">
            <v>16909005</v>
          </cell>
          <cell r="H229">
            <v>45.89</v>
          </cell>
          <cell r="I229" t="str">
            <v>A</v>
          </cell>
          <cell r="K229">
            <v>0.45890000000000003</v>
          </cell>
        </row>
        <row r="230">
          <cell r="B230">
            <v>16909005</v>
          </cell>
          <cell r="H230">
            <v>8.8699999999999992</v>
          </cell>
          <cell r="I230" t="str">
            <v>A</v>
          </cell>
          <cell r="K230">
            <v>8.8699999999999987E-2</v>
          </cell>
        </row>
        <row r="231">
          <cell r="B231">
            <v>16909005</v>
          </cell>
          <cell r="H231">
            <v>41.62</v>
          </cell>
          <cell r="I231" t="str">
            <v>A</v>
          </cell>
          <cell r="K231">
            <v>0.41619999999999996</v>
          </cell>
        </row>
        <row r="232">
          <cell r="B232">
            <v>16909005</v>
          </cell>
          <cell r="H232">
            <v>396.65</v>
          </cell>
          <cell r="I232" t="str">
            <v>A</v>
          </cell>
          <cell r="K232">
            <v>3.9664999999999999</v>
          </cell>
        </row>
        <row r="233">
          <cell r="B233">
            <v>16909005</v>
          </cell>
          <cell r="H233">
            <v>4.17</v>
          </cell>
          <cell r="I233" t="str">
            <v>A</v>
          </cell>
          <cell r="K233">
            <v>4.1700000000000001E-2</v>
          </cell>
        </row>
        <row r="234">
          <cell r="B234">
            <v>16909005</v>
          </cell>
          <cell r="H234">
            <v>49.17</v>
          </cell>
          <cell r="I234" t="str">
            <v>A</v>
          </cell>
          <cell r="K234">
            <v>0.49170000000000003</v>
          </cell>
        </row>
        <row r="235">
          <cell r="B235">
            <v>16909005</v>
          </cell>
          <cell r="H235">
            <v>69.510000000000005</v>
          </cell>
          <cell r="I235" t="str">
            <v>A</v>
          </cell>
          <cell r="K235">
            <v>0.69510000000000005</v>
          </cell>
        </row>
        <row r="236">
          <cell r="B236">
            <v>16909005</v>
          </cell>
          <cell r="H236">
            <v>307.39</v>
          </cell>
          <cell r="I236" t="str">
            <v>A</v>
          </cell>
          <cell r="K236">
            <v>3.0739000000000001</v>
          </cell>
        </row>
        <row r="237">
          <cell r="B237">
            <v>16909005</v>
          </cell>
          <cell r="H237">
            <v>69.73</v>
          </cell>
          <cell r="I237" t="str">
            <v>A</v>
          </cell>
          <cell r="K237">
            <v>0.69730000000000003</v>
          </cell>
        </row>
        <row r="238">
          <cell r="B238">
            <v>16909005</v>
          </cell>
          <cell r="H238">
            <v>54.96</v>
          </cell>
          <cell r="I238" t="str">
            <v>A</v>
          </cell>
          <cell r="K238">
            <v>0.54959999999999998</v>
          </cell>
        </row>
        <row r="239">
          <cell r="B239">
            <v>16909005</v>
          </cell>
          <cell r="H239">
            <v>65.5</v>
          </cell>
          <cell r="I239" t="str">
            <v>A</v>
          </cell>
          <cell r="K239">
            <v>0.65500000000000003</v>
          </cell>
        </row>
        <row r="240">
          <cell r="B240">
            <v>16909005</v>
          </cell>
          <cell r="H240">
            <v>21.95</v>
          </cell>
          <cell r="I240" t="str">
            <v>A</v>
          </cell>
          <cell r="K240">
            <v>0.2195</v>
          </cell>
        </row>
        <row r="241">
          <cell r="B241">
            <v>16909005</v>
          </cell>
          <cell r="H241">
            <v>17.760000000000002</v>
          </cell>
          <cell r="I241" t="str">
            <v>A</v>
          </cell>
          <cell r="K241">
            <v>0.17760000000000001</v>
          </cell>
        </row>
        <row r="242">
          <cell r="B242">
            <v>16909005</v>
          </cell>
          <cell r="H242">
            <v>8.8800000000000008</v>
          </cell>
          <cell r="I242" t="str">
            <v>A</v>
          </cell>
          <cell r="K242">
            <v>8.8800000000000004E-2</v>
          </cell>
        </row>
        <row r="243">
          <cell r="B243">
            <v>16909005</v>
          </cell>
          <cell r="H243">
            <v>9</v>
          </cell>
          <cell r="I243" t="str">
            <v>A</v>
          </cell>
          <cell r="K243">
            <v>0.09</v>
          </cell>
        </row>
        <row r="244">
          <cell r="B244">
            <v>16909005</v>
          </cell>
          <cell r="H244">
            <v>33.409999999999997</v>
          </cell>
          <cell r="I244" t="str">
            <v>A</v>
          </cell>
          <cell r="K244">
            <v>0.33409999999999995</v>
          </cell>
        </row>
        <row r="245">
          <cell r="B245">
            <v>16909005</v>
          </cell>
          <cell r="H245">
            <v>9.18</v>
          </cell>
          <cell r="I245" t="str">
            <v>A</v>
          </cell>
          <cell r="K245">
            <v>9.1799999999999993E-2</v>
          </cell>
        </row>
        <row r="246">
          <cell r="B246">
            <v>16909005</v>
          </cell>
          <cell r="H246">
            <v>447.77</v>
          </cell>
          <cell r="I246" t="str">
            <v>A</v>
          </cell>
          <cell r="K246">
            <v>4.4776999999999996</v>
          </cell>
        </row>
        <row r="247">
          <cell r="B247">
            <v>16909005</v>
          </cell>
          <cell r="H247">
            <v>112.79</v>
          </cell>
          <cell r="I247" t="str">
            <v>A</v>
          </cell>
          <cell r="K247">
            <v>1.1279000000000001</v>
          </cell>
        </row>
        <row r="248">
          <cell r="B248">
            <v>16909005</v>
          </cell>
          <cell r="H248">
            <v>135.81</v>
          </cell>
          <cell r="I248" t="str">
            <v>A</v>
          </cell>
          <cell r="K248">
            <v>1.3581000000000001</v>
          </cell>
        </row>
        <row r="249">
          <cell r="B249">
            <v>16909005</v>
          </cell>
          <cell r="H249">
            <v>30.12</v>
          </cell>
          <cell r="I249" t="str">
            <v>A</v>
          </cell>
          <cell r="K249">
            <v>0.30120000000000002</v>
          </cell>
        </row>
        <row r="250">
          <cell r="B250">
            <v>16909005</v>
          </cell>
          <cell r="H250">
            <v>675.47</v>
          </cell>
          <cell r="I250" t="str">
            <v>A</v>
          </cell>
          <cell r="K250">
            <v>6.7547000000000006</v>
          </cell>
        </row>
        <row r="251">
          <cell r="B251">
            <v>16909005</v>
          </cell>
          <cell r="H251">
            <v>382.16</v>
          </cell>
          <cell r="I251" t="str">
            <v>A</v>
          </cell>
          <cell r="K251">
            <v>3.8216000000000001</v>
          </cell>
        </row>
        <row r="252">
          <cell r="B252">
            <v>16909005</v>
          </cell>
          <cell r="H252">
            <v>380.6</v>
          </cell>
          <cell r="I252" t="str">
            <v>A</v>
          </cell>
          <cell r="K252">
            <v>3.8060000000000005</v>
          </cell>
        </row>
        <row r="253">
          <cell r="B253">
            <v>16909005</v>
          </cell>
          <cell r="H253">
            <v>596.45000000000005</v>
          </cell>
          <cell r="I253" t="str">
            <v>A</v>
          </cell>
          <cell r="K253">
            <v>5.964500000000001</v>
          </cell>
        </row>
        <row r="254">
          <cell r="B254">
            <v>16909005</v>
          </cell>
          <cell r="H254">
            <v>440.04</v>
          </cell>
          <cell r="I254" t="str">
            <v>A</v>
          </cell>
          <cell r="K254">
            <v>4.4004000000000003</v>
          </cell>
        </row>
        <row r="255">
          <cell r="B255">
            <v>16909005</v>
          </cell>
          <cell r="H255">
            <v>386.11</v>
          </cell>
          <cell r="I255" t="str">
            <v>A</v>
          </cell>
          <cell r="K255">
            <v>3.8611000000000004</v>
          </cell>
        </row>
        <row r="256">
          <cell r="B256">
            <v>16909005</v>
          </cell>
          <cell r="H256">
            <v>0.18</v>
          </cell>
          <cell r="I256" t="str">
            <v>A</v>
          </cell>
          <cell r="K256">
            <v>1.8E-3</v>
          </cell>
        </row>
        <row r="257">
          <cell r="B257">
            <v>16909005</v>
          </cell>
          <cell r="H257">
            <v>5.26</v>
          </cell>
          <cell r="I257" t="str">
            <v>A</v>
          </cell>
          <cell r="K257">
            <v>5.2600000000000001E-2</v>
          </cell>
        </row>
        <row r="258">
          <cell r="B258">
            <v>16909005</v>
          </cell>
          <cell r="H258">
            <v>10.119999999999999</v>
          </cell>
          <cell r="I258" t="str">
            <v>A</v>
          </cell>
          <cell r="K258">
            <v>0.1012</v>
          </cell>
        </row>
        <row r="259">
          <cell r="B259">
            <v>16909005</v>
          </cell>
          <cell r="H259">
            <v>159.80000000000001</v>
          </cell>
          <cell r="I259" t="str">
            <v>A</v>
          </cell>
          <cell r="K259">
            <v>1.5980000000000001</v>
          </cell>
        </row>
        <row r="260">
          <cell r="B260">
            <v>16909005</v>
          </cell>
          <cell r="H260">
            <v>401.96</v>
          </cell>
          <cell r="I260" t="str">
            <v>A</v>
          </cell>
          <cell r="K260">
            <v>4.0195999999999996</v>
          </cell>
        </row>
        <row r="261">
          <cell r="B261">
            <v>16909005</v>
          </cell>
          <cell r="H261">
            <v>7.08</v>
          </cell>
          <cell r="I261" t="str">
            <v>A</v>
          </cell>
          <cell r="K261">
            <v>7.0800000000000002E-2</v>
          </cell>
        </row>
        <row r="262">
          <cell r="B262">
            <v>16909005</v>
          </cell>
          <cell r="H262">
            <v>4.6500000000000004</v>
          </cell>
          <cell r="I262" t="str">
            <v>A</v>
          </cell>
          <cell r="K262">
            <v>4.6500000000000007E-2</v>
          </cell>
        </row>
        <row r="263">
          <cell r="B263">
            <v>16909005</v>
          </cell>
          <cell r="H263">
            <v>13.13</v>
          </cell>
          <cell r="I263" t="str">
            <v>A</v>
          </cell>
          <cell r="K263">
            <v>0.1313</v>
          </cell>
        </row>
        <row r="264">
          <cell r="B264">
            <v>16909005</v>
          </cell>
          <cell r="H264">
            <v>2.79</v>
          </cell>
          <cell r="I264" t="str">
            <v>A</v>
          </cell>
          <cell r="K264">
            <v>2.7900000000000001E-2</v>
          </cell>
        </row>
        <row r="265">
          <cell r="B265">
            <v>16909005</v>
          </cell>
          <cell r="H265">
            <v>2.79</v>
          </cell>
          <cell r="I265" t="str">
            <v>A</v>
          </cell>
          <cell r="K265">
            <v>2.7900000000000001E-2</v>
          </cell>
        </row>
        <row r="266">
          <cell r="B266">
            <v>16909005</v>
          </cell>
          <cell r="H266">
            <v>16.8</v>
          </cell>
          <cell r="I266" t="str">
            <v>A</v>
          </cell>
          <cell r="K266">
            <v>0.16800000000000001</v>
          </cell>
        </row>
        <row r="267">
          <cell r="B267">
            <v>16909005</v>
          </cell>
          <cell r="H267">
            <v>9.49</v>
          </cell>
          <cell r="I267" t="str">
            <v>A</v>
          </cell>
          <cell r="K267">
            <v>9.4899999999999998E-2</v>
          </cell>
        </row>
        <row r="268">
          <cell r="B268">
            <v>16909005</v>
          </cell>
          <cell r="H268">
            <v>8.5399999999999991</v>
          </cell>
          <cell r="I268" t="str">
            <v>B</v>
          </cell>
          <cell r="K268">
            <v>0.51239999999999997</v>
          </cell>
        </row>
        <row r="269">
          <cell r="B269">
            <v>16909005</v>
          </cell>
          <cell r="H269">
            <v>21.39</v>
          </cell>
          <cell r="I269" t="str">
            <v>A</v>
          </cell>
          <cell r="K269">
            <v>0.21390000000000001</v>
          </cell>
        </row>
        <row r="270">
          <cell r="B270">
            <v>16909005</v>
          </cell>
          <cell r="H270">
            <v>12.74</v>
          </cell>
          <cell r="I270" t="str">
            <v>A</v>
          </cell>
          <cell r="K270">
            <v>0.12740000000000001</v>
          </cell>
        </row>
        <row r="271">
          <cell r="B271">
            <v>16909005</v>
          </cell>
          <cell r="H271">
            <v>18.54</v>
          </cell>
          <cell r="I271" t="str">
            <v>B</v>
          </cell>
          <cell r="K271">
            <v>1.1123999999999998</v>
          </cell>
        </row>
        <row r="272">
          <cell r="B272">
            <v>16909005</v>
          </cell>
          <cell r="H272">
            <v>8.9</v>
          </cell>
          <cell r="I272" t="str">
            <v>A</v>
          </cell>
          <cell r="K272">
            <v>8.900000000000001E-2</v>
          </cell>
        </row>
        <row r="273">
          <cell r="B273">
            <v>16909005</v>
          </cell>
          <cell r="H273">
            <v>23.1</v>
          </cell>
          <cell r="I273" t="str">
            <v>B</v>
          </cell>
          <cell r="K273">
            <v>1.3860000000000001</v>
          </cell>
        </row>
        <row r="274">
          <cell r="B274">
            <v>16909005</v>
          </cell>
          <cell r="H274">
            <v>8.7100000000000009</v>
          </cell>
          <cell r="I274" t="str">
            <v>A</v>
          </cell>
          <cell r="K274">
            <v>8.7100000000000011E-2</v>
          </cell>
        </row>
        <row r="275">
          <cell r="B275">
            <v>16909005</v>
          </cell>
          <cell r="H275">
            <v>8.7200000000000006</v>
          </cell>
          <cell r="I275" t="str">
            <v>A</v>
          </cell>
          <cell r="K275">
            <v>8.7200000000000014E-2</v>
          </cell>
        </row>
        <row r="276">
          <cell r="B276">
            <v>16909005</v>
          </cell>
          <cell r="H276">
            <v>0.9</v>
          </cell>
          <cell r="I276" t="str">
            <v>A</v>
          </cell>
          <cell r="K276">
            <v>9.0000000000000011E-3</v>
          </cell>
        </row>
        <row r="277">
          <cell r="B277">
            <v>16909005</v>
          </cell>
          <cell r="H277">
            <v>0.84</v>
          </cell>
          <cell r="I277" t="str">
            <v>A</v>
          </cell>
          <cell r="K277">
            <v>8.3999999999999995E-3</v>
          </cell>
        </row>
        <row r="278">
          <cell r="B278">
            <v>16909005</v>
          </cell>
          <cell r="H278">
            <v>9.33</v>
          </cell>
          <cell r="I278" t="str">
            <v>A</v>
          </cell>
          <cell r="K278">
            <v>9.3300000000000008E-2</v>
          </cell>
        </row>
        <row r="279">
          <cell r="B279">
            <v>16909005</v>
          </cell>
          <cell r="H279">
            <v>4.74</v>
          </cell>
          <cell r="I279" t="str">
            <v>A</v>
          </cell>
          <cell r="K279">
            <v>4.7400000000000005E-2</v>
          </cell>
        </row>
        <row r="280">
          <cell r="B280">
            <v>16909005</v>
          </cell>
          <cell r="H280">
            <v>7.81</v>
          </cell>
          <cell r="I280" t="str">
            <v>A</v>
          </cell>
          <cell r="K280">
            <v>7.8100000000000003E-2</v>
          </cell>
        </row>
        <row r="281">
          <cell r="B281">
            <v>16909005</v>
          </cell>
          <cell r="H281">
            <v>0.44</v>
          </cell>
          <cell r="I281" t="str">
            <v>A</v>
          </cell>
          <cell r="K281">
            <v>4.4000000000000003E-3</v>
          </cell>
        </row>
        <row r="282">
          <cell r="B282">
            <v>16909005</v>
          </cell>
          <cell r="H282">
            <v>3.19</v>
          </cell>
          <cell r="I282" t="str">
            <v>A</v>
          </cell>
          <cell r="K282">
            <v>3.1899999999999998E-2</v>
          </cell>
        </row>
        <row r="283">
          <cell r="B283">
            <v>16909005</v>
          </cell>
          <cell r="H283">
            <v>19.760000000000002</v>
          </cell>
          <cell r="I283" t="str">
            <v>A</v>
          </cell>
          <cell r="K283">
            <v>0.19760000000000003</v>
          </cell>
        </row>
        <row r="284">
          <cell r="B284">
            <v>16909005</v>
          </cell>
          <cell r="H284">
            <v>0.2</v>
          </cell>
          <cell r="I284" t="str">
            <v>A</v>
          </cell>
          <cell r="K284">
            <v>2E-3</v>
          </cell>
        </row>
        <row r="285">
          <cell r="B285">
            <v>16909005</v>
          </cell>
          <cell r="H285">
            <v>1.35</v>
          </cell>
          <cell r="I285" t="str">
            <v>A</v>
          </cell>
          <cell r="K285">
            <v>1.3500000000000002E-2</v>
          </cell>
        </row>
        <row r="286">
          <cell r="B286">
            <v>16909005</v>
          </cell>
          <cell r="H286">
            <v>9.32</v>
          </cell>
          <cell r="I286" t="str">
            <v>A</v>
          </cell>
          <cell r="K286">
            <v>9.3200000000000005E-2</v>
          </cell>
        </row>
        <row r="287">
          <cell r="B287">
            <v>16909005</v>
          </cell>
          <cell r="H287">
            <v>0.22</v>
          </cell>
          <cell r="I287" t="str">
            <v>A</v>
          </cell>
          <cell r="K287">
            <v>2.2000000000000001E-3</v>
          </cell>
        </row>
        <row r="288">
          <cell r="B288">
            <v>16909005</v>
          </cell>
          <cell r="H288">
            <v>21.49</v>
          </cell>
          <cell r="I288" t="str">
            <v>A</v>
          </cell>
          <cell r="K288">
            <v>0.21489999999999998</v>
          </cell>
        </row>
        <row r="289">
          <cell r="B289">
            <v>16909005</v>
          </cell>
          <cell r="H289">
            <v>2.7</v>
          </cell>
          <cell r="I289" t="str">
            <v>A</v>
          </cell>
          <cell r="K289">
            <v>2.7000000000000003E-2</v>
          </cell>
        </row>
        <row r="290">
          <cell r="B290">
            <v>16909005</v>
          </cell>
          <cell r="H290">
            <v>18.95</v>
          </cell>
          <cell r="I290" t="str">
            <v>A</v>
          </cell>
          <cell r="K290">
            <v>0.1895</v>
          </cell>
        </row>
        <row r="291">
          <cell r="B291">
            <v>16909005</v>
          </cell>
          <cell r="H291">
            <v>17.36</v>
          </cell>
          <cell r="I291" t="str">
            <v>A</v>
          </cell>
          <cell r="K291">
            <v>0.1736</v>
          </cell>
        </row>
        <row r="292">
          <cell r="B292">
            <v>16909005</v>
          </cell>
          <cell r="H292">
            <v>0.3</v>
          </cell>
          <cell r="I292" t="str">
            <v>A</v>
          </cell>
          <cell r="K292">
            <v>3.0000000000000001E-3</v>
          </cell>
        </row>
        <row r="293">
          <cell r="B293">
            <v>16909005</v>
          </cell>
          <cell r="H293">
            <v>26.33</v>
          </cell>
          <cell r="I293" t="str">
            <v>A</v>
          </cell>
          <cell r="K293">
            <v>0.26329999999999998</v>
          </cell>
        </row>
        <row r="294">
          <cell r="B294">
            <v>16909005</v>
          </cell>
          <cell r="H294">
            <v>168</v>
          </cell>
          <cell r="I294" t="str">
            <v>A</v>
          </cell>
          <cell r="K294">
            <v>1.68</v>
          </cell>
        </row>
        <row r="295">
          <cell r="B295">
            <v>16909005</v>
          </cell>
          <cell r="H295">
            <v>168</v>
          </cell>
          <cell r="I295" t="str">
            <v>A</v>
          </cell>
          <cell r="K295">
            <v>1.68</v>
          </cell>
        </row>
        <row r="296">
          <cell r="B296">
            <v>16909005</v>
          </cell>
          <cell r="H296">
            <v>3127.51</v>
          </cell>
          <cell r="I296" t="str">
            <v>A</v>
          </cell>
          <cell r="K296">
            <v>31.275100000000002</v>
          </cell>
        </row>
        <row r="297">
          <cell r="B297">
            <v>16909005</v>
          </cell>
          <cell r="H297">
            <v>0.7</v>
          </cell>
          <cell r="I297" t="str">
            <v>A</v>
          </cell>
          <cell r="K297">
            <v>6.9999999999999993E-3</v>
          </cell>
        </row>
        <row r="298">
          <cell r="B298">
            <v>16909005</v>
          </cell>
          <cell r="H298">
            <v>26</v>
          </cell>
          <cell r="I298" t="str">
            <v>A</v>
          </cell>
          <cell r="K298">
            <v>0.26</v>
          </cell>
        </row>
        <row r="299">
          <cell r="B299">
            <v>16909005</v>
          </cell>
          <cell r="H299">
            <v>15.55</v>
          </cell>
          <cell r="I299" t="str">
            <v>A</v>
          </cell>
          <cell r="K299">
            <v>0.1555</v>
          </cell>
        </row>
        <row r="300">
          <cell r="B300">
            <v>16909005</v>
          </cell>
          <cell r="H300">
            <v>2.62</v>
          </cell>
          <cell r="I300" t="str">
            <v>A</v>
          </cell>
          <cell r="K300">
            <v>2.6200000000000001E-2</v>
          </cell>
        </row>
        <row r="301">
          <cell r="B301">
            <v>16909005</v>
          </cell>
          <cell r="H301">
            <v>14.43</v>
          </cell>
          <cell r="I301" t="str">
            <v>A</v>
          </cell>
          <cell r="K301">
            <v>0.14430000000000001</v>
          </cell>
        </row>
        <row r="302">
          <cell r="B302">
            <v>16909005</v>
          </cell>
          <cell r="H302">
            <v>18.05</v>
          </cell>
          <cell r="I302" t="str">
            <v>A</v>
          </cell>
          <cell r="K302">
            <v>0.18050000000000002</v>
          </cell>
        </row>
        <row r="303">
          <cell r="B303">
            <v>16909005</v>
          </cell>
          <cell r="H303">
            <v>17.86</v>
          </cell>
          <cell r="I303" t="str">
            <v>A</v>
          </cell>
          <cell r="K303">
            <v>0.17860000000000001</v>
          </cell>
        </row>
        <row r="304">
          <cell r="B304">
            <v>16909005</v>
          </cell>
          <cell r="H304">
            <v>13.43</v>
          </cell>
          <cell r="I304" t="str">
            <v>A</v>
          </cell>
          <cell r="K304">
            <v>0.1343</v>
          </cell>
        </row>
        <row r="305">
          <cell r="B305">
            <v>16909005</v>
          </cell>
          <cell r="H305">
            <v>0.17</v>
          </cell>
          <cell r="I305" t="str">
            <v>A</v>
          </cell>
          <cell r="K305">
            <v>1.7000000000000001E-3</v>
          </cell>
        </row>
        <row r="306">
          <cell r="B306">
            <v>16909005</v>
          </cell>
          <cell r="H306">
            <v>25.06</v>
          </cell>
          <cell r="I306" t="str">
            <v>A</v>
          </cell>
          <cell r="K306">
            <v>0.25059999999999999</v>
          </cell>
        </row>
        <row r="307">
          <cell r="B307">
            <v>16909005</v>
          </cell>
          <cell r="H307">
            <v>0.23</v>
          </cell>
          <cell r="I307" t="str">
            <v>A</v>
          </cell>
          <cell r="K307">
            <v>2.3E-3</v>
          </cell>
        </row>
        <row r="308">
          <cell r="B308">
            <v>16909005</v>
          </cell>
          <cell r="H308">
            <v>0.7</v>
          </cell>
          <cell r="I308" t="str">
            <v>A</v>
          </cell>
          <cell r="K308">
            <v>6.9999999999999993E-3</v>
          </cell>
        </row>
        <row r="309">
          <cell r="B309">
            <v>16909005</v>
          </cell>
          <cell r="H309">
            <v>12.99</v>
          </cell>
          <cell r="I309" t="str">
            <v>A</v>
          </cell>
          <cell r="K309">
            <v>0.12990000000000002</v>
          </cell>
        </row>
        <row r="310">
          <cell r="B310">
            <v>16909005</v>
          </cell>
          <cell r="H310">
            <v>12.76</v>
          </cell>
          <cell r="I310" t="str">
            <v>A</v>
          </cell>
          <cell r="K310">
            <v>0.12759999999999999</v>
          </cell>
        </row>
        <row r="311">
          <cell r="B311">
            <v>16909005</v>
          </cell>
          <cell r="H311">
            <v>0.78</v>
          </cell>
          <cell r="I311" t="str">
            <v>A</v>
          </cell>
          <cell r="K311">
            <v>7.8000000000000005E-3</v>
          </cell>
        </row>
        <row r="312">
          <cell r="B312">
            <v>16909005</v>
          </cell>
          <cell r="H312">
            <v>15.41</v>
          </cell>
          <cell r="I312" t="str">
            <v>A</v>
          </cell>
          <cell r="K312">
            <v>0.15410000000000001</v>
          </cell>
        </row>
        <row r="313">
          <cell r="B313">
            <v>16909005</v>
          </cell>
          <cell r="H313">
            <v>8.65</v>
          </cell>
          <cell r="I313" t="str">
            <v>B</v>
          </cell>
          <cell r="K313">
            <v>0.51900000000000002</v>
          </cell>
        </row>
        <row r="314">
          <cell r="B314">
            <v>16909005</v>
          </cell>
          <cell r="H314">
            <v>1.57</v>
          </cell>
          <cell r="I314" t="str">
            <v>A</v>
          </cell>
          <cell r="K314">
            <v>1.5700000000000002E-2</v>
          </cell>
        </row>
        <row r="315">
          <cell r="B315">
            <v>16909005</v>
          </cell>
          <cell r="H315">
            <v>0.9</v>
          </cell>
          <cell r="I315" t="str">
            <v>A</v>
          </cell>
          <cell r="K315">
            <v>9.0000000000000011E-3</v>
          </cell>
        </row>
        <row r="316">
          <cell r="B316">
            <v>16909005</v>
          </cell>
          <cell r="H316">
            <v>1.39</v>
          </cell>
          <cell r="I316" t="str">
            <v>A</v>
          </cell>
          <cell r="K316">
            <v>1.3899999999999999E-2</v>
          </cell>
        </row>
        <row r="317">
          <cell r="B317">
            <v>16909005</v>
          </cell>
          <cell r="H317">
            <v>8.18</v>
          </cell>
          <cell r="I317" t="str">
            <v>A</v>
          </cell>
          <cell r="K317">
            <v>8.1799999999999998E-2</v>
          </cell>
        </row>
        <row r="318">
          <cell r="B318">
            <v>16909005</v>
          </cell>
          <cell r="H318">
            <v>3.87</v>
          </cell>
          <cell r="I318" t="str">
            <v>A</v>
          </cell>
          <cell r="K318">
            <v>3.8700000000000005E-2</v>
          </cell>
        </row>
        <row r="319">
          <cell r="B319">
            <v>16909005</v>
          </cell>
          <cell r="H319">
            <v>3.03</v>
          </cell>
          <cell r="I319" t="str">
            <v>A</v>
          </cell>
          <cell r="K319">
            <v>3.0299999999999997E-2</v>
          </cell>
        </row>
        <row r="320">
          <cell r="B320">
            <v>16909005</v>
          </cell>
          <cell r="H320">
            <v>23.8</v>
          </cell>
          <cell r="I320" t="str">
            <v>A</v>
          </cell>
          <cell r="K320">
            <v>0.23800000000000002</v>
          </cell>
        </row>
        <row r="321">
          <cell r="B321">
            <v>16909005</v>
          </cell>
          <cell r="H321">
            <v>16.8</v>
          </cell>
          <cell r="I321" t="str">
            <v>A</v>
          </cell>
          <cell r="K321">
            <v>0.16800000000000001</v>
          </cell>
        </row>
        <row r="322">
          <cell r="B322">
            <v>16909005</v>
          </cell>
          <cell r="H322">
            <v>5.88</v>
          </cell>
          <cell r="I322" t="str">
            <v>A</v>
          </cell>
          <cell r="K322">
            <v>5.8799999999999998E-2</v>
          </cell>
        </row>
        <row r="323">
          <cell r="B323">
            <v>16909005</v>
          </cell>
          <cell r="H323">
            <v>3.11</v>
          </cell>
          <cell r="I323" t="str">
            <v>A</v>
          </cell>
          <cell r="K323">
            <v>3.1099999999999999E-2</v>
          </cell>
        </row>
        <row r="324">
          <cell r="B324">
            <v>16909005</v>
          </cell>
          <cell r="H324">
            <v>0.21</v>
          </cell>
          <cell r="I324" t="str">
            <v>A</v>
          </cell>
          <cell r="K324">
            <v>2.0999999999999999E-3</v>
          </cell>
        </row>
        <row r="325">
          <cell r="B325">
            <v>16909005</v>
          </cell>
          <cell r="H325">
            <v>9.34</v>
          </cell>
          <cell r="I325" t="str">
            <v>A</v>
          </cell>
          <cell r="K325">
            <v>9.3399999999999997E-2</v>
          </cell>
        </row>
        <row r="326">
          <cell r="B326">
            <v>16909005</v>
          </cell>
          <cell r="H326">
            <v>3.14</v>
          </cell>
          <cell r="I326" t="str">
            <v>A</v>
          </cell>
          <cell r="K326">
            <v>3.1400000000000004E-2</v>
          </cell>
        </row>
        <row r="327">
          <cell r="B327">
            <v>16909005</v>
          </cell>
          <cell r="H327">
            <v>8.9499999999999993</v>
          </cell>
          <cell r="I327" t="str">
            <v>A</v>
          </cell>
          <cell r="K327">
            <v>8.9499999999999996E-2</v>
          </cell>
        </row>
        <row r="328">
          <cell r="B328">
            <v>16909005</v>
          </cell>
          <cell r="H328">
            <v>26.5</v>
          </cell>
          <cell r="I328" t="str">
            <v>A</v>
          </cell>
          <cell r="K328">
            <v>0.26500000000000001</v>
          </cell>
        </row>
        <row r="329">
          <cell r="B329">
            <v>16909005</v>
          </cell>
          <cell r="H329">
            <v>8.76</v>
          </cell>
          <cell r="I329" t="str">
            <v>A</v>
          </cell>
          <cell r="K329">
            <v>8.7599999999999997E-2</v>
          </cell>
        </row>
        <row r="330">
          <cell r="B330">
            <v>16909005</v>
          </cell>
          <cell r="H330">
            <v>0.03</v>
          </cell>
          <cell r="I330" t="str">
            <v>A</v>
          </cell>
          <cell r="K330">
            <v>2.9999999999999997E-4</v>
          </cell>
        </row>
        <row r="331">
          <cell r="B331">
            <v>16909005</v>
          </cell>
          <cell r="H331">
            <v>0.09</v>
          </cell>
          <cell r="I331" t="str">
            <v>A</v>
          </cell>
          <cell r="K331">
            <v>8.9999999999999998E-4</v>
          </cell>
        </row>
        <row r="332">
          <cell r="B332">
            <v>16909005</v>
          </cell>
          <cell r="H332">
            <v>0.32</v>
          </cell>
          <cell r="I332" t="str">
            <v>A</v>
          </cell>
          <cell r="K332">
            <v>3.2000000000000002E-3</v>
          </cell>
        </row>
        <row r="333">
          <cell r="B333">
            <v>16909005</v>
          </cell>
          <cell r="H333">
            <v>1.87</v>
          </cell>
          <cell r="I333" t="str">
            <v>A</v>
          </cell>
          <cell r="K333">
            <v>1.8700000000000001E-2</v>
          </cell>
        </row>
        <row r="334">
          <cell r="B334">
            <v>16909005</v>
          </cell>
          <cell r="H334">
            <v>3.15</v>
          </cell>
          <cell r="I334" t="str">
            <v>A</v>
          </cell>
          <cell r="K334">
            <v>3.15E-2</v>
          </cell>
        </row>
        <row r="335">
          <cell r="B335">
            <v>16909005</v>
          </cell>
          <cell r="H335">
            <v>100.48</v>
          </cell>
          <cell r="I335" t="str">
            <v>A</v>
          </cell>
          <cell r="K335">
            <v>1.0048000000000001</v>
          </cell>
        </row>
        <row r="336">
          <cell r="B336">
            <v>16909005</v>
          </cell>
          <cell r="H336">
            <v>1.31</v>
          </cell>
          <cell r="I336" t="str">
            <v>A</v>
          </cell>
          <cell r="K336">
            <v>1.3100000000000001E-2</v>
          </cell>
        </row>
        <row r="337">
          <cell r="B337">
            <v>16909005</v>
          </cell>
          <cell r="H337">
            <v>6.93</v>
          </cell>
          <cell r="I337" t="str">
            <v>A</v>
          </cell>
          <cell r="K337">
            <v>6.93E-2</v>
          </cell>
        </row>
        <row r="338">
          <cell r="B338">
            <v>16909005</v>
          </cell>
          <cell r="H338">
            <v>11.57</v>
          </cell>
          <cell r="I338" t="str">
            <v>A</v>
          </cell>
          <cell r="K338">
            <v>0.11570000000000001</v>
          </cell>
        </row>
        <row r="339">
          <cell r="B339">
            <v>16909005</v>
          </cell>
          <cell r="H339">
            <v>26.06</v>
          </cell>
          <cell r="I339" t="str">
            <v>A</v>
          </cell>
          <cell r="K339">
            <v>0.2606</v>
          </cell>
        </row>
        <row r="340">
          <cell r="B340">
            <v>16909005</v>
          </cell>
          <cell r="H340">
            <v>0.1</v>
          </cell>
          <cell r="I340" t="str">
            <v>A</v>
          </cell>
          <cell r="K340">
            <v>1E-3</v>
          </cell>
        </row>
        <row r="341">
          <cell r="B341">
            <v>16909005</v>
          </cell>
          <cell r="H341">
            <v>1.66</v>
          </cell>
          <cell r="I341" t="str">
            <v>A</v>
          </cell>
          <cell r="K341">
            <v>1.66E-2</v>
          </cell>
        </row>
        <row r="342">
          <cell r="B342">
            <v>16909005</v>
          </cell>
          <cell r="H342">
            <v>19.55</v>
          </cell>
          <cell r="I342" t="str">
            <v>B</v>
          </cell>
          <cell r="K342">
            <v>1.173</v>
          </cell>
        </row>
        <row r="343">
          <cell r="B343">
            <v>16909005</v>
          </cell>
          <cell r="H343">
            <v>20.61</v>
          </cell>
          <cell r="I343" t="str">
            <v>A</v>
          </cell>
          <cell r="K343">
            <v>0.20610000000000001</v>
          </cell>
        </row>
        <row r="344">
          <cell r="B344">
            <v>16909005</v>
          </cell>
          <cell r="H344">
            <v>73.22</v>
          </cell>
          <cell r="I344" t="str">
            <v>A</v>
          </cell>
          <cell r="K344">
            <v>0.73219999999999996</v>
          </cell>
        </row>
        <row r="345">
          <cell r="B345">
            <v>16909005</v>
          </cell>
          <cell r="H345">
            <v>20.190000000000001</v>
          </cell>
          <cell r="I345" t="str">
            <v>A</v>
          </cell>
          <cell r="K345">
            <v>0.20190000000000002</v>
          </cell>
        </row>
        <row r="346">
          <cell r="B346">
            <v>16909005</v>
          </cell>
          <cell r="H346">
            <v>40.659999999999997</v>
          </cell>
          <cell r="I346" t="str">
            <v>A</v>
          </cell>
          <cell r="K346">
            <v>0.40659999999999996</v>
          </cell>
        </row>
        <row r="347">
          <cell r="B347">
            <v>16909005</v>
          </cell>
          <cell r="H347">
            <v>0.01</v>
          </cell>
          <cell r="I347" t="str">
            <v>A</v>
          </cell>
          <cell r="K347">
            <v>1E-4</v>
          </cell>
        </row>
        <row r="348">
          <cell r="B348">
            <v>16909005</v>
          </cell>
          <cell r="H348">
            <v>0.37</v>
          </cell>
          <cell r="I348" t="str">
            <v>A</v>
          </cell>
          <cell r="K348">
            <v>3.7000000000000002E-3</v>
          </cell>
        </row>
        <row r="349">
          <cell r="B349">
            <v>16909005</v>
          </cell>
          <cell r="H349">
            <v>1.19</v>
          </cell>
          <cell r="I349" t="str">
            <v>A</v>
          </cell>
          <cell r="K349">
            <v>1.1899999999999999E-2</v>
          </cell>
        </row>
        <row r="350">
          <cell r="B350">
            <v>16909005</v>
          </cell>
          <cell r="H350">
            <v>16.239999999999998</v>
          </cell>
          <cell r="I350" t="str">
            <v>A</v>
          </cell>
          <cell r="K350">
            <v>0.16239999999999999</v>
          </cell>
        </row>
        <row r="351">
          <cell r="B351">
            <v>16909005</v>
          </cell>
          <cell r="H351">
            <v>0.16</v>
          </cell>
          <cell r="I351" t="str">
            <v>A</v>
          </cell>
          <cell r="K351">
            <v>1.6000000000000001E-3</v>
          </cell>
        </row>
        <row r="352">
          <cell r="B352">
            <v>16909005</v>
          </cell>
          <cell r="H352">
            <v>34.619999999999997</v>
          </cell>
          <cell r="I352" t="str">
            <v>A</v>
          </cell>
          <cell r="K352">
            <v>0.34620000000000001</v>
          </cell>
        </row>
        <row r="353">
          <cell r="B353">
            <v>16909005</v>
          </cell>
          <cell r="H353">
            <v>34.229999999999997</v>
          </cell>
          <cell r="I353" t="str">
            <v>A</v>
          </cell>
          <cell r="K353">
            <v>0.34229999999999999</v>
          </cell>
        </row>
        <row r="354">
          <cell r="B354">
            <v>16909005</v>
          </cell>
          <cell r="H354">
            <v>1.26</v>
          </cell>
          <cell r="I354" t="str">
            <v>A</v>
          </cell>
          <cell r="K354">
            <v>1.26E-2</v>
          </cell>
        </row>
        <row r="355">
          <cell r="B355">
            <v>16909005</v>
          </cell>
          <cell r="H355">
            <v>76.790000000000006</v>
          </cell>
          <cell r="I355" t="str">
            <v>A</v>
          </cell>
          <cell r="K355">
            <v>0.76790000000000003</v>
          </cell>
        </row>
        <row r="356">
          <cell r="B356">
            <v>16909005</v>
          </cell>
          <cell r="H356">
            <v>8.67</v>
          </cell>
          <cell r="I356" t="str">
            <v>A</v>
          </cell>
          <cell r="K356">
            <v>8.6699999999999999E-2</v>
          </cell>
        </row>
        <row r="357">
          <cell r="B357">
            <v>16909005</v>
          </cell>
          <cell r="H357">
            <v>0.24</v>
          </cell>
          <cell r="I357" t="str">
            <v>A</v>
          </cell>
          <cell r="K357">
            <v>2.3999999999999998E-3</v>
          </cell>
        </row>
        <row r="358">
          <cell r="B358">
            <v>16909005</v>
          </cell>
          <cell r="H358">
            <v>10.49</v>
          </cell>
          <cell r="I358" t="str">
            <v>B</v>
          </cell>
          <cell r="K358">
            <v>0.62939999999999996</v>
          </cell>
        </row>
        <row r="359">
          <cell r="B359">
            <v>16909005</v>
          </cell>
          <cell r="H359">
            <v>38.770000000000003</v>
          </cell>
          <cell r="I359" t="str">
            <v>A</v>
          </cell>
          <cell r="K359">
            <v>0.38770000000000004</v>
          </cell>
        </row>
        <row r="360">
          <cell r="B360">
            <v>16909005</v>
          </cell>
          <cell r="H360">
            <v>32.01</v>
          </cell>
          <cell r="I360" t="str">
            <v>A</v>
          </cell>
          <cell r="K360">
            <v>0.3201</v>
          </cell>
        </row>
        <row r="361">
          <cell r="B361">
            <v>16909005</v>
          </cell>
          <cell r="H361">
            <v>14.16</v>
          </cell>
          <cell r="I361" t="str">
            <v>A</v>
          </cell>
          <cell r="K361">
            <v>0.1416</v>
          </cell>
        </row>
        <row r="362">
          <cell r="B362">
            <v>16909005</v>
          </cell>
          <cell r="H362">
            <v>0.39</v>
          </cell>
          <cell r="I362" t="str">
            <v>A</v>
          </cell>
          <cell r="K362">
            <v>3.9000000000000003E-3</v>
          </cell>
        </row>
        <row r="363">
          <cell r="B363">
            <v>16909005</v>
          </cell>
          <cell r="H363">
            <v>19.22</v>
          </cell>
          <cell r="I363" t="str">
            <v>A</v>
          </cell>
          <cell r="K363">
            <v>0.19219999999999998</v>
          </cell>
        </row>
        <row r="364">
          <cell r="B364">
            <v>16909005</v>
          </cell>
          <cell r="H364">
            <v>8.9</v>
          </cell>
          <cell r="I364" t="str">
            <v>A</v>
          </cell>
          <cell r="K364">
            <v>8.900000000000001E-2</v>
          </cell>
        </row>
        <row r="365">
          <cell r="B365">
            <v>16909005</v>
          </cell>
          <cell r="H365">
            <v>8.26</v>
          </cell>
          <cell r="I365" t="str">
            <v>A</v>
          </cell>
          <cell r="K365">
            <v>8.2599999999999993E-2</v>
          </cell>
        </row>
        <row r="366">
          <cell r="B366">
            <v>16909005</v>
          </cell>
          <cell r="H366">
            <v>8.8800000000000008</v>
          </cell>
          <cell r="I366" t="str">
            <v>A</v>
          </cell>
          <cell r="K366">
            <v>8.8800000000000004E-2</v>
          </cell>
        </row>
        <row r="367">
          <cell r="B367">
            <v>16909005</v>
          </cell>
          <cell r="H367">
            <v>9.36</v>
          </cell>
          <cell r="I367" t="str">
            <v>A</v>
          </cell>
          <cell r="K367">
            <v>9.3600000000000003E-2</v>
          </cell>
        </row>
        <row r="368">
          <cell r="B368">
            <v>16909005</v>
          </cell>
          <cell r="H368">
            <v>37.340000000000003</v>
          </cell>
          <cell r="I368" t="str">
            <v>A</v>
          </cell>
          <cell r="K368">
            <v>0.37340000000000007</v>
          </cell>
        </row>
        <row r="369">
          <cell r="B369">
            <v>16909005</v>
          </cell>
          <cell r="H369">
            <v>12.05</v>
          </cell>
          <cell r="I369" t="str">
            <v>A</v>
          </cell>
          <cell r="K369">
            <v>0.12050000000000001</v>
          </cell>
        </row>
        <row r="370">
          <cell r="B370">
            <v>16909005</v>
          </cell>
          <cell r="H370">
            <v>13.13</v>
          </cell>
          <cell r="I370" t="str">
            <v>A</v>
          </cell>
          <cell r="K370">
            <v>0.1313</v>
          </cell>
        </row>
        <row r="371">
          <cell r="B371">
            <v>16909005</v>
          </cell>
          <cell r="H371">
            <v>3.74</v>
          </cell>
          <cell r="I371" t="str">
            <v>A</v>
          </cell>
          <cell r="K371">
            <v>3.7400000000000003E-2</v>
          </cell>
        </row>
        <row r="372">
          <cell r="B372">
            <v>16909005</v>
          </cell>
          <cell r="H372">
            <v>2.12</v>
          </cell>
          <cell r="I372" t="str">
            <v>B</v>
          </cell>
          <cell r="K372">
            <v>0.12720000000000001</v>
          </cell>
        </row>
        <row r="373">
          <cell r="B373">
            <v>16909005</v>
          </cell>
          <cell r="H373">
            <v>1.01</v>
          </cell>
          <cell r="I373" t="str">
            <v>A</v>
          </cell>
          <cell r="K373">
            <v>1.01E-2</v>
          </cell>
        </row>
        <row r="374">
          <cell r="B374">
            <v>16909005</v>
          </cell>
          <cell r="H374">
            <v>20.239999999999998</v>
          </cell>
          <cell r="I374" t="str">
            <v>A</v>
          </cell>
          <cell r="K374">
            <v>0.2024</v>
          </cell>
        </row>
        <row r="375">
          <cell r="B375">
            <v>16909005</v>
          </cell>
          <cell r="H375">
            <v>802.97</v>
          </cell>
          <cell r="I375" t="str">
            <v>A</v>
          </cell>
          <cell r="K375">
            <v>8.0297000000000001</v>
          </cell>
        </row>
        <row r="376">
          <cell r="B376">
            <v>16909005</v>
          </cell>
          <cell r="H376">
            <v>12.57</v>
          </cell>
          <cell r="I376" t="str">
            <v>A</v>
          </cell>
          <cell r="K376">
            <v>0.12570000000000001</v>
          </cell>
        </row>
        <row r="377">
          <cell r="B377">
            <v>16909005</v>
          </cell>
          <cell r="H377">
            <v>20.170000000000002</v>
          </cell>
          <cell r="I377" t="str">
            <v>A</v>
          </cell>
          <cell r="K377">
            <v>0.20170000000000002</v>
          </cell>
        </row>
        <row r="378">
          <cell r="B378">
            <v>16909005</v>
          </cell>
          <cell r="H378">
            <v>165.2</v>
          </cell>
          <cell r="I378" t="str">
            <v>A</v>
          </cell>
          <cell r="K378">
            <v>1.6519999999999999</v>
          </cell>
        </row>
        <row r="379">
          <cell r="B379">
            <v>16909005</v>
          </cell>
          <cell r="H379">
            <v>10.57</v>
          </cell>
          <cell r="I379" t="str">
            <v>A</v>
          </cell>
          <cell r="K379">
            <v>0.1057</v>
          </cell>
        </row>
        <row r="380">
          <cell r="B380">
            <v>16909005</v>
          </cell>
          <cell r="H380">
            <v>18.38</v>
          </cell>
          <cell r="I380" t="str">
            <v>B</v>
          </cell>
          <cell r="K380">
            <v>1.1028</v>
          </cell>
        </row>
        <row r="381">
          <cell r="B381">
            <v>16909005</v>
          </cell>
          <cell r="H381">
            <v>3.74</v>
          </cell>
          <cell r="I381" t="str">
            <v>B</v>
          </cell>
          <cell r="K381">
            <v>0.22440000000000002</v>
          </cell>
        </row>
        <row r="382">
          <cell r="B382">
            <v>16909005</v>
          </cell>
          <cell r="H382">
            <v>0.87</v>
          </cell>
          <cell r="I382" t="str">
            <v>B</v>
          </cell>
          <cell r="K382">
            <v>5.2199999999999996E-2</v>
          </cell>
        </row>
        <row r="383">
          <cell r="B383">
            <v>16909005</v>
          </cell>
          <cell r="H383">
            <v>25.14</v>
          </cell>
          <cell r="I383" t="str">
            <v>B</v>
          </cell>
          <cell r="K383">
            <v>1.5084</v>
          </cell>
        </row>
        <row r="384">
          <cell r="B384">
            <v>16909005</v>
          </cell>
          <cell r="H384">
            <v>23.49</v>
          </cell>
          <cell r="I384" t="str">
            <v>B</v>
          </cell>
          <cell r="K384">
            <v>1.4093999999999998</v>
          </cell>
        </row>
        <row r="385">
          <cell r="B385">
            <v>16909005</v>
          </cell>
          <cell r="H385">
            <v>6.41</v>
          </cell>
          <cell r="I385" t="str">
            <v>B</v>
          </cell>
          <cell r="K385">
            <v>0.3846</v>
          </cell>
        </row>
        <row r="386">
          <cell r="B386">
            <v>16909005</v>
          </cell>
          <cell r="H386">
            <v>55.88</v>
          </cell>
          <cell r="I386" t="str">
            <v>B</v>
          </cell>
          <cell r="K386">
            <v>3.3528000000000002</v>
          </cell>
        </row>
        <row r="387">
          <cell r="B387">
            <v>16909005</v>
          </cell>
          <cell r="H387">
            <v>14.74</v>
          </cell>
          <cell r="I387" t="str">
            <v>B</v>
          </cell>
          <cell r="K387">
            <v>0.88439999999999996</v>
          </cell>
        </row>
        <row r="388">
          <cell r="B388">
            <v>16909005</v>
          </cell>
          <cell r="H388">
            <v>79.650000000000006</v>
          </cell>
          <cell r="I388" t="str">
            <v>B</v>
          </cell>
          <cell r="K388">
            <v>4.7789999999999999</v>
          </cell>
        </row>
        <row r="389">
          <cell r="B389">
            <v>16909005</v>
          </cell>
          <cell r="H389">
            <v>1.74</v>
          </cell>
          <cell r="I389" t="str">
            <v>B</v>
          </cell>
          <cell r="K389">
            <v>0.10439999999999999</v>
          </cell>
        </row>
        <row r="390">
          <cell r="B390">
            <v>16909005</v>
          </cell>
          <cell r="H390">
            <v>525.66</v>
          </cell>
          <cell r="I390" t="str">
            <v>B</v>
          </cell>
          <cell r="K390">
            <v>31.539599999999997</v>
          </cell>
        </row>
        <row r="391">
          <cell r="B391">
            <v>16909005</v>
          </cell>
          <cell r="H391">
            <v>42.58</v>
          </cell>
          <cell r="I391" t="str">
            <v>B</v>
          </cell>
          <cell r="K391">
            <v>2.5547999999999997</v>
          </cell>
        </row>
        <row r="392">
          <cell r="B392">
            <v>16909005</v>
          </cell>
          <cell r="H392">
            <v>18.04</v>
          </cell>
          <cell r="I392" t="str">
            <v>B</v>
          </cell>
          <cell r="K392">
            <v>1.0823999999999998</v>
          </cell>
        </row>
        <row r="393">
          <cell r="B393">
            <v>16909005</v>
          </cell>
          <cell r="H393">
            <v>71.78</v>
          </cell>
          <cell r="I393" t="str">
            <v>B</v>
          </cell>
          <cell r="K393">
            <v>4.3068</v>
          </cell>
        </row>
        <row r="394">
          <cell r="B394">
            <v>16909005</v>
          </cell>
          <cell r="H394">
            <v>1.59</v>
          </cell>
          <cell r="I394" t="str">
            <v>B</v>
          </cell>
          <cell r="K394">
            <v>9.5399999999999999E-2</v>
          </cell>
        </row>
        <row r="395">
          <cell r="B395">
            <v>16909005</v>
          </cell>
          <cell r="H395">
            <v>0.95</v>
          </cell>
          <cell r="I395" t="str">
            <v>B</v>
          </cell>
          <cell r="K395">
            <v>5.6999999999999995E-2</v>
          </cell>
        </row>
        <row r="396">
          <cell r="B396">
            <v>16909005</v>
          </cell>
          <cell r="H396">
            <v>1.25</v>
          </cell>
          <cell r="I396" t="str">
            <v>B</v>
          </cell>
          <cell r="K396">
            <v>7.4999999999999997E-2</v>
          </cell>
        </row>
        <row r="397">
          <cell r="B397">
            <v>16909005</v>
          </cell>
          <cell r="H397">
            <v>1.22</v>
          </cell>
          <cell r="I397" t="str">
            <v>B</v>
          </cell>
          <cell r="K397">
            <v>7.3200000000000001E-2</v>
          </cell>
        </row>
        <row r="398">
          <cell r="B398">
            <v>16909005</v>
          </cell>
          <cell r="H398">
            <v>5.56</v>
          </cell>
          <cell r="I398" t="str">
            <v>B</v>
          </cell>
          <cell r="K398">
            <v>0.33359999999999995</v>
          </cell>
        </row>
        <row r="399">
          <cell r="B399">
            <v>16909005</v>
          </cell>
          <cell r="H399">
            <v>94.4</v>
          </cell>
          <cell r="I399" t="str">
            <v>B</v>
          </cell>
          <cell r="K399">
            <v>5.6639999999999997</v>
          </cell>
        </row>
        <row r="400">
          <cell r="B400">
            <v>16909005</v>
          </cell>
          <cell r="H400">
            <v>0.08</v>
          </cell>
          <cell r="I400" t="str">
            <v>B</v>
          </cell>
          <cell r="K400">
            <v>4.7999999999999996E-3</v>
          </cell>
        </row>
        <row r="401">
          <cell r="B401">
            <v>16909005</v>
          </cell>
          <cell r="H401">
            <v>126.22</v>
          </cell>
          <cell r="I401" t="str">
            <v>B</v>
          </cell>
          <cell r="K401">
            <v>7.5731999999999999</v>
          </cell>
        </row>
        <row r="402">
          <cell r="B402">
            <v>16909005</v>
          </cell>
          <cell r="H402">
            <v>104.31</v>
          </cell>
          <cell r="I402" t="str">
            <v>B</v>
          </cell>
          <cell r="K402">
            <v>6.2585999999999995</v>
          </cell>
        </row>
        <row r="403">
          <cell r="B403">
            <v>16909005</v>
          </cell>
          <cell r="H403">
            <v>9.6999999999999993</v>
          </cell>
          <cell r="I403" t="str">
            <v>B</v>
          </cell>
          <cell r="K403">
            <v>0.58199999999999996</v>
          </cell>
        </row>
        <row r="404">
          <cell r="B404">
            <v>16909005</v>
          </cell>
          <cell r="H404">
            <v>4.32</v>
          </cell>
          <cell r="I404" t="str">
            <v>B</v>
          </cell>
          <cell r="K404">
            <v>0.25919999999999999</v>
          </cell>
        </row>
        <row r="405">
          <cell r="B405">
            <v>16909005</v>
          </cell>
          <cell r="H405">
            <v>12.7</v>
          </cell>
          <cell r="I405" t="str">
            <v>B</v>
          </cell>
          <cell r="K405">
            <v>0.7619999999999999</v>
          </cell>
        </row>
        <row r="406">
          <cell r="B406">
            <v>16909005</v>
          </cell>
          <cell r="H406">
            <v>9.41</v>
          </cell>
          <cell r="I406" t="str">
            <v>B</v>
          </cell>
          <cell r="K406">
            <v>0.56459999999999999</v>
          </cell>
        </row>
        <row r="407">
          <cell r="B407">
            <v>16909005</v>
          </cell>
          <cell r="H407">
            <v>13.02</v>
          </cell>
          <cell r="I407" t="str">
            <v>B</v>
          </cell>
          <cell r="K407">
            <v>0.78119999999999989</v>
          </cell>
        </row>
        <row r="408">
          <cell r="B408">
            <v>16909005</v>
          </cell>
          <cell r="H408">
            <v>3.52</v>
          </cell>
          <cell r="I408" t="str">
            <v>B</v>
          </cell>
          <cell r="K408">
            <v>0.2112</v>
          </cell>
        </row>
        <row r="409">
          <cell r="B409">
            <v>16909005</v>
          </cell>
          <cell r="H409">
            <v>8.08</v>
          </cell>
          <cell r="I409" t="str">
            <v>B</v>
          </cell>
          <cell r="K409">
            <v>0.48480000000000001</v>
          </cell>
        </row>
        <row r="410">
          <cell r="B410">
            <v>16909005</v>
          </cell>
          <cell r="H410">
            <v>19.71</v>
          </cell>
          <cell r="I410" t="str">
            <v>B</v>
          </cell>
          <cell r="K410">
            <v>1.1826000000000001</v>
          </cell>
        </row>
        <row r="411">
          <cell r="B411">
            <v>16909005</v>
          </cell>
          <cell r="H411">
            <v>61.64</v>
          </cell>
          <cell r="I411" t="str">
            <v>B</v>
          </cell>
          <cell r="K411">
            <v>3.6983999999999999</v>
          </cell>
        </row>
        <row r="412">
          <cell r="B412">
            <v>16909005</v>
          </cell>
          <cell r="H412">
            <v>198.65</v>
          </cell>
          <cell r="I412" t="str">
            <v>B</v>
          </cell>
          <cell r="K412">
            <v>11.919</v>
          </cell>
        </row>
        <row r="413">
          <cell r="B413">
            <v>16909005</v>
          </cell>
          <cell r="H413">
            <v>40.5</v>
          </cell>
          <cell r="I413" t="str">
            <v>B</v>
          </cell>
          <cell r="K413">
            <v>2.4299999999999997</v>
          </cell>
        </row>
        <row r="414">
          <cell r="B414">
            <v>16909005</v>
          </cell>
          <cell r="H414">
            <v>31.31</v>
          </cell>
          <cell r="I414" t="str">
            <v>B</v>
          </cell>
          <cell r="K414">
            <v>1.8785999999999998</v>
          </cell>
        </row>
        <row r="415">
          <cell r="B415">
            <v>16909005</v>
          </cell>
          <cell r="H415">
            <v>2.02</v>
          </cell>
          <cell r="I415" t="str">
            <v>B</v>
          </cell>
          <cell r="K415">
            <v>0.1212</v>
          </cell>
        </row>
        <row r="416">
          <cell r="B416">
            <v>16909005</v>
          </cell>
          <cell r="H416">
            <v>148.16</v>
          </cell>
          <cell r="I416" t="str">
            <v>B</v>
          </cell>
          <cell r="K416">
            <v>8.8895999999999997</v>
          </cell>
        </row>
        <row r="417">
          <cell r="B417">
            <v>16909005</v>
          </cell>
          <cell r="H417">
            <v>460.28</v>
          </cell>
          <cell r="I417" t="str">
            <v>A</v>
          </cell>
          <cell r="K417">
            <v>4.6028000000000002</v>
          </cell>
        </row>
        <row r="418">
          <cell r="B418">
            <v>16909005</v>
          </cell>
          <cell r="H418">
            <v>17.84</v>
          </cell>
          <cell r="I418" t="str">
            <v>A</v>
          </cell>
          <cell r="K418">
            <v>0.1784</v>
          </cell>
        </row>
        <row r="419">
          <cell r="B419">
            <v>16909005</v>
          </cell>
          <cell r="H419">
            <v>40.49</v>
          </cell>
          <cell r="I419" t="str">
            <v>A</v>
          </cell>
          <cell r="K419">
            <v>0.40490000000000004</v>
          </cell>
        </row>
        <row r="420">
          <cell r="B420">
            <v>16909005</v>
          </cell>
          <cell r="H420">
            <v>30.87</v>
          </cell>
          <cell r="I420" t="str">
            <v>A</v>
          </cell>
          <cell r="K420">
            <v>0.30870000000000003</v>
          </cell>
        </row>
        <row r="421">
          <cell r="B421">
            <v>16909005</v>
          </cell>
          <cell r="H421">
            <v>39.74</v>
          </cell>
          <cell r="I421" t="str">
            <v>B</v>
          </cell>
          <cell r="K421">
            <v>2.3843999999999999</v>
          </cell>
        </row>
        <row r="422">
          <cell r="B422">
            <v>16909005</v>
          </cell>
          <cell r="H422">
            <v>18.09</v>
          </cell>
          <cell r="I422" t="str">
            <v>B</v>
          </cell>
          <cell r="K422">
            <v>1.0853999999999999</v>
          </cell>
        </row>
        <row r="423">
          <cell r="B423">
            <v>16909005</v>
          </cell>
          <cell r="H423">
            <v>15.26</v>
          </cell>
          <cell r="I423" t="str">
            <v>B</v>
          </cell>
          <cell r="K423">
            <v>0.91559999999999997</v>
          </cell>
        </row>
        <row r="424">
          <cell r="B424">
            <v>16909005</v>
          </cell>
          <cell r="H424">
            <v>123.49</v>
          </cell>
          <cell r="I424" t="str">
            <v>B</v>
          </cell>
          <cell r="K424">
            <v>7.4093999999999998</v>
          </cell>
        </row>
        <row r="425">
          <cell r="B425">
            <v>16909005</v>
          </cell>
          <cell r="H425">
            <v>391.4</v>
          </cell>
          <cell r="I425" t="str">
            <v>B</v>
          </cell>
          <cell r="K425">
            <v>23.483999999999998</v>
          </cell>
        </row>
        <row r="426">
          <cell r="B426">
            <v>16909005</v>
          </cell>
          <cell r="H426">
            <v>762.95</v>
          </cell>
          <cell r="I426" t="str">
            <v>B</v>
          </cell>
          <cell r="K426">
            <v>45.777000000000001</v>
          </cell>
        </row>
        <row r="427">
          <cell r="B427">
            <v>16909005</v>
          </cell>
          <cell r="H427">
            <v>891.18</v>
          </cell>
          <cell r="I427" t="str">
            <v>B</v>
          </cell>
          <cell r="K427">
            <v>53.470799999999997</v>
          </cell>
        </row>
        <row r="428">
          <cell r="B428">
            <v>16909005</v>
          </cell>
          <cell r="H428">
            <v>45.72</v>
          </cell>
          <cell r="I428" t="str">
            <v>B</v>
          </cell>
          <cell r="K428">
            <v>2.7431999999999999</v>
          </cell>
        </row>
        <row r="429">
          <cell r="B429">
            <v>16909005</v>
          </cell>
          <cell r="H429">
            <v>10.63</v>
          </cell>
          <cell r="I429" t="str">
            <v>B</v>
          </cell>
          <cell r="K429">
            <v>0.63780000000000003</v>
          </cell>
        </row>
        <row r="430">
          <cell r="B430">
            <v>16909005</v>
          </cell>
          <cell r="H430">
            <v>52.55</v>
          </cell>
          <cell r="I430" t="str">
            <v>B</v>
          </cell>
          <cell r="K430">
            <v>3.1529999999999996</v>
          </cell>
        </row>
        <row r="431">
          <cell r="B431">
            <v>16909005</v>
          </cell>
          <cell r="H431">
            <v>18.32</v>
          </cell>
          <cell r="I431" t="str">
            <v>B</v>
          </cell>
          <cell r="K431">
            <v>1.0992</v>
          </cell>
        </row>
        <row r="432">
          <cell r="B432">
            <v>16909005</v>
          </cell>
          <cell r="H432">
            <v>22.8</v>
          </cell>
          <cell r="I432" t="str">
            <v>B</v>
          </cell>
          <cell r="K432">
            <v>1.3679999999999999</v>
          </cell>
        </row>
        <row r="433">
          <cell r="B433">
            <v>16909005</v>
          </cell>
          <cell r="H433">
            <v>36.54</v>
          </cell>
          <cell r="I433" t="str">
            <v>B</v>
          </cell>
          <cell r="K433">
            <v>2.1923999999999997</v>
          </cell>
        </row>
        <row r="434">
          <cell r="B434">
            <v>16909005</v>
          </cell>
          <cell r="H434">
            <v>1194.55</v>
          </cell>
          <cell r="I434" t="str">
            <v>B</v>
          </cell>
          <cell r="K434">
            <v>71.672999999999988</v>
          </cell>
        </row>
        <row r="435">
          <cell r="B435">
            <v>16909005</v>
          </cell>
          <cell r="H435">
            <v>917.02</v>
          </cell>
          <cell r="I435" t="str">
            <v>B</v>
          </cell>
          <cell r="K435">
            <v>55.0212</v>
          </cell>
        </row>
        <row r="436">
          <cell r="B436">
            <v>16909005</v>
          </cell>
          <cell r="H436">
            <v>371.07</v>
          </cell>
          <cell r="I436" t="str">
            <v>B</v>
          </cell>
          <cell r="K436">
            <v>22.264199999999999</v>
          </cell>
        </row>
        <row r="437">
          <cell r="B437">
            <v>16909005</v>
          </cell>
          <cell r="H437">
            <v>16.170000000000002</v>
          </cell>
          <cell r="I437" t="str">
            <v>B</v>
          </cell>
          <cell r="K437">
            <v>0.97020000000000006</v>
          </cell>
        </row>
        <row r="438">
          <cell r="B438">
            <v>16909005</v>
          </cell>
          <cell r="H438">
            <v>2.79</v>
          </cell>
          <cell r="I438" t="str">
            <v>A</v>
          </cell>
          <cell r="K438">
            <v>2.7900000000000001E-2</v>
          </cell>
        </row>
        <row r="439">
          <cell r="B439">
            <v>16909005</v>
          </cell>
          <cell r="H439">
            <v>2.79</v>
          </cell>
          <cell r="I439" t="str">
            <v>A</v>
          </cell>
          <cell r="K439">
            <v>2.7900000000000001E-2</v>
          </cell>
        </row>
        <row r="440">
          <cell r="B440">
            <v>16909005</v>
          </cell>
          <cell r="H440">
            <v>0.01</v>
          </cell>
          <cell r="I440" t="str">
            <v>A</v>
          </cell>
          <cell r="K440">
            <v>1E-4</v>
          </cell>
        </row>
        <row r="441">
          <cell r="B441">
            <v>16909005</v>
          </cell>
          <cell r="H441">
            <v>2.5099999999999998</v>
          </cell>
          <cell r="I441" t="str">
            <v>A</v>
          </cell>
          <cell r="K441">
            <v>2.5099999999999997E-2</v>
          </cell>
        </row>
        <row r="442">
          <cell r="B442">
            <v>16909005</v>
          </cell>
          <cell r="H442">
            <v>5.48</v>
          </cell>
          <cell r="I442" t="str">
            <v>A</v>
          </cell>
          <cell r="K442">
            <v>5.4800000000000008E-2</v>
          </cell>
        </row>
        <row r="443">
          <cell r="B443">
            <v>16909005</v>
          </cell>
          <cell r="H443">
            <v>16.670000000000002</v>
          </cell>
          <cell r="I443" t="str">
            <v>A</v>
          </cell>
          <cell r="K443">
            <v>0.16670000000000001</v>
          </cell>
        </row>
        <row r="444">
          <cell r="B444">
            <v>16909005</v>
          </cell>
          <cell r="H444">
            <v>56.42</v>
          </cell>
          <cell r="I444" t="str">
            <v>A</v>
          </cell>
          <cell r="K444">
            <v>0.56420000000000003</v>
          </cell>
        </row>
        <row r="445">
          <cell r="B445">
            <v>16909005</v>
          </cell>
          <cell r="H445">
            <v>0.87</v>
          </cell>
          <cell r="I445" t="str">
            <v>A</v>
          </cell>
          <cell r="K445">
            <v>8.6999999999999994E-3</v>
          </cell>
        </row>
        <row r="446">
          <cell r="B446">
            <v>16909005</v>
          </cell>
          <cell r="H446">
            <v>0.87</v>
          </cell>
          <cell r="I446" t="str">
            <v>A</v>
          </cell>
          <cell r="K446">
            <v>8.6999999999999994E-3</v>
          </cell>
        </row>
        <row r="447">
          <cell r="B447">
            <v>16909005</v>
          </cell>
          <cell r="H447">
            <v>0.87</v>
          </cell>
          <cell r="I447" t="str">
            <v>A</v>
          </cell>
          <cell r="K447">
            <v>8.6999999999999994E-3</v>
          </cell>
        </row>
        <row r="448">
          <cell r="B448">
            <v>16909005</v>
          </cell>
          <cell r="H448">
            <v>0.87</v>
          </cell>
          <cell r="I448" t="str">
            <v>A</v>
          </cell>
          <cell r="K448">
            <v>8.6999999999999994E-3</v>
          </cell>
        </row>
        <row r="449">
          <cell r="B449">
            <v>16909005</v>
          </cell>
          <cell r="H449">
            <v>46.98</v>
          </cell>
          <cell r="I449" t="str">
            <v>A</v>
          </cell>
          <cell r="K449">
            <v>0.4698</v>
          </cell>
        </row>
        <row r="450">
          <cell r="B450">
            <v>16909005</v>
          </cell>
          <cell r="H450">
            <v>2.79</v>
          </cell>
          <cell r="I450" t="str">
            <v>A</v>
          </cell>
          <cell r="K450">
            <v>2.7900000000000001E-2</v>
          </cell>
        </row>
        <row r="451">
          <cell r="B451">
            <v>16909005</v>
          </cell>
          <cell r="H451">
            <v>2.79</v>
          </cell>
          <cell r="I451" t="str">
            <v>A</v>
          </cell>
          <cell r="K451">
            <v>2.7900000000000001E-2</v>
          </cell>
        </row>
        <row r="452">
          <cell r="B452">
            <v>16909005</v>
          </cell>
          <cell r="H452">
            <v>2.79</v>
          </cell>
          <cell r="I452" t="str">
            <v>A</v>
          </cell>
          <cell r="K452">
            <v>2.7900000000000001E-2</v>
          </cell>
        </row>
        <row r="453">
          <cell r="B453">
            <v>16909005</v>
          </cell>
          <cell r="H453">
            <v>2.79</v>
          </cell>
          <cell r="I453" t="str">
            <v>A</v>
          </cell>
          <cell r="K453">
            <v>2.7900000000000001E-2</v>
          </cell>
        </row>
        <row r="454">
          <cell r="B454">
            <v>16909005</v>
          </cell>
          <cell r="H454">
            <v>2.79</v>
          </cell>
          <cell r="I454" t="str">
            <v>A</v>
          </cell>
          <cell r="K454">
            <v>2.7900000000000001E-2</v>
          </cell>
        </row>
        <row r="455">
          <cell r="B455">
            <v>16909005</v>
          </cell>
          <cell r="H455">
            <v>2.79</v>
          </cell>
          <cell r="I455" t="str">
            <v>A</v>
          </cell>
          <cell r="K455">
            <v>2.7900000000000001E-2</v>
          </cell>
        </row>
        <row r="456">
          <cell r="B456">
            <v>16909005</v>
          </cell>
          <cell r="H456">
            <v>2.79</v>
          </cell>
          <cell r="I456" t="str">
            <v>A</v>
          </cell>
          <cell r="K456">
            <v>2.7900000000000001E-2</v>
          </cell>
        </row>
        <row r="457">
          <cell r="B457">
            <v>16909005</v>
          </cell>
          <cell r="H457">
            <v>2.79</v>
          </cell>
          <cell r="I457" t="str">
            <v>A</v>
          </cell>
          <cell r="K457">
            <v>2.7900000000000001E-2</v>
          </cell>
        </row>
        <row r="458">
          <cell r="B458">
            <v>16909005</v>
          </cell>
          <cell r="H458">
            <v>2.79</v>
          </cell>
          <cell r="I458" t="str">
            <v>A</v>
          </cell>
          <cell r="K458">
            <v>2.7900000000000001E-2</v>
          </cell>
        </row>
        <row r="459">
          <cell r="B459">
            <v>16909005</v>
          </cell>
          <cell r="H459">
            <v>2.79</v>
          </cell>
          <cell r="I459" t="str">
            <v>A</v>
          </cell>
          <cell r="K459">
            <v>2.7900000000000001E-2</v>
          </cell>
        </row>
        <row r="460">
          <cell r="B460">
            <v>16909005</v>
          </cell>
          <cell r="H460">
            <v>2.79</v>
          </cell>
          <cell r="I460" t="str">
            <v>A</v>
          </cell>
          <cell r="K460">
            <v>2.7900000000000001E-2</v>
          </cell>
        </row>
        <row r="461">
          <cell r="B461">
            <v>16909005</v>
          </cell>
          <cell r="H461">
            <v>2.79</v>
          </cell>
          <cell r="I461" t="str">
            <v>A</v>
          </cell>
          <cell r="K461">
            <v>2.7900000000000001E-2</v>
          </cell>
        </row>
        <row r="462">
          <cell r="B462">
            <v>16909005</v>
          </cell>
          <cell r="H462">
            <v>392</v>
          </cell>
          <cell r="I462" t="str">
            <v>A</v>
          </cell>
          <cell r="K462">
            <v>3.92</v>
          </cell>
        </row>
        <row r="463">
          <cell r="B463">
            <v>16909005</v>
          </cell>
          <cell r="H463">
            <v>19.39</v>
          </cell>
          <cell r="I463" t="str">
            <v>A</v>
          </cell>
          <cell r="K463">
            <v>0.19390000000000002</v>
          </cell>
        </row>
        <row r="464">
          <cell r="B464">
            <v>16909005</v>
          </cell>
          <cell r="H464">
            <v>0.87</v>
          </cell>
          <cell r="I464" t="str">
            <v>A</v>
          </cell>
          <cell r="K464">
            <v>8.6999999999999994E-3</v>
          </cell>
        </row>
        <row r="465">
          <cell r="B465">
            <v>16909005</v>
          </cell>
          <cell r="H465">
            <v>46.24</v>
          </cell>
          <cell r="I465" t="str">
            <v>A</v>
          </cell>
          <cell r="K465">
            <v>0.46240000000000003</v>
          </cell>
        </row>
        <row r="466">
          <cell r="B466">
            <v>16909005</v>
          </cell>
          <cell r="H466">
            <v>23.54</v>
          </cell>
          <cell r="I466" t="str">
            <v>A</v>
          </cell>
          <cell r="K466">
            <v>0.2354</v>
          </cell>
        </row>
        <row r="467">
          <cell r="B467">
            <v>16909005</v>
          </cell>
          <cell r="H467">
            <v>22.84</v>
          </cell>
          <cell r="I467" t="str">
            <v>A</v>
          </cell>
          <cell r="K467">
            <v>0.22839999999999999</v>
          </cell>
        </row>
        <row r="468">
          <cell r="B468">
            <v>16909005</v>
          </cell>
          <cell r="H468">
            <v>5.0199999999999996</v>
          </cell>
          <cell r="I468" t="str">
            <v>A</v>
          </cell>
          <cell r="K468">
            <v>5.0199999999999995E-2</v>
          </cell>
        </row>
        <row r="469">
          <cell r="B469">
            <v>16909005</v>
          </cell>
          <cell r="H469">
            <v>22.62</v>
          </cell>
          <cell r="I469" t="str">
            <v>A</v>
          </cell>
          <cell r="K469">
            <v>0.22620000000000001</v>
          </cell>
        </row>
        <row r="470">
          <cell r="B470">
            <v>16909005</v>
          </cell>
          <cell r="H470">
            <v>12.89</v>
          </cell>
          <cell r="I470" t="str">
            <v>A</v>
          </cell>
          <cell r="K470">
            <v>0.12890000000000001</v>
          </cell>
        </row>
        <row r="471">
          <cell r="B471">
            <v>16909005</v>
          </cell>
          <cell r="H471">
            <v>21.12</v>
          </cell>
          <cell r="I471" t="str">
            <v>A</v>
          </cell>
          <cell r="K471">
            <v>0.21120000000000003</v>
          </cell>
        </row>
        <row r="472">
          <cell r="B472">
            <v>16909005</v>
          </cell>
          <cell r="H472">
            <v>24</v>
          </cell>
          <cell r="I472" t="str">
            <v>A</v>
          </cell>
          <cell r="K472">
            <v>0.24</v>
          </cell>
        </row>
        <row r="473">
          <cell r="B473">
            <v>16909005</v>
          </cell>
          <cell r="H473">
            <v>24.2</v>
          </cell>
          <cell r="I473" t="str">
            <v>A</v>
          </cell>
          <cell r="K473">
            <v>0.24199999999999999</v>
          </cell>
        </row>
        <row r="474">
          <cell r="B474">
            <v>16909005</v>
          </cell>
          <cell r="H474">
            <v>20.94</v>
          </cell>
          <cell r="I474" t="str">
            <v>A</v>
          </cell>
          <cell r="K474">
            <v>0.20940000000000003</v>
          </cell>
        </row>
        <row r="475">
          <cell r="B475">
            <v>16909005</v>
          </cell>
          <cell r="H475">
            <v>0.87</v>
          </cell>
          <cell r="I475" t="str">
            <v>A</v>
          </cell>
          <cell r="K475">
            <v>8.6999999999999994E-3</v>
          </cell>
        </row>
        <row r="476">
          <cell r="B476">
            <v>16909005</v>
          </cell>
          <cell r="H476">
            <v>21.2</v>
          </cell>
          <cell r="I476" t="str">
            <v>A</v>
          </cell>
          <cell r="K476">
            <v>0.21199999999999999</v>
          </cell>
        </row>
        <row r="477">
          <cell r="B477">
            <v>16909005</v>
          </cell>
          <cell r="H477">
            <v>0.86</v>
          </cell>
          <cell r="I477" t="str">
            <v>A</v>
          </cell>
          <cell r="K477">
            <v>8.6E-3</v>
          </cell>
        </row>
        <row r="478">
          <cell r="B478">
            <v>16909005</v>
          </cell>
          <cell r="H478">
            <v>3.78</v>
          </cell>
          <cell r="I478" t="str">
            <v>A</v>
          </cell>
          <cell r="K478">
            <v>3.78E-2</v>
          </cell>
        </row>
        <row r="479">
          <cell r="B479">
            <v>16909005</v>
          </cell>
          <cell r="H479">
            <v>14.19</v>
          </cell>
          <cell r="I479" t="str">
            <v>A</v>
          </cell>
          <cell r="K479">
            <v>0.1419</v>
          </cell>
        </row>
        <row r="480">
          <cell r="B480">
            <v>16909005</v>
          </cell>
          <cell r="H480">
            <v>27.49</v>
          </cell>
          <cell r="I480" t="str">
            <v>A</v>
          </cell>
          <cell r="K480">
            <v>0.27489999999999998</v>
          </cell>
        </row>
        <row r="481">
          <cell r="B481">
            <v>16909005</v>
          </cell>
          <cell r="H481">
            <v>1.03</v>
          </cell>
          <cell r="I481" t="str">
            <v>A</v>
          </cell>
          <cell r="K481">
            <v>1.03E-2</v>
          </cell>
        </row>
        <row r="482">
          <cell r="B482">
            <v>16909005</v>
          </cell>
          <cell r="H482">
            <v>1.41</v>
          </cell>
          <cell r="I482" t="str">
            <v>A</v>
          </cell>
          <cell r="K482">
            <v>1.41E-2</v>
          </cell>
        </row>
        <row r="483">
          <cell r="B483">
            <v>16909005</v>
          </cell>
          <cell r="H483">
            <v>1.47</v>
          </cell>
          <cell r="I483" t="str">
            <v>A</v>
          </cell>
          <cell r="K483">
            <v>1.47E-2</v>
          </cell>
        </row>
        <row r="484">
          <cell r="B484">
            <v>16909005</v>
          </cell>
          <cell r="H484">
            <v>1.35</v>
          </cell>
          <cell r="I484" t="str">
            <v>A</v>
          </cell>
          <cell r="K484">
            <v>1.3500000000000002E-2</v>
          </cell>
        </row>
        <row r="485">
          <cell r="B485">
            <v>16909005</v>
          </cell>
          <cell r="H485">
            <v>2.77</v>
          </cell>
          <cell r="I485" t="str">
            <v>A</v>
          </cell>
          <cell r="K485">
            <v>2.7700000000000002E-2</v>
          </cell>
        </row>
        <row r="486">
          <cell r="B486">
            <v>16909005</v>
          </cell>
          <cell r="H486">
            <v>10.38</v>
          </cell>
          <cell r="I486" t="str">
            <v>A</v>
          </cell>
          <cell r="K486">
            <v>0.1038</v>
          </cell>
        </row>
        <row r="487">
          <cell r="B487">
            <v>16909005</v>
          </cell>
          <cell r="H487">
            <v>3.28</v>
          </cell>
          <cell r="I487" t="str">
            <v>A</v>
          </cell>
          <cell r="K487">
            <v>3.2799999999999996E-2</v>
          </cell>
        </row>
        <row r="488">
          <cell r="B488">
            <v>16909005</v>
          </cell>
          <cell r="H488">
            <v>14.72</v>
          </cell>
          <cell r="I488" t="str">
            <v>A</v>
          </cell>
          <cell r="K488">
            <v>0.1472</v>
          </cell>
        </row>
        <row r="489">
          <cell r="B489">
            <v>16909005</v>
          </cell>
          <cell r="H489">
            <v>9.61</v>
          </cell>
          <cell r="I489" t="str">
            <v>A</v>
          </cell>
          <cell r="K489">
            <v>9.6099999999999991E-2</v>
          </cell>
        </row>
        <row r="490">
          <cell r="B490">
            <v>16909005</v>
          </cell>
          <cell r="H490">
            <v>16.420000000000002</v>
          </cell>
          <cell r="I490" t="str">
            <v>A</v>
          </cell>
          <cell r="K490">
            <v>0.16420000000000001</v>
          </cell>
        </row>
        <row r="491">
          <cell r="B491">
            <v>16909005</v>
          </cell>
          <cell r="H491">
            <v>0.14000000000000001</v>
          </cell>
          <cell r="I491" t="str">
            <v>A</v>
          </cell>
          <cell r="K491">
            <v>1.4000000000000002E-3</v>
          </cell>
        </row>
        <row r="492">
          <cell r="B492">
            <v>16909005</v>
          </cell>
          <cell r="H492">
            <v>7.03</v>
          </cell>
          <cell r="I492" t="str">
            <v>A</v>
          </cell>
          <cell r="K492">
            <v>7.0300000000000001E-2</v>
          </cell>
        </row>
        <row r="493">
          <cell r="B493">
            <v>16909005</v>
          </cell>
          <cell r="H493">
            <v>8.5</v>
          </cell>
          <cell r="I493" t="str">
            <v>A</v>
          </cell>
          <cell r="K493">
            <v>8.5000000000000006E-2</v>
          </cell>
        </row>
        <row r="494">
          <cell r="B494">
            <v>16909005</v>
          </cell>
          <cell r="H494">
            <v>41.85</v>
          </cell>
          <cell r="I494" t="str">
            <v>A</v>
          </cell>
          <cell r="K494">
            <v>0.41850000000000004</v>
          </cell>
        </row>
        <row r="495">
          <cell r="B495">
            <v>16909005</v>
          </cell>
          <cell r="H495">
            <v>7.93</v>
          </cell>
          <cell r="I495" t="str">
            <v>A</v>
          </cell>
          <cell r="K495">
            <v>7.9299999999999995E-2</v>
          </cell>
        </row>
        <row r="496">
          <cell r="B496">
            <v>16909005</v>
          </cell>
          <cell r="H496">
            <v>13.96</v>
          </cell>
          <cell r="I496" t="str">
            <v>A</v>
          </cell>
          <cell r="K496">
            <v>0.1396</v>
          </cell>
        </row>
        <row r="497">
          <cell r="B497">
            <v>16909005</v>
          </cell>
          <cell r="H497">
            <v>13.95</v>
          </cell>
          <cell r="I497" t="str">
            <v>A</v>
          </cell>
          <cell r="K497">
            <v>0.13949999999999999</v>
          </cell>
        </row>
        <row r="498">
          <cell r="B498">
            <v>16909005</v>
          </cell>
          <cell r="H498">
            <v>26.02</v>
          </cell>
          <cell r="I498" t="str">
            <v>A</v>
          </cell>
          <cell r="K498">
            <v>0.26019999999999999</v>
          </cell>
        </row>
        <row r="499">
          <cell r="B499">
            <v>16909005</v>
          </cell>
          <cell r="H499">
            <v>17.84</v>
          </cell>
          <cell r="I499" t="str">
            <v>A</v>
          </cell>
          <cell r="K499">
            <v>0.1784</v>
          </cell>
        </row>
        <row r="500">
          <cell r="B500">
            <v>16909005</v>
          </cell>
          <cell r="H500">
            <v>26.77</v>
          </cell>
          <cell r="I500" t="str">
            <v>A</v>
          </cell>
          <cell r="K500">
            <v>0.26769999999999999</v>
          </cell>
        </row>
        <row r="501">
          <cell r="B501">
            <v>16909005</v>
          </cell>
          <cell r="H501">
            <v>12.71</v>
          </cell>
          <cell r="I501" t="str">
            <v>A</v>
          </cell>
          <cell r="K501">
            <v>0.12710000000000002</v>
          </cell>
        </row>
        <row r="502">
          <cell r="B502">
            <v>16909005</v>
          </cell>
          <cell r="H502">
            <v>24.98</v>
          </cell>
          <cell r="I502" t="str">
            <v>A</v>
          </cell>
          <cell r="K502">
            <v>0.24980000000000002</v>
          </cell>
        </row>
        <row r="503">
          <cell r="B503">
            <v>16909005</v>
          </cell>
          <cell r="H503">
            <v>0.45</v>
          </cell>
          <cell r="I503" t="str">
            <v>A</v>
          </cell>
          <cell r="K503">
            <v>4.5000000000000005E-3</v>
          </cell>
        </row>
        <row r="504">
          <cell r="B504">
            <v>16909005</v>
          </cell>
          <cell r="H504">
            <v>3.17</v>
          </cell>
          <cell r="I504" t="str">
            <v>A</v>
          </cell>
          <cell r="K504">
            <v>3.1699999999999999E-2</v>
          </cell>
        </row>
        <row r="505">
          <cell r="B505">
            <v>16909005</v>
          </cell>
          <cell r="H505">
            <v>7.41</v>
          </cell>
          <cell r="I505" t="str">
            <v>A</v>
          </cell>
          <cell r="K505">
            <v>7.4099999999999999E-2</v>
          </cell>
        </row>
        <row r="506">
          <cell r="B506">
            <v>16909005</v>
          </cell>
          <cell r="H506">
            <v>16.559999999999999</v>
          </cell>
          <cell r="I506" t="str">
            <v>A</v>
          </cell>
          <cell r="K506">
            <v>0.1656</v>
          </cell>
        </row>
        <row r="507">
          <cell r="B507">
            <v>16909005</v>
          </cell>
          <cell r="H507">
            <v>7.25</v>
          </cell>
          <cell r="I507" t="str">
            <v>A</v>
          </cell>
          <cell r="K507">
            <v>7.2499999999999995E-2</v>
          </cell>
        </row>
        <row r="508">
          <cell r="B508">
            <v>16909005</v>
          </cell>
          <cell r="H508">
            <v>26.19</v>
          </cell>
          <cell r="I508" t="str">
            <v>A</v>
          </cell>
          <cell r="K508">
            <v>0.26190000000000002</v>
          </cell>
        </row>
        <row r="509">
          <cell r="B509">
            <v>16909005</v>
          </cell>
          <cell r="H509">
            <v>16.84</v>
          </cell>
          <cell r="I509" t="str">
            <v>A</v>
          </cell>
          <cell r="K509">
            <v>0.16839999999999999</v>
          </cell>
        </row>
        <row r="510">
          <cell r="B510">
            <v>16909005</v>
          </cell>
          <cell r="H510">
            <v>7.19</v>
          </cell>
          <cell r="I510" t="str">
            <v>A</v>
          </cell>
          <cell r="K510">
            <v>7.1900000000000006E-2</v>
          </cell>
        </row>
        <row r="511">
          <cell r="B511">
            <v>16909005</v>
          </cell>
          <cell r="H511">
            <v>25.81</v>
          </cell>
          <cell r="I511" t="str">
            <v>A</v>
          </cell>
          <cell r="K511">
            <v>0.2581</v>
          </cell>
        </row>
        <row r="512">
          <cell r="B512">
            <v>16909005</v>
          </cell>
          <cell r="H512">
            <v>10.72</v>
          </cell>
          <cell r="I512" t="str">
            <v>A</v>
          </cell>
          <cell r="K512">
            <v>0.1072</v>
          </cell>
        </row>
        <row r="513">
          <cell r="B513">
            <v>16909005</v>
          </cell>
          <cell r="H513">
            <v>35.67</v>
          </cell>
          <cell r="I513" t="str">
            <v>A</v>
          </cell>
          <cell r="K513">
            <v>0.35670000000000002</v>
          </cell>
        </row>
        <row r="514">
          <cell r="B514">
            <v>16909005</v>
          </cell>
          <cell r="H514">
            <v>8.65</v>
          </cell>
          <cell r="I514" t="str">
            <v>A</v>
          </cell>
          <cell r="K514">
            <v>8.6500000000000007E-2</v>
          </cell>
        </row>
        <row r="515">
          <cell r="B515">
            <v>16909005</v>
          </cell>
          <cell r="H515">
            <v>21.53</v>
          </cell>
          <cell r="I515" t="str">
            <v>A</v>
          </cell>
          <cell r="K515">
            <v>0.21530000000000002</v>
          </cell>
        </row>
        <row r="516">
          <cell r="B516">
            <v>16909005</v>
          </cell>
          <cell r="H516">
            <v>9.02</v>
          </cell>
          <cell r="I516" t="str">
            <v>A</v>
          </cell>
          <cell r="K516">
            <v>9.0200000000000002E-2</v>
          </cell>
        </row>
        <row r="517">
          <cell r="B517">
            <v>16909005</v>
          </cell>
          <cell r="H517">
            <v>11.97</v>
          </cell>
          <cell r="I517" t="str">
            <v>A</v>
          </cell>
          <cell r="K517">
            <v>0.11970000000000001</v>
          </cell>
        </row>
        <row r="518">
          <cell r="B518">
            <v>16909005</v>
          </cell>
          <cell r="H518">
            <v>0.01</v>
          </cell>
          <cell r="I518" t="str">
            <v>A</v>
          </cell>
          <cell r="K518">
            <v>1E-4</v>
          </cell>
        </row>
        <row r="519">
          <cell r="B519">
            <v>16909005</v>
          </cell>
          <cell r="H519">
            <v>0.33</v>
          </cell>
          <cell r="I519" t="str">
            <v>A</v>
          </cell>
          <cell r="K519">
            <v>3.3000000000000004E-3</v>
          </cell>
        </row>
        <row r="520">
          <cell r="B520">
            <v>16909005</v>
          </cell>
          <cell r="H520">
            <v>8.0500000000000007</v>
          </cell>
          <cell r="I520" t="str">
            <v>A</v>
          </cell>
          <cell r="K520">
            <v>8.0500000000000002E-2</v>
          </cell>
        </row>
        <row r="521">
          <cell r="B521">
            <v>16909005</v>
          </cell>
          <cell r="H521">
            <v>0.01</v>
          </cell>
          <cell r="I521" t="str">
            <v>A</v>
          </cell>
          <cell r="K521">
            <v>1E-4</v>
          </cell>
        </row>
        <row r="522">
          <cell r="B522">
            <v>16909005</v>
          </cell>
          <cell r="H522">
            <v>9.42</v>
          </cell>
          <cell r="I522" t="str">
            <v>A</v>
          </cell>
          <cell r="K522">
            <v>9.4200000000000006E-2</v>
          </cell>
        </row>
        <row r="523">
          <cell r="B523">
            <v>16909005</v>
          </cell>
          <cell r="H523">
            <v>16.760000000000002</v>
          </cell>
          <cell r="I523" t="str">
            <v>A</v>
          </cell>
          <cell r="K523">
            <v>0.16760000000000003</v>
          </cell>
        </row>
        <row r="524">
          <cell r="B524">
            <v>16909005</v>
          </cell>
          <cell r="H524">
            <v>0.04</v>
          </cell>
          <cell r="I524" t="str">
            <v>A</v>
          </cell>
          <cell r="K524">
            <v>4.0000000000000002E-4</v>
          </cell>
        </row>
        <row r="525">
          <cell r="B525">
            <v>16909005</v>
          </cell>
          <cell r="H525">
            <v>0.84</v>
          </cell>
          <cell r="I525" t="str">
            <v>A</v>
          </cell>
          <cell r="K525">
            <v>8.3999999999999995E-3</v>
          </cell>
        </row>
        <row r="526">
          <cell r="B526">
            <v>16909005</v>
          </cell>
          <cell r="H526">
            <v>7.15</v>
          </cell>
          <cell r="I526" t="str">
            <v>A</v>
          </cell>
          <cell r="K526">
            <v>7.1500000000000008E-2</v>
          </cell>
        </row>
        <row r="527">
          <cell r="B527">
            <v>16909005</v>
          </cell>
          <cell r="H527">
            <v>19.93</v>
          </cell>
          <cell r="I527" t="str">
            <v>A</v>
          </cell>
          <cell r="K527">
            <v>0.1993</v>
          </cell>
        </row>
        <row r="528">
          <cell r="B528">
            <v>16909005</v>
          </cell>
          <cell r="H528">
            <v>16.899999999999999</v>
          </cell>
          <cell r="I528" t="str">
            <v>A</v>
          </cell>
          <cell r="K528">
            <v>0.16899999999999998</v>
          </cell>
        </row>
        <row r="529">
          <cell r="B529">
            <v>16909005</v>
          </cell>
          <cell r="H529">
            <v>16.940000000000001</v>
          </cell>
          <cell r="I529" t="str">
            <v>A</v>
          </cell>
          <cell r="K529">
            <v>0.16940000000000002</v>
          </cell>
        </row>
        <row r="530">
          <cell r="B530">
            <v>16909005</v>
          </cell>
          <cell r="H530">
            <v>13.51</v>
          </cell>
          <cell r="I530" t="str">
            <v>A</v>
          </cell>
          <cell r="K530">
            <v>0.1351</v>
          </cell>
        </row>
        <row r="531">
          <cell r="B531">
            <v>16909005</v>
          </cell>
          <cell r="H531">
            <v>12.24</v>
          </cell>
          <cell r="I531" t="str">
            <v>A</v>
          </cell>
          <cell r="K531">
            <v>0.12240000000000001</v>
          </cell>
        </row>
        <row r="532">
          <cell r="B532">
            <v>16909005</v>
          </cell>
          <cell r="H532">
            <v>0.01</v>
          </cell>
          <cell r="I532" t="str">
            <v>A</v>
          </cell>
          <cell r="K532">
            <v>1E-4</v>
          </cell>
        </row>
        <row r="533">
          <cell r="B533">
            <v>16909005</v>
          </cell>
          <cell r="H533">
            <v>0.35</v>
          </cell>
          <cell r="I533" t="str">
            <v>A</v>
          </cell>
          <cell r="K533">
            <v>3.4999999999999996E-3</v>
          </cell>
        </row>
        <row r="534">
          <cell r="B534">
            <v>16909005</v>
          </cell>
          <cell r="H534">
            <v>28.42</v>
          </cell>
          <cell r="I534" t="str">
            <v>A</v>
          </cell>
          <cell r="K534">
            <v>0.28420000000000001</v>
          </cell>
        </row>
        <row r="535">
          <cell r="B535">
            <v>16909005</v>
          </cell>
          <cell r="H535">
            <v>1.25</v>
          </cell>
          <cell r="I535" t="str">
            <v>A</v>
          </cell>
          <cell r="K535">
            <v>1.2500000000000001E-2</v>
          </cell>
        </row>
        <row r="536">
          <cell r="B536">
            <v>16909005</v>
          </cell>
          <cell r="H536">
            <v>0.01</v>
          </cell>
          <cell r="I536" t="str">
            <v>A</v>
          </cell>
          <cell r="K536">
            <v>1E-4</v>
          </cell>
        </row>
        <row r="537">
          <cell r="B537">
            <v>16909005</v>
          </cell>
          <cell r="H537">
            <v>0.39</v>
          </cell>
          <cell r="I537" t="str">
            <v>A</v>
          </cell>
          <cell r="K537">
            <v>3.9000000000000003E-3</v>
          </cell>
        </row>
        <row r="538">
          <cell r="B538">
            <v>16909005</v>
          </cell>
          <cell r="H538">
            <v>1.92</v>
          </cell>
          <cell r="I538" t="str">
            <v>A</v>
          </cell>
          <cell r="K538">
            <v>1.9199999999999998E-2</v>
          </cell>
        </row>
        <row r="539">
          <cell r="B539">
            <v>16909005</v>
          </cell>
          <cell r="H539">
            <v>6.53</v>
          </cell>
          <cell r="I539" t="str">
            <v>A</v>
          </cell>
          <cell r="K539">
            <v>6.5299999999999997E-2</v>
          </cell>
        </row>
        <row r="540">
          <cell r="B540">
            <v>16909005</v>
          </cell>
          <cell r="H540">
            <v>10.029999999999999</v>
          </cell>
          <cell r="I540" t="str">
            <v>A</v>
          </cell>
          <cell r="K540">
            <v>0.1003</v>
          </cell>
        </row>
        <row r="541">
          <cell r="B541">
            <v>16909005</v>
          </cell>
          <cell r="H541">
            <v>2.84</v>
          </cell>
          <cell r="I541" t="str">
            <v>A</v>
          </cell>
          <cell r="K541">
            <v>2.8399999999999998E-2</v>
          </cell>
        </row>
        <row r="542">
          <cell r="B542">
            <v>16909005</v>
          </cell>
          <cell r="H542">
            <v>1.79</v>
          </cell>
          <cell r="I542" t="str">
            <v>A</v>
          </cell>
          <cell r="K542">
            <v>1.7899999999999999E-2</v>
          </cell>
        </row>
        <row r="543">
          <cell r="B543">
            <v>16909005</v>
          </cell>
          <cell r="H543">
            <v>6.44</v>
          </cell>
          <cell r="I543" t="str">
            <v>D</v>
          </cell>
          <cell r="K543">
            <v>3.8639999999999999</v>
          </cell>
        </row>
        <row r="544">
          <cell r="B544">
            <v>16909005</v>
          </cell>
          <cell r="H544">
            <v>0.01</v>
          </cell>
          <cell r="I544" t="str">
            <v>E</v>
          </cell>
          <cell r="K544">
            <v>0.01</v>
          </cell>
        </row>
        <row r="545">
          <cell r="B545">
            <v>16909005</v>
          </cell>
          <cell r="H545">
            <v>14.44</v>
          </cell>
          <cell r="I545" t="str">
            <v>E</v>
          </cell>
          <cell r="K545">
            <v>14.44</v>
          </cell>
        </row>
        <row r="546">
          <cell r="B546">
            <v>16909005</v>
          </cell>
          <cell r="H546">
            <v>21.43</v>
          </cell>
          <cell r="I546" t="str">
            <v>E</v>
          </cell>
          <cell r="K546">
            <v>21.43</v>
          </cell>
        </row>
        <row r="547">
          <cell r="B547">
            <v>16909005</v>
          </cell>
          <cell r="H547">
            <v>36.590000000000003</v>
          </cell>
          <cell r="I547" t="str">
            <v>E</v>
          </cell>
          <cell r="K547">
            <v>36.590000000000003</v>
          </cell>
        </row>
        <row r="548">
          <cell r="B548">
            <v>16909005</v>
          </cell>
          <cell r="H548">
            <v>26.8</v>
          </cell>
          <cell r="I548" t="str">
            <v>E</v>
          </cell>
          <cell r="K548">
            <v>26.8</v>
          </cell>
        </row>
        <row r="549">
          <cell r="B549">
            <v>16909005</v>
          </cell>
          <cell r="H549">
            <v>17.559999999999999</v>
          </cell>
          <cell r="I549" t="str">
            <v>E</v>
          </cell>
          <cell r="K549">
            <v>17.559999999999999</v>
          </cell>
        </row>
        <row r="550">
          <cell r="B550">
            <v>16909005</v>
          </cell>
          <cell r="H550">
            <v>8.31</v>
          </cell>
          <cell r="I550" t="str">
            <v>E</v>
          </cell>
          <cell r="K550">
            <v>8.31</v>
          </cell>
        </row>
        <row r="551">
          <cell r="B551">
            <v>16909005</v>
          </cell>
          <cell r="H551">
            <v>31.26</v>
          </cell>
          <cell r="I551" t="str">
            <v>E</v>
          </cell>
          <cell r="K551">
            <v>31.26</v>
          </cell>
        </row>
        <row r="552">
          <cell r="B552">
            <v>16909005</v>
          </cell>
          <cell r="H552">
            <v>9.7200000000000006</v>
          </cell>
          <cell r="I552" t="str">
            <v>D</v>
          </cell>
          <cell r="K552">
            <v>5.8319999999999999</v>
          </cell>
        </row>
        <row r="553">
          <cell r="B553">
            <v>16909005</v>
          </cell>
          <cell r="H553">
            <v>12</v>
          </cell>
          <cell r="I553" t="str">
            <v>A</v>
          </cell>
          <cell r="K553">
            <v>0.12</v>
          </cell>
        </row>
        <row r="554">
          <cell r="B554">
            <v>16909005</v>
          </cell>
          <cell r="H554">
            <v>0.12</v>
          </cell>
          <cell r="I554" t="str">
            <v>E</v>
          </cell>
          <cell r="K554">
            <v>0.12</v>
          </cell>
        </row>
        <row r="555">
          <cell r="B555">
            <v>16909005</v>
          </cell>
          <cell r="H555">
            <v>0.12</v>
          </cell>
          <cell r="I555" t="str">
            <v>E</v>
          </cell>
          <cell r="K555">
            <v>0.12</v>
          </cell>
        </row>
        <row r="556">
          <cell r="B556">
            <v>16909005</v>
          </cell>
          <cell r="H556">
            <v>0.3</v>
          </cell>
          <cell r="I556" t="str">
            <v>E</v>
          </cell>
          <cell r="K556">
            <v>0.3</v>
          </cell>
        </row>
        <row r="557">
          <cell r="B557">
            <v>16909005</v>
          </cell>
          <cell r="H557">
            <v>39.799999999999997</v>
          </cell>
          <cell r="I557" t="str">
            <v>E</v>
          </cell>
          <cell r="K557">
            <v>39.799999999999997</v>
          </cell>
        </row>
        <row r="558">
          <cell r="B558">
            <v>16909005</v>
          </cell>
          <cell r="H558">
            <v>22.3</v>
          </cell>
          <cell r="I558" t="str">
            <v>E</v>
          </cell>
          <cell r="K558">
            <v>22.3</v>
          </cell>
        </row>
        <row r="559">
          <cell r="B559">
            <v>16909005</v>
          </cell>
          <cell r="H559">
            <v>1.86</v>
          </cell>
          <cell r="I559" t="str">
            <v>E</v>
          </cell>
          <cell r="K559">
            <v>1.86</v>
          </cell>
        </row>
        <row r="560">
          <cell r="B560">
            <v>16909005</v>
          </cell>
          <cell r="H560">
            <v>24.64</v>
          </cell>
          <cell r="I560" t="str">
            <v>E</v>
          </cell>
          <cell r="K560">
            <v>24.64</v>
          </cell>
        </row>
        <row r="561">
          <cell r="B561">
            <v>16909005</v>
          </cell>
          <cell r="H561">
            <v>17.09</v>
          </cell>
          <cell r="I561" t="str">
            <v>E</v>
          </cell>
          <cell r="K561">
            <v>17.09</v>
          </cell>
        </row>
        <row r="562">
          <cell r="B562">
            <v>16909005</v>
          </cell>
          <cell r="H562">
            <v>2.44</v>
          </cell>
          <cell r="I562" t="str">
            <v>E</v>
          </cell>
          <cell r="K562">
            <v>2.44</v>
          </cell>
        </row>
        <row r="563">
          <cell r="B563">
            <v>16909005</v>
          </cell>
          <cell r="H563">
            <v>18.75</v>
          </cell>
          <cell r="I563" t="str">
            <v>C</v>
          </cell>
          <cell r="K563">
            <v>3.75</v>
          </cell>
        </row>
        <row r="564">
          <cell r="B564">
            <v>16909005</v>
          </cell>
          <cell r="H564">
            <v>4.18</v>
          </cell>
          <cell r="I564" t="str">
            <v>A</v>
          </cell>
          <cell r="K564">
            <v>4.1799999999999997E-2</v>
          </cell>
        </row>
        <row r="565">
          <cell r="B565">
            <v>16909005</v>
          </cell>
          <cell r="H565">
            <v>9.67</v>
          </cell>
          <cell r="I565" t="str">
            <v>A</v>
          </cell>
          <cell r="K565">
            <v>9.6700000000000008E-2</v>
          </cell>
        </row>
        <row r="566">
          <cell r="B566">
            <v>16909005</v>
          </cell>
          <cell r="H566">
            <v>14.88</v>
          </cell>
          <cell r="I566" t="str">
            <v>A</v>
          </cell>
          <cell r="K566">
            <v>0.14880000000000002</v>
          </cell>
        </row>
        <row r="567">
          <cell r="B567">
            <v>16909005</v>
          </cell>
          <cell r="H567">
            <v>17.670000000000002</v>
          </cell>
          <cell r="I567" t="str">
            <v>E</v>
          </cell>
          <cell r="K567">
            <v>17.670000000000002</v>
          </cell>
        </row>
        <row r="568">
          <cell r="B568">
            <v>16909005</v>
          </cell>
          <cell r="H568">
            <v>18.010000000000002</v>
          </cell>
          <cell r="I568" t="str">
            <v>E</v>
          </cell>
          <cell r="K568">
            <v>18.010000000000002</v>
          </cell>
        </row>
        <row r="569">
          <cell r="B569">
            <v>16909005</v>
          </cell>
          <cell r="H569">
            <v>11.24</v>
          </cell>
          <cell r="I569" t="str">
            <v>E</v>
          </cell>
          <cell r="K569">
            <v>11.24</v>
          </cell>
        </row>
        <row r="570">
          <cell r="B570">
            <v>16909005</v>
          </cell>
          <cell r="H570">
            <v>12.75</v>
          </cell>
          <cell r="I570" t="str">
            <v>E</v>
          </cell>
          <cell r="K570">
            <v>12.75</v>
          </cell>
        </row>
        <row r="571">
          <cell r="B571">
            <v>16909005</v>
          </cell>
          <cell r="H571">
            <v>6.85</v>
          </cell>
          <cell r="I571" t="str">
            <v>E</v>
          </cell>
          <cell r="K571">
            <v>6.85</v>
          </cell>
        </row>
        <row r="572">
          <cell r="B572">
            <v>16909005</v>
          </cell>
          <cell r="H572">
            <v>5.76</v>
          </cell>
          <cell r="I572" t="str">
            <v>E</v>
          </cell>
          <cell r="K572">
            <v>5.76</v>
          </cell>
        </row>
        <row r="573">
          <cell r="B573">
            <v>16909005</v>
          </cell>
          <cell r="H573">
            <v>8.24</v>
          </cell>
          <cell r="I573" t="str">
            <v>E</v>
          </cell>
          <cell r="K573">
            <v>8.24</v>
          </cell>
        </row>
        <row r="574">
          <cell r="B574">
            <v>16909005</v>
          </cell>
          <cell r="H574">
            <v>5.64</v>
          </cell>
          <cell r="I574" t="str">
            <v>E</v>
          </cell>
          <cell r="K574">
            <v>5.64</v>
          </cell>
        </row>
        <row r="575">
          <cell r="B575">
            <v>16909005</v>
          </cell>
          <cell r="H575">
            <v>11.99</v>
          </cell>
          <cell r="I575" t="str">
            <v>E</v>
          </cell>
          <cell r="K575">
            <v>11.99</v>
          </cell>
        </row>
        <row r="576">
          <cell r="B576">
            <v>16909005</v>
          </cell>
          <cell r="H576">
            <v>8.91</v>
          </cell>
          <cell r="I576" t="str">
            <v>A</v>
          </cell>
          <cell r="K576">
            <v>8.9099999999999999E-2</v>
          </cell>
        </row>
        <row r="577">
          <cell r="B577">
            <v>16909005</v>
          </cell>
          <cell r="H577">
            <v>8.81</v>
          </cell>
          <cell r="I577" t="str">
            <v>A</v>
          </cell>
          <cell r="K577">
            <v>8.8100000000000012E-2</v>
          </cell>
        </row>
        <row r="578">
          <cell r="B578">
            <v>16909005</v>
          </cell>
          <cell r="H578">
            <v>8.0399999999999991</v>
          </cell>
          <cell r="I578" t="str">
            <v>A</v>
          </cell>
          <cell r="K578">
            <v>8.0399999999999999E-2</v>
          </cell>
        </row>
        <row r="579">
          <cell r="B579">
            <v>16909005</v>
          </cell>
          <cell r="H579">
            <v>17.95</v>
          </cell>
          <cell r="I579" t="str">
            <v>A</v>
          </cell>
          <cell r="K579">
            <v>0.17949999999999999</v>
          </cell>
        </row>
        <row r="580">
          <cell r="B580">
            <v>16909005</v>
          </cell>
          <cell r="H580">
            <v>29.06</v>
          </cell>
          <cell r="I580" t="str">
            <v>A</v>
          </cell>
          <cell r="K580">
            <v>0.29059999999999997</v>
          </cell>
        </row>
        <row r="581">
          <cell r="B581">
            <v>16909005</v>
          </cell>
          <cell r="H581">
            <v>34.22</v>
          </cell>
          <cell r="I581" t="str">
            <v>A</v>
          </cell>
          <cell r="K581">
            <v>0.3422</v>
          </cell>
        </row>
        <row r="582">
          <cell r="B582">
            <v>16909005</v>
          </cell>
          <cell r="H582">
            <v>27.08</v>
          </cell>
          <cell r="I582" t="str">
            <v>A</v>
          </cell>
          <cell r="K582">
            <v>0.27079999999999999</v>
          </cell>
        </row>
        <row r="583">
          <cell r="B583">
            <v>16909005</v>
          </cell>
          <cell r="H583">
            <v>26.9</v>
          </cell>
          <cell r="I583" t="str">
            <v>A</v>
          </cell>
          <cell r="K583">
            <v>0.26900000000000002</v>
          </cell>
        </row>
        <row r="584">
          <cell r="B584">
            <v>16909005</v>
          </cell>
          <cell r="H584">
            <v>1.59</v>
          </cell>
          <cell r="I584" t="str">
            <v>A</v>
          </cell>
          <cell r="K584">
            <v>1.5900000000000001E-2</v>
          </cell>
        </row>
        <row r="585">
          <cell r="B585">
            <v>16909005</v>
          </cell>
          <cell r="H585">
            <v>8.8800000000000008</v>
          </cell>
          <cell r="I585" t="str">
            <v>A</v>
          </cell>
          <cell r="K585">
            <v>8.8800000000000004E-2</v>
          </cell>
        </row>
        <row r="586">
          <cell r="B586">
            <v>16909005</v>
          </cell>
          <cell r="H586">
            <v>3</v>
          </cell>
          <cell r="I586" t="str">
            <v>A</v>
          </cell>
          <cell r="K586">
            <v>0.03</v>
          </cell>
        </row>
        <row r="587">
          <cell r="B587">
            <v>16909005</v>
          </cell>
          <cell r="H587">
            <v>5.67</v>
          </cell>
          <cell r="I587" t="str">
            <v>A</v>
          </cell>
          <cell r="K587">
            <v>5.67E-2</v>
          </cell>
        </row>
        <row r="588">
          <cell r="B588">
            <v>16909005</v>
          </cell>
          <cell r="H588">
            <v>12.37</v>
          </cell>
          <cell r="I588" t="str">
            <v>A</v>
          </cell>
          <cell r="K588">
            <v>0.12369999999999999</v>
          </cell>
        </row>
        <row r="589">
          <cell r="B589">
            <v>16909005</v>
          </cell>
          <cell r="H589">
            <v>0.01</v>
          </cell>
          <cell r="I589" t="str">
            <v>A</v>
          </cell>
          <cell r="K589">
            <v>1E-4</v>
          </cell>
        </row>
        <row r="590">
          <cell r="B590">
            <v>16909005</v>
          </cell>
          <cell r="H590">
            <v>0.01</v>
          </cell>
          <cell r="I590" t="str">
            <v>A</v>
          </cell>
          <cell r="K590">
            <v>1E-4</v>
          </cell>
        </row>
        <row r="591">
          <cell r="B591">
            <v>16909005</v>
          </cell>
          <cell r="H591">
            <v>0.01</v>
          </cell>
          <cell r="I591" t="str">
            <v>A</v>
          </cell>
          <cell r="K591">
            <v>1E-4</v>
          </cell>
        </row>
        <row r="592">
          <cell r="B592">
            <v>16909005</v>
          </cell>
          <cell r="H592">
            <v>0.01</v>
          </cell>
          <cell r="I592" t="str">
            <v>A</v>
          </cell>
          <cell r="K592">
            <v>1E-4</v>
          </cell>
        </row>
        <row r="593">
          <cell r="B593">
            <v>16909005</v>
          </cell>
          <cell r="H593">
            <v>0.02</v>
          </cell>
          <cell r="I593" t="str">
            <v>A</v>
          </cell>
          <cell r="K593">
            <v>2.0000000000000001E-4</v>
          </cell>
        </row>
        <row r="594">
          <cell r="B594">
            <v>16909005</v>
          </cell>
          <cell r="H594">
            <v>0.03</v>
          </cell>
          <cell r="I594" t="str">
            <v>A</v>
          </cell>
          <cell r="K594">
            <v>2.9999999999999997E-4</v>
          </cell>
        </row>
        <row r="595">
          <cell r="B595">
            <v>16909005</v>
          </cell>
          <cell r="H595">
            <v>0.17</v>
          </cell>
          <cell r="I595" t="str">
            <v>A</v>
          </cell>
          <cell r="K595">
            <v>1.7000000000000001E-3</v>
          </cell>
        </row>
        <row r="596">
          <cell r="B596">
            <v>16909005</v>
          </cell>
          <cell r="H596">
            <v>25.82</v>
          </cell>
          <cell r="I596" t="str">
            <v>A</v>
          </cell>
          <cell r="K596">
            <v>0.25819999999999999</v>
          </cell>
        </row>
        <row r="597">
          <cell r="B597">
            <v>16909005</v>
          </cell>
          <cell r="H597">
            <v>24.3</v>
          </cell>
          <cell r="I597" t="str">
            <v>A</v>
          </cell>
          <cell r="K597">
            <v>0.24300000000000002</v>
          </cell>
        </row>
        <row r="598">
          <cell r="B598">
            <v>16909005</v>
          </cell>
          <cell r="H598">
            <v>0.16</v>
          </cell>
          <cell r="I598" t="str">
            <v>A</v>
          </cell>
          <cell r="K598">
            <v>1.6000000000000001E-3</v>
          </cell>
        </row>
        <row r="599">
          <cell r="B599">
            <v>16909005</v>
          </cell>
          <cell r="H599">
            <v>0.18</v>
          </cell>
          <cell r="I599" t="str">
            <v>A</v>
          </cell>
          <cell r="K599">
            <v>1.8E-3</v>
          </cell>
        </row>
        <row r="600">
          <cell r="B600">
            <v>16909005</v>
          </cell>
          <cell r="H600">
            <v>0.25</v>
          </cell>
          <cell r="I600" t="str">
            <v>A</v>
          </cell>
          <cell r="K600">
            <v>2.5000000000000001E-3</v>
          </cell>
        </row>
        <row r="601">
          <cell r="B601">
            <v>16909005</v>
          </cell>
          <cell r="H601">
            <v>0.82</v>
          </cell>
          <cell r="I601" t="str">
            <v>A</v>
          </cell>
          <cell r="K601">
            <v>8.199999999999999E-3</v>
          </cell>
        </row>
        <row r="602">
          <cell r="B602">
            <v>16909005</v>
          </cell>
          <cell r="H602">
            <v>0.23</v>
          </cell>
          <cell r="I602" t="str">
            <v>A</v>
          </cell>
          <cell r="K602">
            <v>2.3E-3</v>
          </cell>
        </row>
        <row r="603">
          <cell r="B603">
            <v>16909005</v>
          </cell>
          <cell r="H603">
            <v>0.73</v>
          </cell>
          <cell r="I603" t="str">
            <v>A</v>
          </cell>
          <cell r="K603">
            <v>7.3000000000000001E-3</v>
          </cell>
        </row>
        <row r="604">
          <cell r="B604">
            <v>16909005</v>
          </cell>
          <cell r="H604">
            <v>23.64</v>
          </cell>
          <cell r="I604" t="str">
            <v>A</v>
          </cell>
          <cell r="K604">
            <v>0.2364</v>
          </cell>
        </row>
        <row r="605">
          <cell r="B605">
            <v>16909005</v>
          </cell>
          <cell r="H605">
            <v>2.98</v>
          </cell>
          <cell r="I605" t="str">
            <v>A</v>
          </cell>
          <cell r="K605">
            <v>2.98E-2</v>
          </cell>
        </row>
        <row r="606">
          <cell r="B606">
            <v>16909005</v>
          </cell>
          <cell r="H606">
            <v>21.87</v>
          </cell>
          <cell r="I606" t="str">
            <v>A</v>
          </cell>
          <cell r="K606">
            <v>0.21870000000000001</v>
          </cell>
        </row>
        <row r="607">
          <cell r="B607">
            <v>16909005</v>
          </cell>
          <cell r="H607">
            <v>2.4500000000000002</v>
          </cell>
          <cell r="I607" t="str">
            <v>A</v>
          </cell>
          <cell r="K607">
            <v>2.4500000000000001E-2</v>
          </cell>
        </row>
        <row r="608">
          <cell r="B608">
            <v>16909005</v>
          </cell>
          <cell r="H608">
            <v>2.74</v>
          </cell>
          <cell r="I608" t="str">
            <v>A</v>
          </cell>
          <cell r="K608">
            <v>2.7400000000000004E-2</v>
          </cell>
        </row>
        <row r="609">
          <cell r="B609">
            <v>16909005</v>
          </cell>
          <cell r="H609">
            <v>2.5299999999999998</v>
          </cell>
          <cell r="I609" t="str">
            <v>A</v>
          </cell>
          <cell r="K609">
            <v>2.53E-2</v>
          </cell>
        </row>
        <row r="610">
          <cell r="B610">
            <v>16909005</v>
          </cell>
          <cell r="H610">
            <v>14.46</v>
          </cell>
          <cell r="I610" t="str">
            <v>A</v>
          </cell>
          <cell r="K610">
            <v>0.14460000000000001</v>
          </cell>
        </row>
        <row r="611">
          <cell r="B611">
            <v>16909005</v>
          </cell>
          <cell r="H611">
            <v>7.14</v>
          </cell>
          <cell r="I611" t="str">
            <v>A</v>
          </cell>
          <cell r="K611">
            <v>7.1400000000000005E-2</v>
          </cell>
        </row>
        <row r="612">
          <cell r="B612">
            <v>16909005</v>
          </cell>
          <cell r="H612">
            <v>2.79</v>
          </cell>
          <cell r="I612" t="str">
            <v>A</v>
          </cell>
          <cell r="K612">
            <v>2.7900000000000001E-2</v>
          </cell>
        </row>
        <row r="613">
          <cell r="B613">
            <v>16909005</v>
          </cell>
          <cell r="H613">
            <v>35.76</v>
          </cell>
          <cell r="I613" t="str">
            <v>A</v>
          </cell>
          <cell r="K613">
            <v>0.35759999999999997</v>
          </cell>
        </row>
        <row r="614">
          <cell r="B614">
            <v>16909005</v>
          </cell>
          <cell r="H614">
            <v>48.75</v>
          </cell>
          <cell r="I614" t="str">
            <v>A</v>
          </cell>
          <cell r="K614">
            <v>0.48749999999999999</v>
          </cell>
        </row>
        <row r="615">
          <cell r="B615">
            <v>16909005</v>
          </cell>
          <cell r="H615">
            <v>0.39</v>
          </cell>
          <cell r="I615" t="str">
            <v>A</v>
          </cell>
          <cell r="K615">
            <v>3.9000000000000003E-3</v>
          </cell>
        </row>
        <row r="616">
          <cell r="B616">
            <v>16909005</v>
          </cell>
          <cell r="H616">
            <v>0.35</v>
          </cell>
          <cell r="I616" t="str">
            <v>A</v>
          </cell>
          <cell r="K616">
            <v>3.4999999999999996E-3</v>
          </cell>
        </row>
        <row r="617">
          <cell r="B617">
            <v>16909005</v>
          </cell>
          <cell r="H617">
            <v>25.55</v>
          </cell>
          <cell r="I617" t="str">
            <v>A</v>
          </cell>
          <cell r="K617">
            <v>0.2555</v>
          </cell>
        </row>
        <row r="618">
          <cell r="B618">
            <v>16909005</v>
          </cell>
          <cell r="H618">
            <v>0.94</v>
          </cell>
          <cell r="I618" t="str">
            <v>A</v>
          </cell>
          <cell r="K618">
            <v>9.4000000000000004E-3</v>
          </cell>
        </row>
        <row r="619">
          <cell r="B619">
            <v>16909005</v>
          </cell>
          <cell r="H619">
            <v>1.02</v>
          </cell>
          <cell r="I619" t="str">
            <v>A</v>
          </cell>
          <cell r="K619">
            <v>1.0200000000000001E-2</v>
          </cell>
        </row>
        <row r="620">
          <cell r="B620">
            <v>16909005</v>
          </cell>
          <cell r="H620">
            <v>2.76</v>
          </cell>
          <cell r="I620" t="str">
            <v>A</v>
          </cell>
          <cell r="K620">
            <v>2.76E-2</v>
          </cell>
        </row>
        <row r="621">
          <cell r="B621">
            <v>16909005</v>
          </cell>
          <cell r="H621">
            <v>26.61</v>
          </cell>
          <cell r="I621" t="str">
            <v>A</v>
          </cell>
          <cell r="K621">
            <v>0.2661</v>
          </cell>
        </row>
        <row r="622">
          <cell r="B622">
            <v>16909005</v>
          </cell>
          <cell r="H622">
            <v>1.58</v>
          </cell>
          <cell r="I622" t="str">
            <v>A</v>
          </cell>
          <cell r="K622">
            <v>1.5800000000000002E-2</v>
          </cell>
        </row>
        <row r="623">
          <cell r="B623">
            <v>16909005</v>
          </cell>
          <cell r="H623">
            <v>4.7300000000000004</v>
          </cell>
          <cell r="I623" t="str">
            <v>A</v>
          </cell>
          <cell r="K623">
            <v>4.7300000000000009E-2</v>
          </cell>
        </row>
        <row r="624">
          <cell r="B624">
            <v>16909005</v>
          </cell>
          <cell r="H624">
            <v>5.36</v>
          </cell>
          <cell r="I624" t="str">
            <v>A</v>
          </cell>
          <cell r="K624">
            <v>5.3600000000000002E-2</v>
          </cell>
        </row>
        <row r="625">
          <cell r="B625">
            <v>16909005</v>
          </cell>
          <cell r="H625">
            <v>7.79</v>
          </cell>
          <cell r="I625" t="str">
            <v>A</v>
          </cell>
          <cell r="K625">
            <v>7.7899999999999997E-2</v>
          </cell>
        </row>
        <row r="626">
          <cell r="B626">
            <v>16909005</v>
          </cell>
          <cell r="H626">
            <v>7.16</v>
          </cell>
          <cell r="I626" t="str">
            <v>A</v>
          </cell>
          <cell r="K626">
            <v>7.1599999999999997E-2</v>
          </cell>
        </row>
        <row r="627">
          <cell r="B627">
            <v>16909005</v>
          </cell>
          <cell r="H627">
            <v>4.18</v>
          </cell>
          <cell r="I627" t="str">
            <v>A</v>
          </cell>
          <cell r="K627">
            <v>4.1799999999999997E-2</v>
          </cell>
        </row>
        <row r="628">
          <cell r="B628">
            <v>16909005</v>
          </cell>
          <cell r="H628">
            <v>5.48</v>
          </cell>
          <cell r="I628" t="str">
            <v>A</v>
          </cell>
          <cell r="K628">
            <v>5.4800000000000008E-2</v>
          </cell>
        </row>
        <row r="629">
          <cell r="B629">
            <v>16909005</v>
          </cell>
          <cell r="H629">
            <v>3.23</v>
          </cell>
          <cell r="I629" t="str">
            <v>A</v>
          </cell>
          <cell r="K629">
            <v>3.2300000000000002E-2</v>
          </cell>
        </row>
        <row r="630">
          <cell r="B630">
            <v>16909005</v>
          </cell>
          <cell r="H630">
            <v>3.23</v>
          </cell>
          <cell r="I630" t="str">
            <v>A</v>
          </cell>
          <cell r="K630">
            <v>3.2300000000000002E-2</v>
          </cell>
        </row>
        <row r="631">
          <cell r="B631">
            <v>16909005</v>
          </cell>
          <cell r="H631">
            <v>10.44</v>
          </cell>
          <cell r="I631" t="str">
            <v>A</v>
          </cell>
          <cell r="K631">
            <v>0.10439999999999999</v>
          </cell>
        </row>
        <row r="632">
          <cell r="B632">
            <v>16909005</v>
          </cell>
          <cell r="H632">
            <v>9.7200000000000006</v>
          </cell>
          <cell r="I632" t="str">
            <v>A</v>
          </cell>
          <cell r="K632">
            <v>9.7200000000000009E-2</v>
          </cell>
        </row>
        <row r="633">
          <cell r="B633">
            <v>16909005</v>
          </cell>
          <cell r="H633">
            <v>8.5500000000000007</v>
          </cell>
          <cell r="I633" t="str">
            <v>A</v>
          </cell>
          <cell r="K633">
            <v>8.5500000000000007E-2</v>
          </cell>
        </row>
        <row r="634">
          <cell r="B634">
            <v>16909005</v>
          </cell>
          <cell r="H634">
            <v>7.32</v>
          </cell>
          <cell r="I634" t="str">
            <v>A</v>
          </cell>
          <cell r="K634">
            <v>7.3200000000000001E-2</v>
          </cell>
        </row>
        <row r="635">
          <cell r="B635">
            <v>16909005</v>
          </cell>
          <cell r="H635">
            <v>10.39</v>
          </cell>
          <cell r="I635" t="str">
            <v>A</v>
          </cell>
          <cell r="K635">
            <v>0.10390000000000001</v>
          </cell>
        </row>
        <row r="636">
          <cell r="B636">
            <v>16909005</v>
          </cell>
          <cell r="H636">
            <v>5.86</v>
          </cell>
          <cell r="I636" t="str">
            <v>A</v>
          </cell>
          <cell r="K636">
            <v>5.8600000000000006E-2</v>
          </cell>
        </row>
        <row r="637">
          <cell r="B637">
            <v>16909005</v>
          </cell>
          <cell r="H637">
            <v>6.38</v>
          </cell>
          <cell r="I637" t="str">
            <v>A</v>
          </cell>
          <cell r="K637">
            <v>6.3799999999999996E-2</v>
          </cell>
        </row>
        <row r="638">
          <cell r="B638">
            <v>16909005</v>
          </cell>
          <cell r="H638">
            <v>14.03</v>
          </cell>
          <cell r="I638" t="str">
            <v>A</v>
          </cell>
          <cell r="K638">
            <v>0.14030000000000001</v>
          </cell>
        </row>
        <row r="639">
          <cell r="B639">
            <v>16909005</v>
          </cell>
          <cell r="H639">
            <v>9.93</v>
          </cell>
          <cell r="I639" t="str">
            <v>A</v>
          </cell>
          <cell r="K639">
            <v>9.9299999999999999E-2</v>
          </cell>
        </row>
        <row r="640">
          <cell r="B640">
            <v>16909005</v>
          </cell>
          <cell r="H640">
            <v>7.08</v>
          </cell>
          <cell r="I640" t="str">
            <v>A</v>
          </cell>
          <cell r="K640">
            <v>7.0800000000000002E-2</v>
          </cell>
        </row>
        <row r="641">
          <cell r="B641">
            <v>16909005</v>
          </cell>
          <cell r="H641">
            <v>9.3699999999999992</v>
          </cell>
          <cell r="I641" t="str">
            <v>A</v>
          </cell>
          <cell r="K641">
            <v>9.3699999999999992E-2</v>
          </cell>
        </row>
        <row r="642">
          <cell r="B642">
            <v>16909005</v>
          </cell>
          <cell r="H642">
            <v>11.3</v>
          </cell>
          <cell r="I642" t="str">
            <v>A</v>
          </cell>
          <cell r="K642">
            <v>0.113</v>
          </cell>
        </row>
        <row r="643">
          <cell r="B643">
            <v>16909005</v>
          </cell>
          <cell r="H643">
            <v>8.58</v>
          </cell>
          <cell r="I643" t="str">
            <v>A</v>
          </cell>
          <cell r="K643">
            <v>8.5800000000000001E-2</v>
          </cell>
        </row>
        <row r="644">
          <cell r="B644">
            <v>16909005</v>
          </cell>
          <cell r="H644">
            <v>17.59</v>
          </cell>
          <cell r="I644" t="str">
            <v>A</v>
          </cell>
          <cell r="K644">
            <v>0.1759</v>
          </cell>
        </row>
        <row r="645">
          <cell r="B645">
            <v>16909005</v>
          </cell>
          <cell r="H645">
            <v>12.68</v>
          </cell>
          <cell r="I645" t="str">
            <v>A</v>
          </cell>
          <cell r="K645">
            <v>0.1268</v>
          </cell>
        </row>
        <row r="646">
          <cell r="B646">
            <v>16909005</v>
          </cell>
          <cell r="H646">
            <v>5.79</v>
          </cell>
          <cell r="I646" t="str">
            <v>A</v>
          </cell>
          <cell r="K646">
            <v>5.79E-2</v>
          </cell>
        </row>
        <row r="647">
          <cell r="B647">
            <v>16909005</v>
          </cell>
          <cell r="H647">
            <v>20.58</v>
          </cell>
          <cell r="I647" t="str">
            <v>A</v>
          </cell>
          <cell r="K647">
            <v>0.20579999999999998</v>
          </cell>
        </row>
        <row r="648">
          <cell r="B648">
            <v>16909005</v>
          </cell>
          <cell r="H648">
            <v>8.73</v>
          </cell>
          <cell r="I648" t="str">
            <v>A</v>
          </cell>
          <cell r="K648">
            <v>8.7300000000000003E-2</v>
          </cell>
        </row>
        <row r="649">
          <cell r="B649">
            <v>16909005</v>
          </cell>
          <cell r="H649">
            <v>8.67</v>
          </cell>
          <cell r="I649" t="str">
            <v>A</v>
          </cell>
          <cell r="K649">
            <v>8.6699999999999999E-2</v>
          </cell>
        </row>
        <row r="650">
          <cell r="B650">
            <v>16909005</v>
          </cell>
          <cell r="H650">
            <v>9.36</v>
          </cell>
          <cell r="I650" t="str">
            <v>A</v>
          </cell>
          <cell r="K650">
            <v>9.3600000000000003E-2</v>
          </cell>
        </row>
        <row r="651">
          <cell r="B651">
            <v>16909005</v>
          </cell>
          <cell r="H651">
            <v>9.3699999999999992</v>
          </cell>
          <cell r="I651" t="str">
            <v>A</v>
          </cell>
          <cell r="K651">
            <v>9.3699999999999992E-2</v>
          </cell>
        </row>
        <row r="652">
          <cell r="B652">
            <v>16909005</v>
          </cell>
          <cell r="H652">
            <v>13.12</v>
          </cell>
          <cell r="I652" t="str">
            <v>A</v>
          </cell>
          <cell r="K652">
            <v>0.13119999999999998</v>
          </cell>
        </row>
        <row r="653">
          <cell r="B653">
            <v>16909005</v>
          </cell>
          <cell r="H653">
            <v>16.170000000000002</v>
          </cell>
          <cell r="I653" t="str">
            <v>A</v>
          </cell>
          <cell r="K653">
            <v>0.16170000000000001</v>
          </cell>
        </row>
        <row r="654">
          <cell r="B654">
            <v>16909005</v>
          </cell>
          <cell r="H654">
            <v>8.8800000000000008</v>
          </cell>
          <cell r="I654" t="str">
            <v>A</v>
          </cell>
          <cell r="K654">
            <v>8.8800000000000004E-2</v>
          </cell>
        </row>
        <row r="655">
          <cell r="B655">
            <v>16909005</v>
          </cell>
          <cell r="H655">
            <v>11.97</v>
          </cell>
          <cell r="I655" t="str">
            <v>A</v>
          </cell>
          <cell r="K655">
            <v>0.11970000000000001</v>
          </cell>
        </row>
        <row r="656">
          <cell r="B656">
            <v>16909005</v>
          </cell>
          <cell r="H656">
            <v>8.92</v>
          </cell>
          <cell r="I656" t="str">
            <v>A</v>
          </cell>
          <cell r="K656">
            <v>8.9200000000000002E-2</v>
          </cell>
        </row>
        <row r="657">
          <cell r="B657">
            <v>16909005</v>
          </cell>
          <cell r="H657">
            <v>26.09</v>
          </cell>
          <cell r="I657" t="str">
            <v>A</v>
          </cell>
          <cell r="K657">
            <v>0.26090000000000002</v>
          </cell>
        </row>
        <row r="658">
          <cell r="B658">
            <v>16909005</v>
          </cell>
          <cell r="H658">
            <v>8.7200000000000006</v>
          </cell>
          <cell r="I658" t="str">
            <v>A</v>
          </cell>
          <cell r="K658">
            <v>8.7200000000000014E-2</v>
          </cell>
        </row>
        <row r="659">
          <cell r="B659">
            <v>16909005</v>
          </cell>
          <cell r="H659">
            <v>11.76</v>
          </cell>
          <cell r="I659" t="str">
            <v>A</v>
          </cell>
          <cell r="K659">
            <v>0.1176</v>
          </cell>
        </row>
        <row r="660">
          <cell r="B660">
            <v>16909005</v>
          </cell>
          <cell r="H660">
            <v>11.74</v>
          </cell>
          <cell r="I660" t="str">
            <v>A</v>
          </cell>
          <cell r="K660">
            <v>0.1174</v>
          </cell>
        </row>
        <row r="661">
          <cell r="B661">
            <v>16909005</v>
          </cell>
          <cell r="H661">
            <v>18.7</v>
          </cell>
          <cell r="I661" t="str">
            <v>A</v>
          </cell>
          <cell r="K661">
            <v>0.187</v>
          </cell>
        </row>
        <row r="662">
          <cell r="B662">
            <v>16909005</v>
          </cell>
          <cell r="H662">
            <v>9.67</v>
          </cell>
          <cell r="I662" t="str">
            <v>A</v>
          </cell>
          <cell r="K662">
            <v>9.6700000000000008E-2</v>
          </cell>
        </row>
        <row r="663">
          <cell r="B663">
            <v>16909005</v>
          </cell>
          <cell r="H663">
            <v>15.87</v>
          </cell>
          <cell r="I663" t="str">
            <v>A</v>
          </cell>
          <cell r="K663">
            <v>0.15870000000000001</v>
          </cell>
        </row>
        <row r="664">
          <cell r="B664">
            <v>16909005</v>
          </cell>
          <cell r="H664">
            <v>8.2799999999999994</v>
          </cell>
          <cell r="I664" t="str">
            <v>A</v>
          </cell>
          <cell r="K664">
            <v>8.2799999999999999E-2</v>
          </cell>
        </row>
        <row r="665">
          <cell r="B665">
            <v>16909005</v>
          </cell>
          <cell r="H665">
            <v>7.0000000000000007E-2</v>
          </cell>
          <cell r="I665" t="str">
            <v>A</v>
          </cell>
          <cell r="K665">
            <v>7.000000000000001E-4</v>
          </cell>
        </row>
        <row r="666">
          <cell r="B666">
            <v>16909005</v>
          </cell>
          <cell r="H666">
            <v>20.5</v>
          </cell>
          <cell r="I666" t="str">
            <v>A</v>
          </cell>
          <cell r="K666">
            <v>0.20500000000000002</v>
          </cell>
        </row>
        <row r="667">
          <cell r="B667">
            <v>16909005</v>
          </cell>
          <cell r="H667">
            <v>22.53</v>
          </cell>
          <cell r="I667" t="str">
            <v>A</v>
          </cell>
          <cell r="K667">
            <v>0.22530000000000003</v>
          </cell>
        </row>
        <row r="668">
          <cell r="B668">
            <v>16909005</v>
          </cell>
          <cell r="H668">
            <v>1.57</v>
          </cell>
          <cell r="I668" t="str">
            <v>A</v>
          </cell>
          <cell r="K668">
            <v>1.5700000000000002E-2</v>
          </cell>
        </row>
        <row r="669">
          <cell r="B669">
            <v>16909005</v>
          </cell>
          <cell r="H669">
            <v>0.64</v>
          </cell>
          <cell r="I669" t="str">
            <v>A</v>
          </cell>
          <cell r="K669">
            <v>6.4000000000000003E-3</v>
          </cell>
        </row>
        <row r="670">
          <cell r="B670">
            <v>16909005</v>
          </cell>
          <cell r="H670">
            <v>37.4</v>
          </cell>
          <cell r="I670" t="str">
            <v>A</v>
          </cell>
          <cell r="K670">
            <v>0.374</v>
          </cell>
        </row>
        <row r="671">
          <cell r="B671">
            <v>16909005</v>
          </cell>
          <cell r="H671">
            <v>17.25</v>
          </cell>
          <cell r="I671" t="str">
            <v>A</v>
          </cell>
          <cell r="K671">
            <v>0.17250000000000001</v>
          </cell>
        </row>
        <row r="672">
          <cell r="B672">
            <v>16909005</v>
          </cell>
          <cell r="H672">
            <v>3.76</v>
          </cell>
          <cell r="I672" t="str">
            <v>A</v>
          </cell>
          <cell r="K672">
            <v>3.7600000000000001E-2</v>
          </cell>
        </row>
        <row r="673">
          <cell r="B673">
            <v>16909005</v>
          </cell>
          <cell r="H673">
            <v>33.65</v>
          </cell>
          <cell r="I673" t="str">
            <v>A</v>
          </cell>
          <cell r="K673">
            <v>0.33649999999999997</v>
          </cell>
        </row>
        <row r="674">
          <cell r="B674">
            <v>16909005</v>
          </cell>
          <cell r="H674">
            <v>14.22</v>
          </cell>
          <cell r="I674" t="str">
            <v>A</v>
          </cell>
          <cell r="K674">
            <v>0.14220000000000002</v>
          </cell>
        </row>
        <row r="675">
          <cell r="B675">
            <v>16909005</v>
          </cell>
          <cell r="H675">
            <v>36.619999999999997</v>
          </cell>
          <cell r="I675" t="str">
            <v>A</v>
          </cell>
          <cell r="K675">
            <v>0.36619999999999997</v>
          </cell>
        </row>
        <row r="676">
          <cell r="B676">
            <v>16909005</v>
          </cell>
          <cell r="H676">
            <v>29.27</v>
          </cell>
          <cell r="I676" t="str">
            <v>A</v>
          </cell>
          <cell r="K676">
            <v>0.29270000000000002</v>
          </cell>
        </row>
        <row r="677">
          <cell r="B677">
            <v>16909005</v>
          </cell>
          <cell r="H677">
            <v>20.99</v>
          </cell>
          <cell r="I677" t="str">
            <v>A</v>
          </cell>
          <cell r="K677">
            <v>0.20989999999999998</v>
          </cell>
        </row>
        <row r="678">
          <cell r="B678">
            <v>16909005</v>
          </cell>
          <cell r="H678">
            <v>24.97</v>
          </cell>
          <cell r="I678" t="str">
            <v>A</v>
          </cell>
          <cell r="K678">
            <v>0.24970000000000001</v>
          </cell>
        </row>
        <row r="679">
          <cell r="B679">
            <v>16909005</v>
          </cell>
          <cell r="H679">
            <v>8.17</v>
          </cell>
          <cell r="I679" t="str">
            <v>A</v>
          </cell>
          <cell r="K679">
            <v>8.1699999999999995E-2</v>
          </cell>
        </row>
        <row r="680">
          <cell r="B680">
            <v>16909005</v>
          </cell>
          <cell r="H680">
            <v>39.630000000000003</v>
          </cell>
          <cell r="I680" t="str">
            <v>A</v>
          </cell>
          <cell r="K680">
            <v>0.39630000000000004</v>
          </cell>
        </row>
        <row r="681">
          <cell r="B681">
            <v>16909005</v>
          </cell>
          <cell r="H681">
            <v>22.42</v>
          </cell>
          <cell r="I681" t="str">
            <v>A</v>
          </cell>
          <cell r="K681">
            <v>0.22420000000000001</v>
          </cell>
        </row>
        <row r="682">
          <cell r="B682">
            <v>16909005</v>
          </cell>
          <cell r="H682">
            <v>10.71</v>
          </cell>
          <cell r="I682" t="str">
            <v>A</v>
          </cell>
          <cell r="K682">
            <v>0.10710000000000001</v>
          </cell>
        </row>
        <row r="683">
          <cell r="B683">
            <v>16909005</v>
          </cell>
          <cell r="H683">
            <v>0.01</v>
          </cell>
          <cell r="I683" t="str">
            <v>A</v>
          </cell>
          <cell r="K683">
            <v>1E-4</v>
          </cell>
        </row>
        <row r="684">
          <cell r="B684">
            <v>16909005</v>
          </cell>
          <cell r="H684">
            <v>0.01</v>
          </cell>
          <cell r="I684" t="str">
            <v>A</v>
          </cell>
          <cell r="K684">
            <v>1E-4</v>
          </cell>
        </row>
        <row r="685">
          <cell r="B685">
            <v>16909005</v>
          </cell>
          <cell r="H685">
            <v>28.93</v>
          </cell>
          <cell r="I685" t="str">
            <v>A</v>
          </cell>
          <cell r="K685">
            <v>0.2893</v>
          </cell>
        </row>
        <row r="686">
          <cell r="B686">
            <v>16909005</v>
          </cell>
          <cell r="H686">
            <v>0.01</v>
          </cell>
          <cell r="I686" t="str">
            <v>A</v>
          </cell>
          <cell r="K686">
            <v>1E-4</v>
          </cell>
        </row>
        <row r="687">
          <cell r="B687">
            <v>16909005</v>
          </cell>
          <cell r="H687">
            <v>0.01</v>
          </cell>
          <cell r="I687" t="str">
            <v>A</v>
          </cell>
          <cell r="K687">
            <v>1E-4</v>
          </cell>
        </row>
        <row r="688">
          <cell r="B688">
            <v>16909005</v>
          </cell>
          <cell r="H688">
            <v>0.01</v>
          </cell>
          <cell r="I688" t="str">
            <v>A</v>
          </cell>
          <cell r="K688">
            <v>1E-4</v>
          </cell>
        </row>
        <row r="689">
          <cell r="B689">
            <v>16909005</v>
          </cell>
          <cell r="H689">
            <v>0.01</v>
          </cell>
          <cell r="I689" t="str">
            <v>A</v>
          </cell>
          <cell r="K689">
            <v>1E-4</v>
          </cell>
        </row>
        <row r="690">
          <cell r="B690">
            <v>16909005</v>
          </cell>
          <cell r="H690">
            <v>0.01</v>
          </cell>
          <cell r="I690" t="str">
            <v>A</v>
          </cell>
          <cell r="K690">
            <v>1E-4</v>
          </cell>
        </row>
        <row r="691">
          <cell r="B691">
            <v>16909005</v>
          </cell>
          <cell r="H691">
            <v>0.01</v>
          </cell>
          <cell r="I691" t="str">
            <v>A</v>
          </cell>
          <cell r="K691">
            <v>1E-4</v>
          </cell>
        </row>
        <row r="692">
          <cell r="B692">
            <v>16909005</v>
          </cell>
          <cell r="H692">
            <v>33.11</v>
          </cell>
          <cell r="I692" t="str">
            <v>A</v>
          </cell>
          <cell r="K692">
            <v>0.33110000000000001</v>
          </cell>
        </row>
        <row r="693">
          <cell r="B693">
            <v>16909005</v>
          </cell>
          <cell r="H693">
            <v>0.01</v>
          </cell>
          <cell r="I693" t="str">
            <v>A</v>
          </cell>
          <cell r="K693">
            <v>1E-4</v>
          </cell>
        </row>
        <row r="694">
          <cell r="B694">
            <v>16909005</v>
          </cell>
          <cell r="H694">
            <v>0.01</v>
          </cell>
          <cell r="I694" t="str">
            <v>A</v>
          </cell>
          <cell r="K694">
            <v>1E-4</v>
          </cell>
        </row>
        <row r="695">
          <cell r="B695">
            <v>16909005</v>
          </cell>
          <cell r="H695">
            <v>26.65</v>
          </cell>
          <cell r="I695" t="str">
            <v>A</v>
          </cell>
          <cell r="K695">
            <v>0.26650000000000001</v>
          </cell>
        </row>
        <row r="696">
          <cell r="B696">
            <v>16909005</v>
          </cell>
          <cell r="H696">
            <v>0.03</v>
          </cell>
          <cell r="I696" t="str">
            <v>A</v>
          </cell>
          <cell r="K696">
            <v>2.9999999999999997E-4</v>
          </cell>
        </row>
        <row r="697">
          <cell r="B697">
            <v>16909005</v>
          </cell>
          <cell r="H697">
            <v>105.02</v>
          </cell>
          <cell r="I697" t="str">
            <v>A</v>
          </cell>
          <cell r="K697">
            <v>1.0502</v>
          </cell>
        </row>
        <row r="698">
          <cell r="B698">
            <v>16909005</v>
          </cell>
          <cell r="H698">
            <v>70.37</v>
          </cell>
          <cell r="I698" t="str">
            <v>A</v>
          </cell>
          <cell r="K698">
            <v>0.7037000000000001</v>
          </cell>
        </row>
        <row r="699">
          <cell r="B699">
            <v>16909005</v>
          </cell>
          <cell r="H699">
            <v>1.1200000000000001</v>
          </cell>
          <cell r="I699" t="str">
            <v>A</v>
          </cell>
          <cell r="K699">
            <v>1.1200000000000002E-2</v>
          </cell>
        </row>
        <row r="700">
          <cell r="B700">
            <v>16909005</v>
          </cell>
          <cell r="H700">
            <v>43.15</v>
          </cell>
          <cell r="I700" t="str">
            <v>A</v>
          </cell>
          <cell r="K700">
            <v>0.43149999999999999</v>
          </cell>
        </row>
        <row r="701">
          <cell r="B701">
            <v>16909005</v>
          </cell>
          <cell r="H701">
            <v>2.79</v>
          </cell>
          <cell r="I701" t="str">
            <v>A</v>
          </cell>
          <cell r="K701">
            <v>2.7900000000000001E-2</v>
          </cell>
        </row>
        <row r="702">
          <cell r="B702">
            <v>16909005</v>
          </cell>
          <cell r="H702">
            <v>2.79</v>
          </cell>
          <cell r="I702" t="str">
            <v>A</v>
          </cell>
          <cell r="K702">
            <v>2.7900000000000001E-2</v>
          </cell>
        </row>
        <row r="703">
          <cell r="B703">
            <v>16909005</v>
          </cell>
          <cell r="H703">
            <v>12.71</v>
          </cell>
          <cell r="I703" t="str">
            <v>A</v>
          </cell>
          <cell r="K703">
            <v>0.12710000000000002</v>
          </cell>
        </row>
        <row r="704">
          <cell r="B704">
            <v>16909005</v>
          </cell>
          <cell r="H704">
            <v>23.93</v>
          </cell>
          <cell r="I704" t="str">
            <v>A</v>
          </cell>
          <cell r="K704">
            <v>0.23930000000000001</v>
          </cell>
        </row>
        <row r="705">
          <cell r="B705">
            <v>16909005</v>
          </cell>
          <cell r="H705">
            <v>30.65</v>
          </cell>
          <cell r="I705" t="str">
            <v>A</v>
          </cell>
          <cell r="K705">
            <v>0.30649999999999999</v>
          </cell>
        </row>
        <row r="706">
          <cell r="B706">
            <v>16909005</v>
          </cell>
          <cell r="H706">
            <v>18.3</v>
          </cell>
          <cell r="I706" t="str">
            <v>A</v>
          </cell>
          <cell r="K706">
            <v>0.18300000000000002</v>
          </cell>
        </row>
        <row r="707">
          <cell r="B707">
            <v>16909005</v>
          </cell>
          <cell r="H707">
            <v>5.13</v>
          </cell>
          <cell r="I707" t="str">
            <v>A</v>
          </cell>
          <cell r="K707">
            <v>5.1299999999999998E-2</v>
          </cell>
        </row>
        <row r="708">
          <cell r="B708">
            <v>16909005</v>
          </cell>
          <cell r="H708">
            <v>0.45</v>
          </cell>
          <cell r="I708" t="str">
            <v>A</v>
          </cell>
          <cell r="K708">
            <v>4.5000000000000005E-3</v>
          </cell>
        </row>
        <row r="709">
          <cell r="B709">
            <v>16909005</v>
          </cell>
          <cell r="H709">
            <v>2.5099999999999998</v>
          </cell>
          <cell r="I709" t="str">
            <v>A</v>
          </cell>
          <cell r="K709">
            <v>2.5099999999999997E-2</v>
          </cell>
        </row>
        <row r="710">
          <cell r="B710">
            <v>16909005</v>
          </cell>
          <cell r="H710">
            <v>7.84</v>
          </cell>
          <cell r="I710" t="str">
            <v>A</v>
          </cell>
          <cell r="K710">
            <v>7.8399999999999997E-2</v>
          </cell>
        </row>
        <row r="711">
          <cell r="B711">
            <v>16909005</v>
          </cell>
          <cell r="H711">
            <v>0.16</v>
          </cell>
          <cell r="I711" t="str">
            <v>A</v>
          </cell>
          <cell r="K711">
            <v>1.6000000000000001E-3</v>
          </cell>
        </row>
        <row r="712">
          <cell r="B712">
            <v>16909005</v>
          </cell>
          <cell r="H712">
            <v>9.74</v>
          </cell>
          <cell r="I712" t="str">
            <v>A</v>
          </cell>
          <cell r="K712">
            <v>9.74E-2</v>
          </cell>
        </row>
        <row r="713">
          <cell r="B713">
            <v>16909005</v>
          </cell>
          <cell r="H713">
            <v>9.74</v>
          </cell>
          <cell r="I713" t="str">
            <v>A</v>
          </cell>
          <cell r="K713">
            <v>9.74E-2</v>
          </cell>
        </row>
        <row r="714">
          <cell r="B714">
            <v>16909005</v>
          </cell>
          <cell r="H714">
            <v>6.59</v>
          </cell>
          <cell r="I714" t="str">
            <v>A</v>
          </cell>
          <cell r="K714">
            <v>6.59E-2</v>
          </cell>
        </row>
        <row r="715">
          <cell r="B715">
            <v>16909005</v>
          </cell>
          <cell r="H715">
            <v>17.010000000000002</v>
          </cell>
          <cell r="I715" t="str">
            <v>A</v>
          </cell>
          <cell r="K715">
            <v>0.17010000000000003</v>
          </cell>
        </row>
        <row r="716">
          <cell r="B716">
            <v>16909005</v>
          </cell>
          <cell r="H716">
            <v>29</v>
          </cell>
          <cell r="I716" t="str">
            <v>B</v>
          </cell>
          <cell r="K716">
            <v>1.74</v>
          </cell>
        </row>
        <row r="717">
          <cell r="B717">
            <v>16909005</v>
          </cell>
          <cell r="H717">
            <v>4.6100000000000003</v>
          </cell>
          <cell r="I717" t="str">
            <v>A</v>
          </cell>
          <cell r="K717">
            <v>4.6100000000000002E-2</v>
          </cell>
        </row>
        <row r="718">
          <cell r="B718">
            <v>16909005</v>
          </cell>
          <cell r="H718">
            <v>27.49</v>
          </cell>
          <cell r="I718" t="str">
            <v>A</v>
          </cell>
          <cell r="K718">
            <v>0.27489999999999998</v>
          </cell>
        </row>
        <row r="719">
          <cell r="B719">
            <v>16909005</v>
          </cell>
          <cell r="H719">
            <v>1.46</v>
          </cell>
          <cell r="I719" t="str">
            <v>A</v>
          </cell>
          <cell r="K719">
            <v>1.46E-2</v>
          </cell>
        </row>
        <row r="720">
          <cell r="B720">
            <v>16909005</v>
          </cell>
          <cell r="H720">
            <v>5.19</v>
          </cell>
          <cell r="I720" t="str">
            <v>A</v>
          </cell>
          <cell r="K720">
            <v>5.1900000000000002E-2</v>
          </cell>
        </row>
        <row r="721">
          <cell r="B721">
            <v>16909005</v>
          </cell>
          <cell r="H721">
            <v>1.28</v>
          </cell>
          <cell r="I721" t="str">
            <v>A</v>
          </cell>
          <cell r="K721">
            <v>1.2800000000000001E-2</v>
          </cell>
        </row>
        <row r="722">
          <cell r="B722">
            <v>16909005</v>
          </cell>
          <cell r="H722">
            <v>37.82</v>
          </cell>
          <cell r="I722" t="str">
            <v>A</v>
          </cell>
          <cell r="K722">
            <v>0.37820000000000004</v>
          </cell>
        </row>
        <row r="723">
          <cell r="B723">
            <v>16909005</v>
          </cell>
          <cell r="H723">
            <v>14.51</v>
          </cell>
          <cell r="I723" t="str">
            <v>A</v>
          </cell>
          <cell r="K723">
            <v>0.14510000000000001</v>
          </cell>
        </row>
        <row r="724">
          <cell r="B724">
            <v>16909005</v>
          </cell>
          <cell r="H724">
            <v>36.07</v>
          </cell>
          <cell r="I724" t="str">
            <v>A</v>
          </cell>
          <cell r="K724">
            <v>0.36070000000000002</v>
          </cell>
        </row>
        <row r="725">
          <cell r="B725">
            <v>16909005</v>
          </cell>
          <cell r="H725">
            <v>9.18</v>
          </cell>
          <cell r="I725" t="str">
            <v>A</v>
          </cell>
          <cell r="K725">
            <v>9.1799999999999993E-2</v>
          </cell>
        </row>
        <row r="726">
          <cell r="B726">
            <v>16909005</v>
          </cell>
          <cell r="H726">
            <v>36.04</v>
          </cell>
          <cell r="I726" t="str">
            <v>A</v>
          </cell>
          <cell r="K726">
            <v>0.3604</v>
          </cell>
        </row>
        <row r="727">
          <cell r="B727">
            <v>16909005</v>
          </cell>
          <cell r="H727">
            <v>14.5</v>
          </cell>
          <cell r="I727" t="str">
            <v>D</v>
          </cell>
          <cell r="K727">
            <v>8.6999999999999993</v>
          </cell>
        </row>
        <row r="728">
          <cell r="B728">
            <v>16909005</v>
          </cell>
          <cell r="H728">
            <v>18.18</v>
          </cell>
          <cell r="I728" t="str">
            <v>D</v>
          </cell>
          <cell r="K728">
            <v>10.907999999999999</v>
          </cell>
        </row>
        <row r="729">
          <cell r="B729">
            <v>16909005</v>
          </cell>
          <cell r="H729">
            <v>68.349999999999994</v>
          </cell>
          <cell r="I729" t="str">
            <v>B</v>
          </cell>
          <cell r="K729">
            <v>4.1009999999999991</v>
          </cell>
        </row>
        <row r="730">
          <cell r="B730">
            <v>16909005</v>
          </cell>
          <cell r="H730">
            <v>15.29</v>
          </cell>
          <cell r="I730" t="str">
            <v>A</v>
          </cell>
          <cell r="K730">
            <v>0.15290000000000001</v>
          </cell>
        </row>
        <row r="731">
          <cell r="B731">
            <v>16909005</v>
          </cell>
          <cell r="H731">
            <v>1.49</v>
          </cell>
          <cell r="I731" t="str">
            <v>A</v>
          </cell>
          <cell r="K731">
            <v>1.49E-2</v>
          </cell>
        </row>
        <row r="732">
          <cell r="B732">
            <v>16909005</v>
          </cell>
          <cell r="H732">
            <v>51.46</v>
          </cell>
          <cell r="I732" t="str">
            <v>A</v>
          </cell>
          <cell r="K732">
            <v>0.51460000000000006</v>
          </cell>
        </row>
        <row r="733">
          <cell r="B733">
            <v>16909005</v>
          </cell>
          <cell r="H733">
            <v>5.77</v>
          </cell>
          <cell r="I733" t="str">
            <v>A</v>
          </cell>
          <cell r="K733">
            <v>5.7699999999999994E-2</v>
          </cell>
        </row>
        <row r="734">
          <cell r="B734">
            <v>16909005</v>
          </cell>
          <cell r="H734">
            <v>2.93</v>
          </cell>
          <cell r="I734" t="str">
            <v>A</v>
          </cell>
          <cell r="K734">
            <v>2.9300000000000003E-2</v>
          </cell>
        </row>
        <row r="735">
          <cell r="B735">
            <v>16909005</v>
          </cell>
          <cell r="H735">
            <v>6.89</v>
          </cell>
          <cell r="I735" t="str">
            <v>D</v>
          </cell>
          <cell r="K735">
            <v>4.1339999999999995</v>
          </cell>
        </row>
        <row r="736">
          <cell r="B736">
            <v>16909005</v>
          </cell>
          <cell r="H736">
            <v>13.75</v>
          </cell>
          <cell r="I736" t="str">
            <v>A</v>
          </cell>
          <cell r="K736">
            <v>0.13750000000000001</v>
          </cell>
        </row>
        <row r="737">
          <cell r="B737">
            <v>16909005</v>
          </cell>
          <cell r="H737">
            <v>2.19</v>
          </cell>
          <cell r="I737" t="str">
            <v>A</v>
          </cell>
          <cell r="K737">
            <v>2.1899999999999999E-2</v>
          </cell>
        </row>
        <row r="738">
          <cell r="B738">
            <v>16909005</v>
          </cell>
          <cell r="H738">
            <v>16.87</v>
          </cell>
          <cell r="I738" t="str">
            <v>A</v>
          </cell>
          <cell r="K738">
            <v>0.16870000000000002</v>
          </cell>
        </row>
        <row r="739">
          <cell r="B739">
            <v>16909005</v>
          </cell>
          <cell r="H739">
            <v>23.6</v>
          </cell>
          <cell r="I739" t="str">
            <v>A</v>
          </cell>
          <cell r="K739">
            <v>0.23600000000000002</v>
          </cell>
        </row>
        <row r="740">
          <cell r="B740">
            <v>16909005</v>
          </cell>
          <cell r="H740">
            <v>1.1200000000000001</v>
          </cell>
          <cell r="I740" t="str">
            <v>A</v>
          </cell>
          <cell r="K740">
            <v>1.1200000000000002E-2</v>
          </cell>
        </row>
        <row r="741">
          <cell r="B741">
            <v>16909005</v>
          </cell>
          <cell r="H741">
            <v>7.87</v>
          </cell>
          <cell r="I741" t="str">
            <v>A</v>
          </cell>
          <cell r="K741">
            <v>7.8700000000000006E-2</v>
          </cell>
        </row>
        <row r="742">
          <cell r="B742">
            <v>16909005</v>
          </cell>
          <cell r="H742">
            <v>1.52</v>
          </cell>
          <cell r="I742" t="str">
            <v>A</v>
          </cell>
          <cell r="K742">
            <v>1.52E-2</v>
          </cell>
        </row>
        <row r="743">
          <cell r="B743">
            <v>16909005</v>
          </cell>
          <cell r="H743">
            <v>30.04</v>
          </cell>
          <cell r="I743" t="str">
            <v>A</v>
          </cell>
          <cell r="K743">
            <v>0.3004</v>
          </cell>
        </row>
        <row r="744">
          <cell r="B744">
            <v>16909005</v>
          </cell>
          <cell r="H744">
            <v>29.04</v>
          </cell>
          <cell r="I744" t="str">
            <v>A</v>
          </cell>
          <cell r="K744">
            <v>0.29039999999999999</v>
          </cell>
        </row>
        <row r="745">
          <cell r="B745">
            <v>16909005</v>
          </cell>
          <cell r="H745">
            <v>42.4</v>
          </cell>
          <cell r="I745" t="str">
            <v>A</v>
          </cell>
          <cell r="K745">
            <v>0.42399999999999999</v>
          </cell>
        </row>
        <row r="746">
          <cell r="B746">
            <v>16909005</v>
          </cell>
          <cell r="H746">
            <v>8.14</v>
          </cell>
          <cell r="I746" t="str">
            <v>A</v>
          </cell>
          <cell r="K746">
            <v>8.1400000000000014E-2</v>
          </cell>
        </row>
        <row r="747">
          <cell r="B747">
            <v>16909005</v>
          </cell>
          <cell r="H747">
            <v>8.6</v>
          </cell>
          <cell r="I747" t="str">
            <v>A</v>
          </cell>
          <cell r="K747">
            <v>8.5999999999999993E-2</v>
          </cell>
        </row>
        <row r="748">
          <cell r="B748">
            <v>16909005</v>
          </cell>
          <cell r="H748">
            <v>9.24</v>
          </cell>
          <cell r="I748" t="str">
            <v>A</v>
          </cell>
          <cell r="K748">
            <v>9.240000000000001E-2</v>
          </cell>
        </row>
        <row r="749">
          <cell r="B749">
            <v>16909005</v>
          </cell>
          <cell r="H749">
            <v>1.19</v>
          </cell>
          <cell r="I749" t="str">
            <v>A</v>
          </cell>
          <cell r="K749">
            <v>1.1899999999999999E-2</v>
          </cell>
        </row>
        <row r="750">
          <cell r="B750">
            <v>16909005</v>
          </cell>
          <cell r="H750">
            <v>0.7</v>
          </cell>
          <cell r="I750" t="str">
            <v>A</v>
          </cell>
          <cell r="K750">
            <v>6.9999999999999993E-3</v>
          </cell>
        </row>
        <row r="751">
          <cell r="B751">
            <v>16909005</v>
          </cell>
          <cell r="H751">
            <v>29.08</v>
          </cell>
          <cell r="I751" t="str">
            <v>A</v>
          </cell>
          <cell r="K751">
            <v>0.2908</v>
          </cell>
        </row>
        <row r="752">
          <cell r="B752">
            <v>16909005</v>
          </cell>
          <cell r="H752">
            <v>3.11</v>
          </cell>
          <cell r="I752" t="str">
            <v>A</v>
          </cell>
          <cell r="K752">
            <v>3.1099999999999999E-2</v>
          </cell>
        </row>
        <row r="753">
          <cell r="B753">
            <v>16909005</v>
          </cell>
          <cell r="H753">
            <v>16.62</v>
          </cell>
          <cell r="I753" t="str">
            <v>A</v>
          </cell>
          <cell r="K753">
            <v>0.16620000000000001</v>
          </cell>
        </row>
        <row r="754">
          <cell r="B754">
            <v>16909005</v>
          </cell>
          <cell r="H754">
            <v>0.22</v>
          </cell>
          <cell r="I754" t="str">
            <v>A</v>
          </cell>
          <cell r="K754">
            <v>2.2000000000000001E-3</v>
          </cell>
        </row>
        <row r="755">
          <cell r="B755">
            <v>16909005</v>
          </cell>
          <cell r="H755">
            <v>0.28000000000000003</v>
          </cell>
          <cell r="I755" t="str">
            <v>A</v>
          </cell>
          <cell r="K755">
            <v>2.8000000000000004E-3</v>
          </cell>
        </row>
        <row r="756">
          <cell r="B756">
            <v>16909005</v>
          </cell>
          <cell r="H756">
            <v>9.34</v>
          </cell>
          <cell r="I756" t="str">
            <v>A</v>
          </cell>
          <cell r="K756">
            <v>9.3399999999999997E-2</v>
          </cell>
        </row>
        <row r="757">
          <cell r="B757">
            <v>16909005</v>
          </cell>
          <cell r="H757">
            <v>25.87</v>
          </cell>
          <cell r="I757" t="str">
            <v>A</v>
          </cell>
          <cell r="K757">
            <v>0.25870000000000004</v>
          </cell>
        </row>
        <row r="758">
          <cell r="B758">
            <v>16909005</v>
          </cell>
          <cell r="H758">
            <v>19.399999999999999</v>
          </cell>
          <cell r="I758" t="str">
            <v>A</v>
          </cell>
          <cell r="K758">
            <v>0.19399999999999998</v>
          </cell>
        </row>
        <row r="759">
          <cell r="B759">
            <v>16909005</v>
          </cell>
          <cell r="H759">
            <v>38.200000000000003</v>
          </cell>
          <cell r="I759" t="str">
            <v>A</v>
          </cell>
          <cell r="K759">
            <v>0.38200000000000006</v>
          </cell>
        </row>
        <row r="760">
          <cell r="B760">
            <v>16909005</v>
          </cell>
          <cell r="H760">
            <v>17.829999999999998</v>
          </cell>
          <cell r="I760" t="str">
            <v>A</v>
          </cell>
          <cell r="K760">
            <v>0.17829999999999999</v>
          </cell>
        </row>
        <row r="761">
          <cell r="B761">
            <v>16909005</v>
          </cell>
          <cell r="H761">
            <v>53.61</v>
          </cell>
          <cell r="I761" t="str">
            <v>A</v>
          </cell>
          <cell r="K761">
            <v>0.53610000000000002</v>
          </cell>
        </row>
        <row r="762">
          <cell r="B762">
            <v>16909005</v>
          </cell>
          <cell r="H762">
            <v>24.55</v>
          </cell>
          <cell r="I762" t="str">
            <v>A</v>
          </cell>
          <cell r="K762">
            <v>0.24550000000000002</v>
          </cell>
        </row>
        <row r="763">
          <cell r="B763">
            <v>16909005</v>
          </cell>
          <cell r="H763">
            <v>8.23</v>
          </cell>
          <cell r="I763" t="str">
            <v>A</v>
          </cell>
          <cell r="K763">
            <v>8.2300000000000012E-2</v>
          </cell>
        </row>
        <row r="764">
          <cell r="B764">
            <v>16909005</v>
          </cell>
          <cell r="H764">
            <v>2.52</v>
          </cell>
          <cell r="I764" t="str">
            <v>A</v>
          </cell>
          <cell r="K764">
            <v>2.52E-2</v>
          </cell>
        </row>
        <row r="765">
          <cell r="B765">
            <v>16909005</v>
          </cell>
          <cell r="H765">
            <v>25.97</v>
          </cell>
          <cell r="I765" t="str">
            <v>A</v>
          </cell>
          <cell r="K765">
            <v>0.25969999999999999</v>
          </cell>
        </row>
        <row r="766">
          <cell r="B766">
            <v>16909005</v>
          </cell>
          <cell r="H766">
            <v>14.45</v>
          </cell>
          <cell r="I766" t="str">
            <v>A</v>
          </cell>
          <cell r="K766">
            <v>0.14449999999999999</v>
          </cell>
        </row>
        <row r="767">
          <cell r="B767">
            <v>16909005</v>
          </cell>
          <cell r="H767">
            <v>31.8</v>
          </cell>
          <cell r="I767" t="str">
            <v>A</v>
          </cell>
          <cell r="K767">
            <v>0.318</v>
          </cell>
        </row>
        <row r="768">
          <cell r="B768">
            <v>16909005</v>
          </cell>
          <cell r="H768">
            <v>25.95</v>
          </cell>
          <cell r="I768" t="str">
            <v>A</v>
          </cell>
          <cell r="K768">
            <v>0.25950000000000001</v>
          </cell>
        </row>
        <row r="769">
          <cell r="B769">
            <v>16909005</v>
          </cell>
          <cell r="H769">
            <v>59.65</v>
          </cell>
          <cell r="I769" t="str">
            <v>A</v>
          </cell>
          <cell r="K769">
            <v>0.59650000000000003</v>
          </cell>
        </row>
        <row r="770">
          <cell r="B770">
            <v>16909005</v>
          </cell>
          <cell r="H770">
            <v>13.75</v>
          </cell>
          <cell r="I770" t="str">
            <v>A</v>
          </cell>
          <cell r="K770">
            <v>0.13750000000000001</v>
          </cell>
        </row>
        <row r="771">
          <cell r="B771">
            <v>16909005</v>
          </cell>
          <cell r="H771">
            <v>23.55</v>
          </cell>
          <cell r="I771" t="str">
            <v>A</v>
          </cell>
          <cell r="K771">
            <v>0.23550000000000001</v>
          </cell>
        </row>
        <row r="772">
          <cell r="B772">
            <v>16909005</v>
          </cell>
          <cell r="H772">
            <v>16.11</v>
          </cell>
          <cell r="I772" t="str">
            <v>A</v>
          </cell>
          <cell r="K772">
            <v>0.16109999999999999</v>
          </cell>
        </row>
        <row r="773">
          <cell r="B773">
            <v>16909005</v>
          </cell>
          <cell r="H773">
            <v>1.79</v>
          </cell>
          <cell r="I773" t="str">
            <v>A</v>
          </cell>
          <cell r="K773">
            <v>1.7899999999999999E-2</v>
          </cell>
        </row>
        <row r="774">
          <cell r="B774">
            <v>16909005</v>
          </cell>
          <cell r="H774">
            <v>3.24</v>
          </cell>
          <cell r="I774" t="str">
            <v>A</v>
          </cell>
          <cell r="K774">
            <v>3.2400000000000005E-2</v>
          </cell>
        </row>
        <row r="775">
          <cell r="B775">
            <v>16909005</v>
          </cell>
          <cell r="H775">
            <v>13.71</v>
          </cell>
          <cell r="I775" t="str">
            <v>A</v>
          </cell>
          <cell r="K775">
            <v>0.1371</v>
          </cell>
        </row>
        <row r="776">
          <cell r="B776">
            <v>16909005</v>
          </cell>
          <cell r="H776">
            <v>9.34</v>
          </cell>
          <cell r="I776" t="str">
            <v>A</v>
          </cell>
          <cell r="K776">
            <v>9.3399999999999997E-2</v>
          </cell>
        </row>
        <row r="777">
          <cell r="B777">
            <v>16909005</v>
          </cell>
          <cell r="H777">
            <v>103.32</v>
          </cell>
          <cell r="I777" t="str">
            <v>A</v>
          </cell>
          <cell r="K777">
            <v>1.0331999999999999</v>
          </cell>
        </row>
        <row r="778">
          <cell r="B778">
            <v>16909005</v>
          </cell>
          <cell r="H778">
            <v>3.71</v>
          </cell>
          <cell r="I778" t="str">
            <v>A</v>
          </cell>
          <cell r="K778">
            <v>3.7100000000000001E-2</v>
          </cell>
        </row>
        <row r="779">
          <cell r="B779">
            <v>16909005</v>
          </cell>
          <cell r="H779">
            <v>19.899999999999999</v>
          </cell>
          <cell r="I779" t="str">
            <v>A</v>
          </cell>
          <cell r="K779">
            <v>0.19899999999999998</v>
          </cell>
        </row>
        <row r="780">
          <cell r="B780">
            <v>16909005</v>
          </cell>
          <cell r="H780">
            <v>2.52</v>
          </cell>
          <cell r="I780" t="str">
            <v>A</v>
          </cell>
          <cell r="K780">
            <v>2.52E-2</v>
          </cell>
        </row>
        <row r="781">
          <cell r="B781">
            <v>16909005</v>
          </cell>
          <cell r="H781">
            <v>10.29</v>
          </cell>
          <cell r="I781" t="str">
            <v>A</v>
          </cell>
          <cell r="K781">
            <v>0.10289999999999999</v>
          </cell>
        </row>
        <row r="782">
          <cell r="B782">
            <v>16909005</v>
          </cell>
          <cell r="H782">
            <v>90.35</v>
          </cell>
          <cell r="I782" t="str">
            <v>A</v>
          </cell>
          <cell r="K782">
            <v>0.90349999999999997</v>
          </cell>
        </row>
        <row r="783">
          <cell r="B783">
            <v>16909005</v>
          </cell>
          <cell r="H783">
            <v>14.3</v>
          </cell>
          <cell r="I783" t="str">
            <v>A</v>
          </cell>
          <cell r="K783">
            <v>0.14300000000000002</v>
          </cell>
        </row>
        <row r="784">
          <cell r="B784">
            <v>16909005</v>
          </cell>
          <cell r="H784">
            <v>18.22</v>
          </cell>
          <cell r="I784" t="str">
            <v>A</v>
          </cell>
          <cell r="K784">
            <v>0.1822</v>
          </cell>
        </row>
        <row r="785">
          <cell r="B785">
            <v>16909005</v>
          </cell>
          <cell r="H785">
            <v>17.559999999999999</v>
          </cell>
          <cell r="I785" t="str">
            <v>A</v>
          </cell>
          <cell r="K785">
            <v>0.17559999999999998</v>
          </cell>
        </row>
        <row r="786">
          <cell r="B786">
            <v>16909005</v>
          </cell>
          <cell r="H786">
            <v>75.349999999999994</v>
          </cell>
          <cell r="I786" t="str">
            <v>A</v>
          </cell>
          <cell r="K786">
            <v>0.75349999999999995</v>
          </cell>
        </row>
        <row r="787">
          <cell r="B787">
            <v>16909005</v>
          </cell>
          <cell r="H787">
            <v>0.3</v>
          </cell>
          <cell r="I787" t="str">
            <v>A</v>
          </cell>
          <cell r="K787">
            <v>3.0000000000000001E-3</v>
          </cell>
        </row>
        <row r="788">
          <cell r="B788">
            <v>16909005</v>
          </cell>
          <cell r="H788">
            <v>22.09</v>
          </cell>
          <cell r="I788" t="str">
            <v>A</v>
          </cell>
          <cell r="K788">
            <v>0.22090000000000001</v>
          </cell>
        </row>
        <row r="789">
          <cell r="B789">
            <v>16909005</v>
          </cell>
          <cell r="H789">
            <v>54.77</v>
          </cell>
          <cell r="I789" t="str">
            <v>A</v>
          </cell>
          <cell r="K789">
            <v>0.54770000000000008</v>
          </cell>
        </row>
        <row r="790">
          <cell r="B790">
            <v>16909005</v>
          </cell>
          <cell r="H790">
            <v>4.6500000000000004</v>
          </cell>
          <cell r="I790" t="str">
            <v>A</v>
          </cell>
          <cell r="K790">
            <v>4.6500000000000007E-2</v>
          </cell>
        </row>
        <row r="791">
          <cell r="B791">
            <v>16909005</v>
          </cell>
          <cell r="H791">
            <v>27.79</v>
          </cell>
          <cell r="I791" t="str">
            <v>A</v>
          </cell>
          <cell r="K791">
            <v>0.27789999999999998</v>
          </cell>
        </row>
        <row r="792">
          <cell r="B792">
            <v>16909005</v>
          </cell>
          <cell r="H792">
            <v>21.36</v>
          </cell>
          <cell r="I792" t="str">
            <v>A</v>
          </cell>
          <cell r="K792">
            <v>0.21360000000000001</v>
          </cell>
        </row>
        <row r="793">
          <cell r="B793">
            <v>16909005</v>
          </cell>
          <cell r="H793">
            <v>88.74</v>
          </cell>
          <cell r="I793" t="str">
            <v>A</v>
          </cell>
          <cell r="K793">
            <v>0.88739999999999997</v>
          </cell>
        </row>
        <row r="794">
          <cell r="B794">
            <v>16909005</v>
          </cell>
          <cell r="H794">
            <v>35.58</v>
          </cell>
          <cell r="I794" t="str">
            <v>A</v>
          </cell>
          <cell r="K794">
            <v>0.35580000000000001</v>
          </cell>
        </row>
        <row r="795">
          <cell r="B795">
            <v>16909005</v>
          </cell>
          <cell r="H795">
            <v>77.31</v>
          </cell>
          <cell r="I795" t="str">
            <v>A</v>
          </cell>
          <cell r="K795">
            <v>0.77310000000000001</v>
          </cell>
        </row>
        <row r="796">
          <cell r="B796">
            <v>16909005</v>
          </cell>
          <cell r="H796">
            <v>16.8</v>
          </cell>
          <cell r="I796" t="str">
            <v>A</v>
          </cell>
          <cell r="K796">
            <v>0.16800000000000001</v>
          </cell>
        </row>
        <row r="797">
          <cell r="B797">
            <v>16909005</v>
          </cell>
          <cell r="H797">
            <v>96.85</v>
          </cell>
          <cell r="I797" t="str">
            <v>A</v>
          </cell>
          <cell r="K797">
            <v>0.96849999999999992</v>
          </cell>
        </row>
        <row r="798">
          <cell r="B798">
            <v>16909005</v>
          </cell>
          <cell r="H798">
            <v>28.96</v>
          </cell>
          <cell r="I798" t="str">
            <v>A</v>
          </cell>
          <cell r="K798">
            <v>0.28960000000000002</v>
          </cell>
        </row>
        <row r="799">
          <cell r="B799">
            <v>16909005</v>
          </cell>
          <cell r="H799">
            <v>62.23</v>
          </cell>
          <cell r="I799" t="str">
            <v>A</v>
          </cell>
          <cell r="K799">
            <v>0.62229999999999996</v>
          </cell>
        </row>
        <row r="800">
          <cell r="B800">
            <v>16909005</v>
          </cell>
          <cell r="H800">
            <v>28.86</v>
          </cell>
          <cell r="I800" t="str">
            <v>A</v>
          </cell>
          <cell r="K800">
            <v>0.28860000000000002</v>
          </cell>
        </row>
        <row r="801">
          <cell r="B801">
            <v>16909005</v>
          </cell>
          <cell r="H801">
            <v>112.14</v>
          </cell>
          <cell r="I801" t="str">
            <v>A</v>
          </cell>
          <cell r="K801">
            <v>1.1214</v>
          </cell>
        </row>
        <row r="802">
          <cell r="B802">
            <v>16909005</v>
          </cell>
          <cell r="H802">
            <v>9.27</v>
          </cell>
          <cell r="I802" t="str">
            <v>A</v>
          </cell>
          <cell r="K802">
            <v>9.2699999999999991E-2</v>
          </cell>
        </row>
        <row r="803">
          <cell r="B803">
            <v>16909005</v>
          </cell>
          <cell r="H803">
            <v>51.84</v>
          </cell>
          <cell r="I803" t="str">
            <v>A</v>
          </cell>
          <cell r="K803">
            <v>0.51840000000000008</v>
          </cell>
        </row>
        <row r="804">
          <cell r="B804">
            <v>16909005</v>
          </cell>
          <cell r="H804">
            <v>2.0099999999999998</v>
          </cell>
          <cell r="I804" t="str">
            <v>A</v>
          </cell>
          <cell r="K804">
            <v>2.01E-2</v>
          </cell>
        </row>
        <row r="805">
          <cell r="B805">
            <v>16909005</v>
          </cell>
          <cell r="H805">
            <v>2.29</v>
          </cell>
          <cell r="I805" t="str">
            <v>A</v>
          </cell>
          <cell r="K805">
            <v>2.29E-2</v>
          </cell>
        </row>
        <row r="806">
          <cell r="B806">
            <v>16909005</v>
          </cell>
          <cell r="H806">
            <v>38.94</v>
          </cell>
          <cell r="I806" t="str">
            <v>A</v>
          </cell>
          <cell r="K806">
            <v>0.38939999999999997</v>
          </cell>
        </row>
        <row r="807">
          <cell r="B807">
            <v>16909005</v>
          </cell>
          <cell r="H807">
            <v>0.77</v>
          </cell>
          <cell r="I807" t="str">
            <v>A</v>
          </cell>
          <cell r="K807">
            <v>7.7000000000000002E-3</v>
          </cell>
        </row>
        <row r="808">
          <cell r="B808">
            <v>16909005</v>
          </cell>
          <cell r="H808">
            <v>37.24</v>
          </cell>
          <cell r="I808" t="str">
            <v>A</v>
          </cell>
          <cell r="K808">
            <v>0.37240000000000001</v>
          </cell>
        </row>
        <row r="809">
          <cell r="B809">
            <v>16909005</v>
          </cell>
          <cell r="H809">
            <v>16.07</v>
          </cell>
          <cell r="I809" t="str">
            <v>A</v>
          </cell>
          <cell r="K809">
            <v>0.16070000000000001</v>
          </cell>
        </row>
        <row r="810">
          <cell r="B810">
            <v>16909005</v>
          </cell>
          <cell r="H810">
            <v>50.37</v>
          </cell>
          <cell r="I810" t="str">
            <v>A</v>
          </cell>
          <cell r="K810">
            <v>0.50370000000000004</v>
          </cell>
        </row>
        <row r="811">
          <cell r="B811">
            <v>16909005</v>
          </cell>
          <cell r="H811">
            <v>42.39</v>
          </cell>
          <cell r="I811" t="str">
            <v>A</v>
          </cell>
          <cell r="K811">
            <v>0.4239</v>
          </cell>
        </row>
        <row r="812">
          <cell r="B812">
            <v>16909005</v>
          </cell>
          <cell r="H812">
            <v>73.56</v>
          </cell>
          <cell r="I812" t="str">
            <v>A</v>
          </cell>
          <cell r="K812">
            <v>0.73560000000000003</v>
          </cell>
        </row>
        <row r="813">
          <cell r="B813">
            <v>16909005</v>
          </cell>
          <cell r="H813">
            <v>28.83</v>
          </cell>
          <cell r="I813" t="str">
            <v>A</v>
          </cell>
          <cell r="K813">
            <v>0.2883</v>
          </cell>
        </row>
        <row r="814">
          <cell r="B814">
            <v>16909005</v>
          </cell>
          <cell r="H814">
            <v>16.920000000000002</v>
          </cell>
          <cell r="I814" t="str">
            <v>A</v>
          </cell>
          <cell r="K814">
            <v>0.16920000000000002</v>
          </cell>
        </row>
        <row r="815">
          <cell r="B815">
            <v>16909005</v>
          </cell>
          <cell r="H815">
            <v>86.57</v>
          </cell>
          <cell r="I815" t="str">
            <v>A</v>
          </cell>
          <cell r="K815">
            <v>0.86569999999999991</v>
          </cell>
        </row>
        <row r="816">
          <cell r="B816">
            <v>16909005</v>
          </cell>
          <cell r="H816">
            <v>18.72</v>
          </cell>
          <cell r="I816" t="str">
            <v>A</v>
          </cell>
          <cell r="K816">
            <v>0.18720000000000001</v>
          </cell>
        </row>
        <row r="817">
          <cell r="B817">
            <v>16909005</v>
          </cell>
          <cell r="H817">
            <v>13.16</v>
          </cell>
          <cell r="I817" t="str">
            <v>A</v>
          </cell>
          <cell r="K817">
            <v>0.13159999999999999</v>
          </cell>
        </row>
        <row r="818">
          <cell r="B818">
            <v>16909005</v>
          </cell>
          <cell r="H818">
            <v>135.09</v>
          </cell>
          <cell r="I818" t="str">
            <v>A</v>
          </cell>
          <cell r="K818">
            <v>1.3509</v>
          </cell>
        </row>
        <row r="819">
          <cell r="B819">
            <v>16909005</v>
          </cell>
          <cell r="H819">
            <v>3.99</v>
          </cell>
          <cell r="I819" t="str">
            <v>A</v>
          </cell>
          <cell r="K819">
            <v>3.9900000000000005E-2</v>
          </cell>
        </row>
        <row r="820">
          <cell r="B820">
            <v>16909005</v>
          </cell>
          <cell r="H820">
            <v>119.93</v>
          </cell>
          <cell r="I820" t="str">
            <v>A</v>
          </cell>
          <cell r="K820">
            <v>1.1993</v>
          </cell>
        </row>
        <row r="821">
          <cell r="B821">
            <v>16909005</v>
          </cell>
          <cell r="H821">
            <v>25.98</v>
          </cell>
          <cell r="I821" t="str">
            <v>A</v>
          </cell>
          <cell r="K821">
            <v>0.25980000000000003</v>
          </cell>
        </row>
        <row r="822">
          <cell r="B822">
            <v>16909005</v>
          </cell>
          <cell r="H822">
            <v>62.04</v>
          </cell>
          <cell r="I822" t="str">
            <v>A</v>
          </cell>
          <cell r="K822">
            <v>0.62039999999999995</v>
          </cell>
        </row>
        <row r="823">
          <cell r="B823">
            <v>16909005</v>
          </cell>
          <cell r="H823">
            <v>2.97</v>
          </cell>
          <cell r="I823" t="str">
            <v>A</v>
          </cell>
          <cell r="K823">
            <v>2.9700000000000004E-2</v>
          </cell>
        </row>
        <row r="824">
          <cell r="B824">
            <v>16909005</v>
          </cell>
          <cell r="H824">
            <v>2.41</v>
          </cell>
          <cell r="I824" t="str">
            <v>A</v>
          </cell>
          <cell r="K824">
            <v>2.4100000000000003E-2</v>
          </cell>
        </row>
        <row r="825">
          <cell r="B825">
            <v>16909005</v>
          </cell>
          <cell r="H825">
            <v>123</v>
          </cell>
          <cell r="I825" t="str">
            <v>A</v>
          </cell>
          <cell r="K825">
            <v>1.23</v>
          </cell>
        </row>
        <row r="826">
          <cell r="B826">
            <v>16909005</v>
          </cell>
          <cell r="H826">
            <v>22.86</v>
          </cell>
          <cell r="I826" t="str">
            <v>A</v>
          </cell>
          <cell r="K826">
            <v>0.2286</v>
          </cell>
        </row>
        <row r="827">
          <cell r="B827">
            <v>16909005</v>
          </cell>
          <cell r="H827">
            <v>24.92</v>
          </cell>
          <cell r="I827" t="str">
            <v>A</v>
          </cell>
          <cell r="K827">
            <v>0.24920000000000003</v>
          </cell>
        </row>
        <row r="828">
          <cell r="B828">
            <v>16909005</v>
          </cell>
          <cell r="H828">
            <v>6.37</v>
          </cell>
          <cell r="I828" t="str">
            <v>A</v>
          </cell>
          <cell r="K828">
            <v>6.3700000000000007E-2</v>
          </cell>
        </row>
        <row r="829">
          <cell r="B829">
            <v>16909005</v>
          </cell>
          <cell r="H829">
            <v>35.92</v>
          </cell>
          <cell r="I829" t="str">
            <v>A</v>
          </cell>
          <cell r="K829">
            <v>0.35920000000000002</v>
          </cell>
        </row>
        <row r="830">
          <cell r="B830">
            <v>16909005</v>
          </cell>
          <cell r="H830">
            <v>22.14</v>
          </cell>
          <cell r="I830" t="str">
            <v>A</v>
          </cell>
          <cell r="K830">
            <v>0.22140000000000001</v>
          </cell>
        </row>
        <row r="831">
          <cell r="B831">
            <v>16909005</v>
          </cell>
          <cell r="H831">
            <v>25.46</v>
          </cell>
          <cell r="I831" t="str">
            <v>A</v>
          </cell>
          <cell r="K831">
            <v>0.25459999999999999</v>
          </cell>
        </row>
        <row r="832">
          <cell r="B832">
            <v>16909005</v>
          </cell>
          <cell r="H832">
            <v>158</v>
          </cell>
          <cell r="I832" t="str">
            <v>A</v>
          </cell>
          <cell r="K832">
            <v>1.58</v>
          </cell>
        </row>
        <row r="833">
          <cell r="B833">
            <v>16909005</v>
          </cell>
          <cell r="H833">
            <v>25.24</v>
          </cell>
          <cell r="I833" t="str">
            <v>A</v>
          </cell>
          <cell r="K833">
            <v>0.25240000000000001</v>
          </cell>
        </row>
        <row r="834">
          <cell r="B834">
            <v>16909005</v>
          </cell>
          <cell r="H834">
            <v>43.21</v>
          </cell>
          <cell r="I834" t="str">
            <v>A</v>
          </cell>
          <cell r="K834">
            <v>0.43210000000000004</v>
          </cell>
        </row>
        <row r="835">
          <cell r="B835">
            <v>16909005</v>
          </cell>
          <cell r="H835">
            <v>1.71</v>
          </cell>
          <cell r="I835" t="str">
            <v>A</v>
          </cell>
          <cell r="K835">
            <v>1.7100000000000001E-2</v>
          </cell>
        </row>
        <row r="836">
          <cell r="B836">
            <v>16909005</v>
          </cell>
          <cell r="H836">
            <v>17.350000000000001</v>
          </cell>
          <cell r="I836" t="str">
            <v>A</v>
          </cell>
          <cell r="K836">
            <v>0.17350000000000002</v>
          </cell>
        </row>
        <row r="837">
          <cell r="B837">
            <v>16909005</v>
          </cell>
          <cell r="H837">
            <v>37.450000000000003</v>
          </cell>
          <cell r="I837" t="str">
            <v>A</v>
          </cell>
          <cell r="K837">
            <v>0.37450000000000006</v>
          </cell>
        </row>
        <row r="838">
          <cell r="B838">
            <v>16909005</v>
          </cell>
          <cell r="H838">
            <v>7.37</v>
          </cell>
          <cell r="I838" t="str">
            <v>A</v>
          </cell>
          <cell r="K838">
            <v>7.3700000000000002E-2</v>
          </cell>
        </row>
        <row r="839">
          <cell r="B839">
            <v>16909005</v>
          </cell>
          <cell r="H839">
            <v>35.72</v>
          </cell>
          <cell r="I839" t="str">
            <v>A</v>
          </cell>
          <cell r="K839">
            <v>0.35720000000000002</v>
          </cell>
        </row>
        <row r="840">
          <cell r="B840">
            <v>16909005</v>
          </cell>
          <cell r="H840">
            <v>88.28</v>
          </cell>
          <cell r="I840" t="str">
            <v>A</v>
          </cell>
          <cell r="K840">
            <v>0.88280000000000003</v>
          </cell>
        </row>
        <row r="841">
          <cell r="B841">
            <v>16909005</v>
          </cell>
          <cell r="H841">
            <v>16.010000000000002</v>
          </cell>
          <cell r="I841" t="str">
            <v>A</v>
          </cell>
          <cell r="K841">
            <v>0.16010000000000002</v>
          </cell>
        </row>
        <row r="842">
          <cell r="B842">
            <v>16909005</v>
          </cell>
          <cell r="H842">
            <v>36.89</v>
          </cell>
          <cell r="I842" t="str">
            <v>A</v>
          </cell>
          <cell r="K842">
            <v>0.36890000000000001</v>
          </cell>
        </row>
        <row r="843">
          <cell r="B843">
            <v>16909005</v>
          </cell>
          <cell r="H843">
            <v>84.34</v>
          </cell>
          <cell r="I843" t="str">
            <v>A</v>
          </cell>
          <cell r="K843">
            <v>0.84340000000000004</v>
          </cell>
        </row>
        <row r="844">
          <cell r="B844">
            <v>16909005</v>
          </cell>
          <cell r="H844">
            <v>55.87</v>
          </cell>
          <cell r="I844" t="str">
            <v>A</v>
          </cell>
          <cell r="K844">
            <v>0.55869999999999997</v>
          </cell>
        </row>
        <row r="845">
          <cell r="B845">
            <v>16909005</v>
          </cell>
          <cell r="H845">
            <v>66.62</v>
          </cell>
          <cell r="I845" t="str">
            <v>A</v>
          </cell>
          <cell r="K845">
            <v>0.66620000000000001</v>
          </cell>
        </row>
        <row r="846">
          <cell r="B846">
            <v>16909005</v>
          </cell>
          <cell r="H846">
            <v>16.32</v>
          </cell>
          <cell r="I846" t="str">
            <v>A</v>
          </cell>
          <cell r="K846">
            <v>0.16320000000000001</v>
          </cell>
        </row>
        <row r="847">
          <cell r="B847">
            <v>16909005</v>
          </cell>
          <cell r="H847">
            <v>29.03</v>
          </cell>
          <cell r="I847" t="str">
            <v>A</v>
          </cell>
          <cell r="K847">
            <v>0.2903</v>
          </cell>
        </row>
        <row r="848">
          <cell r="B848">
            <v>16909005</v>
          </cell>
          <cell r="H848">
            <v>52.86</v>
          </cell>
          <cell r="I848" t="str">
            <v>A</v>
          </cell>
          <cell r="K848">
            <v>0.52859999999999996</v>
          </cell>
        </row>
        <row r="849">
          <cell r="B849">
            <v>16909005</v>
          </cell>
          <cell r="H849">
            <v>8.59</v>
          </cell>
          <cell r="I849" t="str">
            <v>A</v>
          </cell>
          <cell r="K849">
            <v>8.5900000000000004E-2</v>
          </cell>
        </row>
        <row r="850">
          <cell r="B850">
            <v>16909005</v>
          </cell>
          <cell r="H850">
            <v>9.68</v>
          </cell>
          <cell r="I850" t="str">
            <v>A</v>
          </cell>
          <cell r="K850">
            <v>9.6799999999999997E-2</v>
          </cell>
        </row>
        <row r="851">
          <cell r="B851">
            <v>16909005</v>
          </cell>
          <cell r="H851">
            <v>20.93</v>
          </cell>
          <cell r="I851" t="str">
            <v>A</v>
          </cell>
          <cell r="K851">
            <v>0.20930000000000001</v>
          </cell>
        </row>
        <row r="852">
          <cell r="B852">
            <v>16909005</v>
          </cell>
          <cell r="H852">
            <v>24.86</v>
          </cell>
          <cell r="I852" t="str">
            <v>A</v>
          </cell>
          <cell r="K852">
            <v>0.24859999999999999</v>
          </cell>
        </row>
        <row r="853">
          <cell r="B853">
            <v>16909005</v>
          </cell>
          <cell r="H853">
            <v>19.309999999999999</v>
          </cell>
          <cell r="I853" t="str">
            <v>A</v>
          </cell>
          <cell r="K853">
            <v>0.19309999999999999</v>
          </cell>
        </row>
        <row r="854">
          <cell r="B854">
            <v>16909005</v>
          </cell>
          <cell r="H854">
            <v>15.83</v>
          </cell>
          <cell r="I854" t="str">
            <v>A</v>
          </cell>
          <cell r="K854">
            <v>0.1583</v>
          </cell>
        </row>
        <row r="855">
          <cell r="B855">
            <v>16909005</v>
          </cell>
          <cell r="H855">
            <v>49.06</v>
          </cell>
          <cell r="I855" t="str">
            <v>A</v>
          </cell>
          <cell r="K855">
            <v>0.49060000000000004</v>
          </cell>
        </row>
        <row r="856">
          <cell r="B856">
            <v>16909005</v>
          </cell>
          <cell r="H856">
            <v>53.38</v>
          </cell>
          <cell r="I856" t="str">
            <v>A</v>
          </cell>
          <cell r="K856">
            <v>0.53380000000000005</v>
          </cell>
        </row>
        <row r="857">
          <cell r="B857">
            <v>16909005</v>
          </cell>
          <cell r="H857">
            <v>0.11</v>
          </cell>
          <cell r="I857" t="str">
            <v>A</v>
          </cell>
          <cell r="K857">
            <v>1.1000000000000001E-3</v>
          </cell>
        </row>
        <row r="858">
          <cell r="B858">
            <v>16909005</v>
          </cell>
          <cell r="H858">
            <v>7.05</v>
          </cell>
          <cell r="I858" t="str">
            <v>A</v>
          </cell>
          <cell r="K858">
            <v>7.0499999999999993E-2</v>
          </cell>
        </row>
        <row r="859">
          <cell r="B859">
            <v>16909005</v>
          </cell>
          <cell r="H859">
            <v>60.74</v>
          </cell>
          <cell r="I859" t="str">
            <v>A</v>
          </cell>
          <cell r="K859">
            <v>0.60740000000000005</v>
          </cell>
        </row>
        <row r="860">
          <cell r="B860">
            <v>16909005</v>
          </cell>
          <cell r="H860">
            <v>28.25</v>
          </cell>
          <cell r="I860" t="str">
            <v>A</v>
          </cell>
          <cell r="K860">
            <v>0.28250000000000003</v>
          </cell>
        </row>
        <row r="861">
          <cell r="B861">
            <v>16909005</v>
          </cell>
          <cell r="H861">
            <v>18.37</v>
          </cell>
          <cell r="I861" t="str">
            <v>A</v>
          </cell>
          <cell r="K861">
            <v>0.1837</v>
          </cell>
        </row>
        <row r="862">
          <cell r="B862">
            <v>16909005</v>
          </cell>
          <cell r="H862">
            <v>26.69</v>
          </cell>
          <cell r="I862" t="str">
            <v>A</v>
          </cell>
          <cell r="K862">
            <v>0.26690000000000003</v>
          </cell>
        </row>
        <row r="863">
          <cell r="B863">
            <v>16909005</v>
          </cell>
          <cell r="H863">
            <v>8.14</v>
          </cell>
          <cell r="I863" t="str">
            <v>A</v>
          </cell>
          <cell r="K863">
            <v>8.1400000000000014E-2</v>
          </cell>
        </row>
        <row r="864">
          <cell r="B864">
            <v>16909005</v>
          </cell>
          <cell r="H864">
            <v>33.99</v>
          </cell>
          <cell r="I864" t="str">
            <v>A</v>
          </cell>
          <cell r="K864">
            <v>0.33990000000000004</v>
          </cell>
        </row>
        <row r="865">
          <cell r="B865">
            <v>16909005</v>
          </cell>
          <cell r="H865">
            <v>8.89</v>
          </cell>
          <cell r="I865" t="str">
            <v>A</v>
          </cell>
          <cell r="K865">
            <v>8.8900000000000007E-2</v>
          </cell>
        </row>
        <row r="866">
          <cell r="B866">
            <v>16909005</v>
          </cell>
          <cell r="H866">
            <v>28.2</v>
          </cell>
          <cell r="I866" t="str">
            <v>A</v>
          </cell>
          <cell r="K866">
            <v>0.28199999999999997</v>
          </cell>
        </row>
        <row r="867">
          <cell r="B867">
            <v>16909005</v>
          </cell>
          <cell r="H867">
            <v>12.3</v>
          </cell>
          <cell r="I867" t="str">
            <v>A</v>
          </cell>
          <cell r="K867">
            <v>0.12300000000000001</v>
          </cell>
        </row>
        <row r="868">
          <cell r="B868">
            <v>16909005</v>
          </cell>
          <cell r="H868">
            <v>23.44</v>
          </cell>
          <cell r="I868" t="str">
            <v>A</v>
          </cell>
          <cell r="K868">
            <v>0.23440000000000003</v>
          </cell>
        </row>
        <row r="869">
          <cell r="B869">
            <v>16909005</v>
          </cell>
          <cell r="H869">
            <v>8.66</v>
          </cell>
          <cell r="I869" t="str">
            <v>A</v>
          </cell>
          <cell r="K869">
            <v>8.6599999999999996E-2</v>
          </cell>
        </row>
        <row r="870">
          <cell r="B870">
            <v>16909005</v>
          </cell>
          <cell r="H870">
            <v>9.1999999999999993</v>
          </cell>
          <cell r="I870" t="str">
            <v>A</v>
          </cell>
          <cell r="K870">
            <v>9.1999999999999998E-2</v>
          </cell>
        </row>
        <row r="871">
          <cell r="B871">
            <v>16909005</v>
          </cell>
          <cell r="H871">
            <v>26.64</v>
          </cell>
          <cell r="I871" t="str">
            <v>A</v>
          </cell>
          <cell r="K871">
            <v>0.26640000000000003</v>
          </cell>
        </row>
        <row r="872">
          <cell r="B872">
            <v>16909005</v>
          </cell>
          <cell r="H872">
            <v>33.85</v>
          </cell>
          <cell r="I872" t="str">
            <v>A</v>
          </cell>
          <cell r="K872">
            <v>0.33850000000000002</v>
          </cell>
        </row>
        <row r="873">
          <cell r="B873">
            <v>16909005</v>
          </cell>
          <cell r="H873">
            <v>8.23</v>
          </cell>
          <cell r="I873" t="str">
            <v>A</v>
          </cell>
          <cell r="K873">
            <v>8.2300000000000012E-2</v>
          </cell>
        </row>
        <row r="874">
          <cell r="B874">
            <v>16909005</v>
          </cell>
          <cell r="H874">
            <v>0.42</v>
          </cell>
          <cell r="I874" t="str">
            <v>A</v>
          </cell>
          <cell r="K874">
            <v>4.1999999999999997E-3</v>
          </cell>
        </row>
        <row r="875">
          <cell r="B875">
            <v>16909005</v>
          </cell>
          <cell r="H875">
            <v>5.0199999999999996</v>
          </cell>
          <cell r="I875" t="str">
            <v>A</v>
          </cell>
          <cell r="K875">
            <v>5.0199999999999995E-2</v>
          </cell>
        </row>
        <row r="876">
          <cell r="B876">
            <v>16909005</v>
          </cell>
          <cell r="H876">
            <v>15.27</v>
          </cell>
          <cell r="I876" t="str">
            <v>A</v>
          </cell>
          <cell r="K876">
            <v>0.1527</v>
          </cell>
        </row>
        <row r="877">
          <cell r="B877">
            <v>16909005</v>
          </cell>
          <cell r="H877">
            <v>18.7</v>
          </cell>
          <cell r="I877" t="str">
            <v>A</v>
          </cell>
          <cell r="K877">
            <v>0.187</v>
          </cell>
        </row>
        <row r="878">
          <cell r="B878">
            <v>16909005</v>
          </cell>
          <cell r="H878">
            <v>25.31</v>
          </cell>
          <cell r="I878" t="str">
            <v>A</v>
          </cell>
          <cell r="K878">
            <v>0.25309999999999999</v>
          </cell>
        </row>
        <row r="879">
          <cell r="B879">
            <v>16909005</v>
          </cell>
          <cell r="H879">
            <v>8.9600000000000009</v>
          </cell>
          <cell r="I879" t="str">
            <v>A</v>
          </cell>
          <cell r="K879">
            <v>8.9600000000000013E-2</v>
          </cell>
        </row>
        <row r="880">
          <cell r="B880">
            <v>16909005</v>
          </cell>
          <cell r="H880">
            <v>8.2799999999999994</v>
          </cell>
          <cell r="I880" t="str">
            <v>A</v>
          </cell>
          <cell r="K880">
            <v>8.2799999999999999E-2</v>
          </cell>
        </row>
        <row r="881">
          <cell r="B881">
            <v>16909005</v>
          </cell>
          <cell r="H881">
            <v>17.34</v>
          </cell>
          <cell r="I881" t="str">
            <v>A</v>
          </cell>
          <cell r="K881">
            <v>0.1734</v>
          </cell>
        </row>
        <row r="882">
          <cell r="B882">
            <v>16909005</v>
          </cell>
          <cell r="H882">
            <v>17.88</v>
          </cell>
          <cell r="I882" t="str">
            <v>A</v>
          </cell>
          <cell r="K882">
            <v>0.17879999999999999</v>
          </cell>
        </row>
        <row r="883">
          <cell r="B883">
            <v>16909005</v>
          </cell>
          <cell r="H883">
            <v>36.35</v>
          </cell>
          <cell r="I883" t="str">
            <v>A</v>
          </cell>
          <cell r="K883">
            <v>0.36350000000000005</v>
          </cell>
        </row>
        <row r="884">
          <cell r="B884">
            <v>16909005</v>
          </cell>
          <cell r="H884">
            <v>8.25</v>
          </cell>
          <cell r="I884" t="str">
            <v>A</v>
          </cell>
          <cell r="K884">
            <v>8.2500000000000004E-2</v>
          </cell>
        </row>
        <row r="885">
          <cell r="B885">
            <v>16909005</v>
          </cell>
          <cell r="H885">
            <v>7.75</v>
          </cell>
          <cell r="I885" t="str">
            <v>A</v>
          </cell>
          <cell r="K885">
            <v>7.7499999999999999E-2</v>
          </cell>
        </row>
        <row r="886">
          <cell r="B886">
            <v>16909005</v>
          </cell>
          <cell r="H886">
            <v>37.520000000000003</v>
          </cell>
          <cell r="I886" t="str">
            <v>A</v>
          </cell>
          <cell r="K886">
            <v>0.37520000000000003</v>
          </cell>
        </row>
        <row r="887">
          <cell r="B887">
            <v>16909005</v>
          </cell>
          <cell r="H887">
            <v>7.68</v>
          </cell>
          <cell r="I887" t="str">
            <v>A</v>
          </cell>
          <cell r="K887">
            <v>7.6799999999999993E-2</v>
          </cell>
        </row>
        <row r="888">
          <cell r="B888">
            <v>16909005</v>
          </cell>
          <cell r="H888">
            <v>8.89</v>
          </cell>
          <cell r="I888" t="str">
            <v>A</v>
          </cell>
          <cell r="K888">
            <v>8.8900000000000007E-2</v>
          </cell>
        </row>
        <row r="889">
          <cell r="B889">
            <v>16909005</v>
          </cell>
          <cell r="H889">
            <v>15.7</v>
          </cell>
          <cell r="I889" t="str">
            <v>A</v>
          </cell>
          <cell r="K889">
            <v>0.157</v>
          </cell>
        </row>
        <row r="890">
          <cell r="B890">
            <v>16909005</v>
          </cell>
          <cell r="H890">
            <v>8.91</v>
          </cell>
          <cell r="I890" t="str">
            <v>A</v>
          </cell>
          <cell r="K890">
            <v>8.9099999999999999E-2</v>
          </cell>
        </row>
        <row r="891">
          <cell r="B891">
            <v>16909005</v>
          </cell>
          <cell r="H891">
            <v>8.57</v>
          </cell>
          <cell r="I891" t="str">
            <v>A</v>
          </cell>
          <cell r="K891">
            <v>8.5699999999999998E-2</v>
          </cell>
        </row>
        <row r="892">
          <cell r="B892">
            <v>16909005</v>
          </cell>
          <cell r="H892">
            <v>8.89</v>
          </cell>
          <cell r="I892" t="str">
            <v>A</v>
          </cell>
          <cell r="K892">
            <v>8.8900000000000007E-2</v>
          </cell>
        </row>
        <row r="893">
          <cell r="B893">
            <v>16909005</v>
          </cell>
          <cell r="H893">
            <v>13.7</v>
          </cell>
          <cell r="I893" t="str">
            <v>A</v>
          </cell>
          <cell r="K893">
            <v>0.13699999999999998</v>
          </cell>
        </row>
        <row r="894">
          <cell r="B894">
            <v>16909005</v>
          </cell>
          <cell r="H894">
            <v>8.8800000000000008</v>
          </cell>
          <cell r="I894" t="str">
            <v>A</v>
          </cell>
          <cell r="K894">
            <v>8.8800000000000004E-2</v>
          </cell>
        </row>
        <row r="895">
          <cell r="B895">
            <v>16909005</v>
          </cell>
          <cell r="H895">
            <v>24.55</v>
          </cell>
          <cell r="I895" t="str">
            <v>A</v>
          </cell>
          <cell r="K895">
            <v>0.24550000000000002</v>
          </cell>
        </row>
        <row r="896">
          <cell r="B896">
            <v>16909005</v>
          </cell>
          <cell r="H896">
            <v>34.71</v>
          </cell>
          <cell r="I896" t="str">
            <v>A</v>
          </cell>
          <cell r="K896">
            <v>0.34710000000000002</v>
          </cell>
        </row>
        <row r="897">
          <cell r="B897">
            <v>16909005</v>
          </cell>
          <cell r="H897">
            <v>9.86</v>
          </cell>
          <cell r="I897" t="str">
            <v>A</v>
          </cell>
          <cell r="K897">
            <v>9.8599999999999993E-2</v>
          </cell>
        </row>
        <row r="898">
          <cell r="B898">
            <v>16909005</v>
          </cell>
          <cell r="H898">
            <v>8.91</v>
          </cell>
          <cell r="I898" t="str">
            <v>A</v>
          </cell>
          <cell r="K898">
            <v>8.9099999999999999E-2</v>
          </cell>
        </row>
        <row r="899">
          <cell r="B899">
            <v>16909005</v>
          </cell>
          <cell r="H899">
            <v>19.04</v>
          </cell>
          <cell r="I899" t="str">
            <v>A</v>
          </cell>
          <cell r="K899">
            <v>0.19039999999999999</v>
          </cell>
        </row>
        <row r="900">
          <cell r="B900">
            <v>16909005</v>
          </cell>
          <cell r="H900">
            <v>5.27</v>
          </cell>
          <cell r="I900" t="str">
            <v>A</v>
          </cell>
          <cell r="K900">
            <v>5.2699999999999997E-2</v>
          </cell>
        </row>
        <row r="901">
          <cell r="B901">
            <v>16909005</v>
          </cell>
          <cell r="H901">
            <v>10.32</v>
          </cell>
          <cell r="I901" t="str">
            <v>A</v>
          </cell>
          <cell r="K901">
            <v>0.1032</v>
          </cell>
        </row>
        <row r="902">
          <cell r="B902">
            <v>16909005</v>
          </cell>
          <cell r="H902">
            <v>6.86</v>
          </cell>
          <cell r="I902" t="str">
            <v>A</v>
          </cell>
          <cell r="K902">
            <v>6.8600000000000008E-2</v>
          </cell>
        </row>
        <row r="903">
          <cell r="B903">
            <v>16909005</v>
          </cell>
          <cell r="H903">
            <v>63.35</v>
          </cell>
          <cell r="I903" t="str">
            <v>A</v>
          </cell>
          <cell r="K903">
            <v>0.63350000000000006</v>
          </cell>
        </row>
        <row r="904">
          <cell r="B904">
            <v>16909005</v>
          </cell>
          <cell r="H904">
            <v>1.23</v>
          </cell>
          <cell r="I904" t="str">
            <v>A</v>
          </cell>
          <cell r="K904">
            <v>1.23E-2</v>
          </cell>
        </row>
        <row r="905">
          <cell r="B905">
            <v>16909005</v>
          </cell>
          <cell r="H905">
            <v>7.77</v>
          </cell>
          <cell r="I905" t="str">
            <v>A</v>
          </cell>
          <cell r="K905">
            <v>7.7699999999999991E-2</v>
          </cell>
        </row>
        <row r="906">
          <cell r="B906">
            <v>16909005</v>
          </cell>
          <cell r="H906">
            <v>14.99</v>
          </cell>
          <cell r="I906" t="str">
            <v>A</v>
          </cell>
          <cell r="K906">
            <v>0.14990000000000001</v>
          </cell>
        </row>
        <row r="907">
          <cell r="B907">
            <v>16909005</v>
          </cell>
          <cell r="H907">
            <v>9.56</v>
          </cell>
          <cell r="I907" t="str">
            <v>A</v>
          </cell>
          <cell r="K907">
            <v>9.5600000000000004E-2</v>
          </cell>
        </row>
        <row r="908">
          <cell r="B908">
            <v>16909005</v>
          </cell>
          <cell r="H908">
            <v>24.65</v>
          </cell>
          <cell r="I908" t="str">
            <v>A</v>
          </cell>
          <cell r="K908">
            <v>0.2465</v>
          </cell>
        </row>
        <row r="909">
          <cell r="B909">
            <v>16909005</v>
          </cell>
          <cell r="H909">
            <v>0.7</v>
          </cell>
          <cell r="I909" t="str">
            <v>A</v>
          </cell>
          <cell r="K909">
            <v>6.9999999999999993E-3</v>
          </cell>
        </row>
        <row r="910">
          <cell r="B910">
            <v>16909005</v>
          </cell>
          <cell r="H910">
            <v>8.89</v>
          </cell>
          <cell r="I910" t="str">
            <v>A</v>
          </cell>
          <cell r="K910">
            <v>8.8900000000000007E-2</v>
          </cell>
        </row>
        <row r="911">
          <cell r="B911">
            <v>16909005</v>
          </cell>
          <cell r="H911">
            <v>3.6</v>
          </cell>
          <cell r="I911" t="str">
            <v>A</v>
          </cell>
          <cell r="K911">
            <v>3.6000000000000004E-2</v>
          </cell>
        </row>
        <row r="912">
          <cell r="B912">
            <v>16909005</v>
          </cell>
          <cell r="H912">
            <v>32.79</v>
          </cell>
          <cell r="I912" t="str">
            <v>A</v>
          </cell>
          <cell r="K912">
            <v>0.32790000000000002</v>
          </cell>
        </row>
        <row r="913">
          <cell r="B913">
            <v>16909005</v>
          </cell>
          <cell r="H913">
            <v>13.8</v>
          </cell>
          <cell r="I913" t="str">
            <v>A</v>
          </cell>
          <cell r="K913">
            <v>0.13800000000000001</v>
          </cell>
        </row>
        <row r="914">
          <cell r="B914">
            <v>16909005</v>
          </cell>
          <cell r="H914">
            <v>28.41</v>
          </cell>
          <cell r="I914" t="str">
            <v>A</v>
          </cell>
          <cell r="K914">
            <v>0.28410000000000002</v>
          </cell>
        </row>
        <row r="915">
          <cell r="B915">
            <v>16909005</v>
          </cell>
          <cell r="H915">
            <v>9.34</v>
          </cell>
          <cell r="I915" t="str">
            <v>A</v>
          </cell>
          <cell r="K915">
            <v>9.3399999999999997E-2</v>
          </cell>
        </row>
        <row r="916">
          <cell r="B916">
            <v>16909005</v>
          </cell>
          <cell r="H916">
            <v>59.16</v>
          </cell>
          <cell r="I916" t="str">
            <v>A</v>
          </cell>
          <cell r="K916">
            <v>0.59160000000000001</v>
          </cell>
        </row>
        <row r="917">
          <cell r="B917">
            <v>16909005</v>
          </cell>
          <cell r="H917">
            <v>4.24</v>
          </cell>
          <cell r="I917" t="str">
            <v>A</v>
          </cell>
          <cell r="K917">
            <v>4.24E-2</v>
          </cell>
        </row>
        <row r="918">
          <cell r="B918">
            <v>16909005</v>
          </cell>
          <cell r="H918">
            <v>25.73</v>
          </cell>
          <cell r="I918" t="str">
            <v>A</v>
          </cell>
          <cell r="K918">
            <v>0.25730000000000003</v>
          </cell>
        </row>
        <row r="919">
          <cell r="B919">
            <v>16909005</v>
          </cell>
          <cell r="H919">
            <v>8.2200000000000006</v>
          </cell>
          <cell r="I919" t="str">
            <v>A</v>
          </cell>
          <cell r="K919">
            <v>8.2200000000000009E-2</v>
          </cell>
        </row>
        <row r="920">
          <cell r="B920">
            <v>16909005</v>
          </cell>
          <cell r="H920">
            <v>10.34</v>
          </cell>
          <cell r="I920" t="str">
            <v>A</v>
          </cell>
          <cell r="K920">
            <v>0.10340000000000001</v>
          </cell>
        </row>
        <row r="921">
          <cell r="B921">
            <v>16909005</v>
          </cell>
          <cell r="H921">
            <v>24.32</v>
          </cell>
          <cell r="I921" t="str">
            <v>A</v>
          </cell>
          <cell r="K921">
            <v>0.2432</v>
          </cell>
        </row>
        <row r="922">
          <cell r="B922">
            <v>16909005</v>
          </cell>
          <cell r="H922">
            <v>8.7200000000000006</v>
          </cell>
          <cell r="I922" t="str">
            <v>A</v>
          </cell>
          <cell r="K922">
            <v>8.7200000000000014E-2</v>
          </cell>
        </row>
        <row r="923">
          <cell r="B923">
            <v>16909005</v>
          </cell>
          <cell r="H923">
            <v>26.44</v>
          </cell>
          <cell r="I923" t="str">
            <v>A</v>
          </cell>
          <cell r="K923">
            <v>0.26440000000000002</v>
          </cell>
        </row>
        <row r="924">
          <cell r="B924">
            <v>16909005</v>
          </cell>
          <cell r="H924">
            <v>18.7</v>
          </cell>
          <cell r="I924" t="str">
            <v>A</v>
          </cell>
          <cell r="K924">
            <v>0.187</v>
          </cell>
        </row>
        <row r="925">
          <cell r="B925">
            <v>16909005</v>
          </cell>
          <cell r="H925">
            <v>24.31</v>
          </cell>
          <cell r="I925" t="str">
            <v>A</v>
          </cell>
          <cell r="K925">
            <v>0.24309999999999998</v>
          </cell>
        </row>
        <row r="926">
          <cell r="B926">
            <v>16909005</v>
          </cell>
          <cell r="H926">
            <v>5.52</v>
          </cell>
          <cell r="I926" t="str">
            <v>A</v>
          </cell>
          <cell r="K926">
            <v>5.5199999999999999E-2</v>
          </cell>
        </row>
        <row r="927">
          <cell r="B927">
            <v>16909005</v>
          </cell>
          <cell r="H927">
            <v>2.52</v>
          </cell>
          <cell r="I927" t="str">
            <v>A</v>
          </cell>
          <cell r="K927">
            <v>2.52E-2</v>
          </cell>
        </row>
        <row r="928">
          <cell r="B928">
            <v>16909005</v>
          </cell>
          <cell r="H928">
            <v>17.73</v>
          </cell>
          <cell r="I928" t="str">
            <v>A</v>
          </cell>
          <cell r="K928">
            <v>0.17730000000000001</v>
          </cell>
        </row>
        <row r="929">
          <cell r="B929">
            <v>16909005</v>
          </cell>
          <cell r="H929">
            <v>18.71</v>
          </cell>
          <cell r="I929" t="str">
            <v>A</v>
          </cell>
          <cell r="K929">
            <v>0.18710000000000002</v>
          </cell>
        </row>
        <row r="930">
          <cell r="B930">
            <v>16909005</v>
          </cell>
          <cell r="H930">
            <v>27.08</v>
          </cell>
          <cell r="I930" t="str">
            <v>A</v>
          </cell>
          <cell r="K930">
            <v>0.27079999999999999</v>
          </cell>
        </row>
        <row r="931">
          <cell r="B931">
            <v>16909005</v>
          </cell>
          <cell r="H931">
            <v>16.91</v>
          </cell>
          <cell r="I931" t="str">
            <v>A</v>
          </cell>
          <cell r="K931">
            <v>0.1691</v>
          </cell>
        </row>
        <row r="932">
          <cell r="B932">
            <v>16909005</v>
          </cell>
          <cell r="H932">
            <v>23.25</v>
          </cell>
          <cell r="I932" t="str">
            <v>A</v>
          </cell>
          <cell r="K932">
            <v>0.23250000000000001</v>
          </cell>
        </row>
        <row r="933">
          <cell r="B933">
            <v>16909005</v>
          </cell>
          <cell r="H933">
            <v>9.33</v>
          </cell>
          <cell r="I933" t="str">
            <v>A</v>
          </cell>
          <cell r="K933">
            <v>9.3300000000000008E-2</v>
          </cell>
        </row>
        <row r="934">
          <cell r="B934">
            <v>16909005</v>
          </cell>
          <cell r="H934">
            <v>43.43</v>
          </cell>
          <cell r="I934" t="str">
            <v>A</v>
          </cell>
          <cell r="K934">
            <v>0.43430000000000002</v>
          </cell>
        </row>
        <row r="935">
          <cell r="B935">
            <v>16909005</v>
          </cell>
          <cell r="H935">
            <v>7.64</v>
          </cell>
          <cell r="I935" t="str">
            <v>A</v>
          </cell>
          <cell r="K935">
            <v>7.6399999999999996E-2</v>
          </cell>
        </row>
        <row r="936">
          <cell r="B936">
            <v>16909005</v>
          </cell>
          <cell r="H936">
            <v>49.92</v>
          </cell>
          <cell r="I936" t="str">
            <v>A</v>
          </cell>
          <cell r="K936">
            <v>0.49920000000000003</v>
          </cell>
        </row>
        <row r="937">
          <cell r="B937">
            <v>16909005</v>
          </cell>
          <cell r="H937">
            <v>1.86</v>
          </cell>
          <cell r="I937" t="str">
            <v>A</v>
          </cell>
          <cell r="K937">
            <v>1.8600000000000002E-2</v>
          </cell>
        </row>
        <row r="938">
          <cell r="B938">
            <v>16909005</v>
          </cell>
          <cell r="H938">
            <v>6.37</v>
          </cell>
          <cell r="I938" t="str">
            <v>A</v>
          </cell>
          <cell r="K938">
            <v>6.3700000000000007E-2</v>
          </cell>
        </row>
        <row r="939">
          <cell r="B939">
            <v>16909005</v>
          </cell>
          <cell r="H939">
            <v>8.26</v>
          </cell>
          <cell r="I939" t="str">
            <v>A</v>
          </cell>
          <cell r="K939">
            <v>8.2599999999999993E-2</v>
          </cell>
        </row>
        <row r="940">
          <cell r="B940">
            <v>16909005</v>
          </cell>
          <cell r="H940">
            <v>8.69</v>
          </cell>
          <cell r="I940" t="str">
            <v>A</v>
          </cell>
          <cell r="K940">
            <v>8.6899999999999991E-2</v>
          </cell>
        </row>
        <row r="941">
          <cell r="B941">
            <v>16909005</v>
          </cell>
          <cell r="H941">
            <v>10.45</v>
          </cell>
          <cell r="I941" t="str">
            <v>A</v>
          </cell>
          <cell r="K941">
            <v>0.1045</v>
          </cell>
        </row>
        <row r="942">
          <cell r="B942">
            <v>16909005</v>
          </cell>
          <cell r="H942">
            <v>16.95</v>
          </cell>
          <cell r="I942" t="str">
            <v>A</v>
          </cell>
          <cell r="K942">
            <v>0.16949999999999998</v>
          </cell>
        </row>
        <row r="943">
          <cell r="B943">
            <v>16909005</v>
          </cell>
          <cell r="H943">
            <v>10.48</v>
          </cell>
          <cell r="I943" t="str">
            <v>A</v>
          </cell>
          <cell r="K943">
            <v>0.1048</v>
          </cell>
        </row>
        <row r="944">
          <cell r="B944">
            <v>16909005</v>
          </cell>
          <cell r="H944">
            <v>12.09</v>
          </cell>
          <cell r="I944" t="str">
            <v>A</v>
          </cell>
          <cell r="K944">
            <v>0.12090000000000001</v>
          </cell>
        </row>
        <row r="945">
          <cell r="B945">
            <v>16909005</v>
          </cell>
          <cell r="H945">
            <v>7.67</v>
          </cell>
          <cell r="I945" t="str">
            <v>A</v>
          </cell>
          <cell r="K945">
            <v>7.6700000000000004E-2</v>
          </cell>
        </row>
        <row r="946">
          <cell r="B946">
            <v>16909005</v>
          </cell>
          <cell r="H946">
            <v>0.85</v>
          </cell>
          <cell r="I946" t="str">
            <v>A</v>
          </cell>
          <cell r="K946">
            <v>8.5000000000000006E-3</v>
          </cell>
        </row>
        <row r="947">
          <cell r="B947">
            <v>16909005</v>
          </cell>
          <cell r="H947">
            <v>1.26</v>
          </cell>
          <cell r="I947" t="str">
            <v>A</v>
          </cell>
          <cell r="K947">
            <v>1.26E-2</v>
          </cell>
        </row>
        <row r="948">
          <cell r="B948">
            <v>16909005</v>
          </cell>
          <cell r="H948">
            <v>1.3</v>
          </cell>
          <cell r="I948" t="str">
            <v>A</v>
          </cell>
          <cell r="K948">
            <v>1.3000000000000001E-2</v>
          </cell>
        </row>
        <row r="949">
          <cell r="B949">
            <v>16909005</v>
          </cell>
          <cell r="H949">
            <v>1.99</v>
          </cell>
          <cell r="I949" t="str">
            <v>A</v>
          </cell>
          <cell r="K949">
            <v>1.9900000000000001E-2</v>
          </cell>
        </row>
        <row r="950">
          <cell r="B950">
            <v>16909005</v>
          </cell>
          <cell r="H950">
            <v>9.67</v>
          </cell>
          <cell r="I950" t="str">
            <v>A</v>
          </cell>
          <cell r="K950">
            <v>9.6700000000000008E-2</v>
          </cell>
        </row>
        <row r="951">
          <cell r="B951">
            <v>16909005</v>
          </cell>
          <cell r="H951">
            <v>12.54</v>
          </cell>
          <cell r="I951" t="str">
            <v>A</v>
          </cell>
          <cell r="K951">
            <v>0.12539999999999998</v>
          </cell>
        </row>
        <row r="952">
          <cell r="B952">
            <v>16909005</v>
          </cell>
          <cell r="H952">
            <v>147.16999999999999</v>
          </cell>
          <cell r="I952" t="str">
            <v>A</v>
          </cell>
          <cell r="K952">
            <v>1.4717</v>
          </cell>
        </row>
        <row r="953">
          <cell r="B953">
            <v>16909005</v>
          </cell>
          <cell r="H953">
            <v>2.2799999999999998</v>
          </cell>
          <cell r="I953" t="str">
            <v>A</v>
          </cell>
          <cell r="K953">
            <v>2.2799999999999997E-2</v>
          </cell>
        </row>
        <row r="954">
          <cell r="B954">
            <v>16909005</v>
          </cell>
          <cell r="H954">
            <v>18.260000000000002</v>
          </cell>
          <cell r="I954" t="str">
            <v>A</v>
          </cell>
          <cell r="K954">
            <v>0.18260000000000001</v>
          </cell>
        </row>
        <row r="955">
          <cell r="B955">
            <v>16909005</v>
          </cell>
          <cell r="H955">
            <v>9.61</v>
          </cell>
          <cell r="I955" t="str">
            <v>A</v>
          </cell>
          <cell r="K955">
            <v>9.6099999999999991E-2</v>
          </cell>
        </row>
        <row r="956">
          <cell r="B956">
            <v>16909005</v>
          </cell>
          <cell r="H956">
            <v>7.15</v>
          </cell>
          <cell r="I956" t="str">
            <v>A</v>
          </cell>
          <cell r="K956">
            <v>7.1500000000000008E-2</v>
          </cell>
        </row>
        <row r="957">
          <cell r="B957">
            <v>16909005</v>
          </cell>
          <cell r="H957">
            <v>1.05</v>
          </cell>
          <cell r="I957" t="str">
            <v>A</v>
          </cell>
          <cell r="K957">
            <v>1.0500000000000001E-2</v>
          </cell>
        </row>
        <row r="958">
          <cell r="B958">
            <v>16909005</v>
          </cell>
          <cell r="H958">
            <v>53.6</v>
          </cell>
          <cell r="I958" t="str">
            <v>A</v>
          </cell>
          <cell r="K958">
            <v>0.53600000000000003</v>
          </cell>
        </row>
        <row r="959">
          <cell r="B959">
            <v>16909005</v>
          </cell>
          <cell r="H959">
            <v>8.34</v>
          </cell>
          <cell r="I959" t="str">
            <v>A</v>
          </cell>
          <cell r="K959">
            <v>8.3400000000000002E-2</v>
          </cell>
        </row>
        <row r="960">
          <cell r="B960">
            <v>16909005</v>
          </cell>
          <cell r="H960">
            <v>21.23</v>
          </cell>
          <cell r="I960" t="str">
            <v>A</v>
          </cell>
          <cell r="K960">
            <v>0.21230000000000002</v>
          </cell>
        </row>
        <row r="961">
          <cell r="B961">
            <v>16909005</v>
          </cell>
          <cell r="H961">
            <v>9.32</v>
          </cell>
          <cell r="I961" t="str">
            <v>A</v>
          </cell>
          <cell r="K961">
            <v>9.3200000000000005E-2</v>
          </cell>
        </row>
        <row r="962">
          <cell r="B962">
            <v>16909005</v>
          </cell>
          <cell r="H962">
            <v>7.54</v>
          </cell>
          <cell r="I962" t="str">
            <v>A</v>
          </cell>
          <cell r="K962">
            <v>7.5400000000000009E-2</v>
          </cell>
        </row>
        <row r="963">
          <cell r="B963">
            <v>16909005</v>
          </cell>
          <cell r="H963">
            <v>26.56</v>
          </cell>
          <cell r="I963" t="str">
            <v>A</v>
          </cell>
          <cell r="K963">
            <v>0.2656</v>
          </cell>
        </row>
        <row r="964">
          <cell r="B964">
            <v>16909005</v>
          </cell>
          <cell r="H964">
            <v>14.37</v>
          </cell>
          <cell r="I964" t="str">
            <v>A</v>
          </cell>
          <cell r="K964">
            <v>0.14369999999999999</v>
          </cell>
        </row>
        <row r="965">
          <cell r="B965">
            <v>16909005</v>
          </cell>
          <cell r="H965">
            <v>21.29</v>
          </cell>
          <cell r="I965" t="str">
            <v>A</v>
          </cell>
          <cell r="K965">
            <v>0.21290000000000001</v>
          </cell>
        </row>
        <row r="966">
          <cell r="B966">
            <v>16909005</v>
          </cell>
          <cell r="H966">
            <v>18.809999999999999</v>
          </cell>
          <cell r="I966" t="str">
            <v>A</v>
          </cell>
          <cell r="K966">
            <v>0.18809999999999999</v>
          </cell>
        </row>
        <row r="967">
          <cell r="B967">
            <v>16909005</v>
          </cell>
          <cell r="H967">
            <v>31.38</v>
          </cell>
          <cell r="I967" t="str">
            <v>A</v>
          </cell>
          <cell r="K967">
            <v>0.31380000000000002</v>
          </cell>
        </row>
        <row r="968">
          <cell r="B968">
            <v>16909005</v>
          </cell>
          <cell r="H968">
            <v>22.92</v>
          </cell>
          <cell r="I968" t="str">
            <v>A</v>
          </cell>
          <cell r="K968">
            <v>0.22920000000000001</v>
          </cell>
        </row>
        <row r="969">
          <cell r="B969">
            <v>16909005</v>
          </cell>
          <cell r="H969">
            <v>33.46</v>
          </cell>
          <cell r="I969" t="str">
            <v>A</v>
          </cell>
          <cell r="K969">
            <v>0.33460000000000001</v>
          </cell>
        </row>
        <row r="970">
          <cell r="B970">
            <v>16909005</v>
          </cell>
          <cell r="H970">
            <v>8.2799999999999994</v>
          </cell>
          <cell r="I970" t="str">
            <v>A</v>
          </cell>
          <cell r="K970">
            <v>8.2799999999999999E-2</v>
          </cell>
        </row>
        <row r="971">
          <cell r="B971">
            <v>16909005</v>
          </cell>
          <cell r="H971">
            <v>1.36</v>
          </cell>
          <cell r="I971" t="str">
            <v>A</v>
          </cell>
          <cell r="K971">
            <v>1.3600000000000001E-2</v>
          </cell>
        </row>
        <row r="972">
          <cell r="B972">
            <v>16909005</v>
          </cell>
          <cell r="H972">
            <v>10.039999999999999</v>
          </cell>
          <cell r="I972" t="str">
            <v>A</v>
          </cell>
          <cell r="K972">
            <v>0.10039999999999999</v>
          </cell>
        </row>
        <row r="973">
          <cell r="B973">
            <v>16909005</v>
          </cell>
          <cell r="H973">
            <v>35.03</v>
          </cell>
          <cell r="I973" t="str">
            <v>A</v>
          </cell>
          <cell r="K973">
            <v>0.3503</v>
          </cell>
        </row>
        <row r="974">
          <cell r="B974">
            <v>16909005</v>
          </cell>
          <cell r="H974">
            <v>20.59</v>
          </cell>
          <cell r="I974" t="str">
            <v>A</v>
          </cell>
          <cell r="K974">
            <v>0.2059</v>
          </cell>
        </row>
        <row r="975">
          <cell r="B975">
            <v>16909005</v>
          </cell>
          <cell r="H975">
            <v>45.85</v>
          </cell>
          <cell r="I975" t="str">
            <v>A</v>
          </cell>
          <cell r="K975">
            <v>0.45850000000000002</v>
          </cell>
        </row>
        <row r="976">
          <cell r="B976">
            <v>16909005</v>
          </cell>
          <cell r="H976">
            <v>10.119999999999999</v>
          </cell>
          <cell r="I976" t="str">
            <v>A</v>
          </cell>
          <cell r="K976">
            <v>0.1012</v>
          </cell>
        </row>
        <row r="977">
          <cell r="B977">
            <v>16909005</v>
          </cell>
          <cell r="H977">
            <v>37.119999999999997</v>
          </cell>
          <cell r="I977" t="str">
            <v>A</v>
          </cell>
          <cell r="K977">
            <v>0.37119999999999997</v>
          </cell>
        </row>
        <row r="978">
          <cell r="B978">
            <v>16909005</v>
          </cell>
          <cell r="H978">
            <v>40.520000000000003</v>
          </cell>
          <cell r="I978" t="str">
            <v>A</v>
          </cell>
          <cell r="K978">
            <v>0.40520000000000006</v>
          </cell>
        </row>
        <row r="979">
          <cell r="B979">
            <v>16909005</v>
          </cell>
          <cell r="H979">
            <v>8.74</v>
          </cell>
          <cell r="I979" t="str">
            <v>A</v>
          </cell>
          <cell r="K979">
            <v>8.7400000000000005E-2</v>
          </cell>
        </row>
        <row r="980">
          <cell r="B980">
            <v>16909005</v>
          </cell>
          <cell r="H980">
            <v>23.2</v>
          </cell>
          <cell r="I980" t="str">
            <v>A</v>
          </cell>
          <cell r="K980">
            <v>0.23199999999999998</v>
          </cell>
        </row>
        <row r="981">
          <cell r="B981">
            <v>16909005</v>
          </cell>
          <cell r="H981">
            <v>10.08</v>
          </cell>
          <cell r="I981" t="str">
            <v>A</v>
          </cell>
          <cell r="K981">
            <v>0.1008</v>
          </cell>
        </row>
        <row r="982">
          <cell r="B982">
            <v>16909005</v>
          </cell>
          <cell r="H982">
            <v>24.93</v>
          </cell>
          <cell r="I982" t="str">
            <v>A</v>
          </cell>
          <cell r="K982">
            <v>0.24929999999999999</v>
          </cell>
        </row>
        <row r="983">
          <cell r="B983">
            <v>16909005</v>
          </cell>
          <cell r="H983">
            <v>0.28999999999999998</v>
          </cell>
          <cell r="I983" t="str">
            <v>A</v>
          </cell>
          <cell r="K983">
            <v>2.8999999999999998E-3</v>
          </cell>
        </row>
        <row r="984">
          <cell r="B984">
            <v>16909005</v>
          </cell>
          <cell r="H984">
            <v>9.16</v>
          </cell>
          <cell r="I984" t="str">
            <v>A</v>
          </cell>
          <cell r="K984">
            <v>9.1600000000000001E-2</v>
          </cell>
        </row>
        <row r="985">
          <cell r="B985">
            <v>16909005</v>
          </cell>
          <cell r="H985">
            <v>9.0399999999999991</v>
          </cell>
          <cell r="I985" t="str">
            <v>A</v>
          </cell>
          <cell r="K985">
            <v>9.0399999999999994E-2</v>
          </cell>
        </row>
        <row r="986">
          <cell r="B986">
            <v>16909005</v>
          </cell>
          <cell r="H986">
            <v>23.11</v>
          </cell>
          <cell r="I986" t="str">
            <v>A</v>
          </cell>
          <cell r="K986">
            <v>0.2311</v>
          </cell>
        </row>
        <row r="987">
          <cell r="B987">
            <v>16909005</v>
          </cell>
          <cell r="H987">
            <v>1.1399999999999999</v>
          </cell>
          <cell r="I987" t="str">
            <v>A</v>
          </cell>
          <cell r="K987">
            <v>1.1399999999999999E-2</v>
          </cell>
        </row>
        <row r="988">
          <cell r="B988">
            <v>16909005</v>
          </cell>
          <cell r="H988">
            <v>19.18</v>
          </cell>
          <cell r="I988" t="str">
            <v>A</v>
          </cell>
          <cell r="K988">
            <v>0.1918</v>
          </cell>
        </row>
        <row r="989">
          <cell r="B989">
            <v>16909005</v>
          </cell>
          <cell r="H989">
            <v>8.89</v>
          </cell>
          <cell r="I989" t="str">
            <v>A</v>
          </cell>
          <cell r="K989">
            <v>8.8900000000000007E-2</v>
          </cell>
        </row>
        <row r="990">
          <cell r="B990">
            <v>16909005</v>
          </cell>
          <cell r="H990">
            <v>21.22</v>
          </cell>
          <cell r="I990" t="str">
            <v>A</v>
          </cell>
          <cell r="K990">
            <v>0.2122</v>
          </cell>
        </row>
        <row r="991">
          <cell r="B991">
            <v>16909005</v>
          </cell>
          <cell r="H991">
            <v>32.39</v>
          </cell>
          <cell r="I991" t="str">
            <v>A</v>
          </cell>
          <cell r="K991">
            <v>0.32390000000000002</v>
          </cell>
        </row>
        <row r="992">
          <cell r="B992">
            <v>16909005</v>
          </cell>
          <cell r="H992">
            <v>11.91</v>
          </cell>
          <cell r="I992" t="str">
            <v>A</v>
          </cell>
          <cell r="K992">
            <v>0.1191</v>
          </cell>
        </row>
        <row r="993">
          <cell r="B993">
            <v>16909005</v>
          </cell>
          <cell r="H993">
            <v>28.57</v>
          </cell>
          <cell r="I993" t="str">
            <v>A</v>
          </cell>
          <cell r="K993">
            <v>0.28570000000000001</v>
          </cell>
        </row>
        <row r="994">
          <cell r="B994">
            <v>16909005</v>
          </cell>
          <cell r="H994">
            <v>6.44</v>
          </cell>
          <cell r="I994" t="str">
            <v>A</v>
          </cell>
          <cell r="K994">
            <v>6.4399999999999999E-2</v>
          </cell>
        </row>
        <row r="995">
          <cell r="B995">
            <v>16909005</v>
          </cell>
          <cell r="H995">
            <v>0.01</v>
          </cell>
          <cell r="I995" t="str">
            <v>A</v>
          </cell>
          <cell r="K995">
            <v>1E-4</v>
          </cell>
        </row>
        <row r="996">
          <cell r="B996">
            <v>16909005</v>
          </cell>
          <cell r="H996">
            <v>15.86</v>
          </cell>
          <cell r="I996" t="str">
            <v>A</v>
          </cell>
          <cell r="K996">
            <v>0.15859999999999999</v>
          </cell>
        </row>
        <row r="997">
          <cell r="B997">
            <v>16909005</v>
          </cell>
          <cell r="H997">
            <v>7.14</v>
          </cell>
          <cell r="I997" t="str">
            <v>A</v>
          </cell>
          <cell r="K997">
            <v>7.1400000000000005E-2</v>
          </cell>
        </row>
        <row r="998">
          <cell r="B998">
            <v>16909005</v>
          </cell>
          <cell r="H998">
            <v>18.53</v>
          </cell>
          <cell r="I998" t="str">
            <v>A</v>
          </cell>
          <cell r="K998">
            <v>0.18530000000000002</v>
          </cell>
        </row>
        <row r="999">
          <cell r="B999">
            <v>16909005</v>
          </cell>
          <cell r="H999">
            <v>8.5299999999999994</v>
          </cell>
          <cell r="I999" t="str">
            <v>A</v>
          </cell>
          <cell r="K999">
            <v>8.5300000000000001E-2</v>
          </cell>
        </row>
        <row r="1000">
          <cell r="B1000">
            <v>16909005</v>
          </cell>
          <cell r="H1000">
            <v>17.29</v>
          </cell>
          <cell r="I1000" t="str">
            <v>A</v>
          </cell>
          <cell r="K1000">
            <v>0.1729</v>
          </cell>
        </row>
        <row r="1001">
          <cell r="B1001">
            <v>16909005</v>
          </cell>
          <cell r="H1001">
            <v>0.01</v>
          </cell>
          <cell r="I1001" t="str">
            <v>A</v>
          </cell>
          <cell r="K1001">
            <v>1E-4</v>
          </cell>
        </row>
        <row r="1002">
          <cell r="B1002">
            <v>16909005</v>
          </cell>
          <cell r="H1002">
            <v>4.18</v>
          </cell>
          <cell r="I1002" t="str">
            <v>A</v>
          </cell>
          <cell r="K1002">
            <v>4.1799999999999997E-2</v>
          </cell>
        </row>
        <row r="1003">
          <cell r="B1003">
            <v>16909005</v>
          </cell>
          <cell r="H1003">
            <v>12.48</v>
          </cell>
          <cell r="I1003" t="str">
            <v>A</v>
          </cell>
          <cell r="K1003">
            <v>0.12480000000000001</v>
          </cell>
        </row>
        <row r="1004">
          <cell r="B1004">
            <v>16909005</v>
          </cell>
          <cell r="H1004">
            <v>5.12</v>
          </cell>
          <cell r="I1004" t="str">
            <v>A</v>
          </cell>
          <cell r="K1004">
            <v>5.1200000000000002E-2</v>
          </cell>
        </row>
        <row r="1005">
          <cell r="B1005">
            <v>16909005</v>
          </cell>
          <cell r="H1005">
            <v>5.92</v>
          </cell>
          <cell r="I1005" t="str">
            <v>A</v>
          </cell>
          <cell r="K1005">
            <v>5.9200000000000003E-2</v>
          </cell>
        </row>
        <row r="1006">
          <cell r="B1006">
            <v>16909005</v>
          </cell>
          <cell r="H1006">
            <v>7.18</v>
          </cell>
          <cell r="I1006" t="str">
            <v>A</v>
          </cell>
          <cell r="K1006">
            <v>7.1800000000000003E-2</v>
          </cell>
        </row>
        <row r="1007">
          <cell r="B1007">
            <v>16909005</v>
          </cell>
          <cell r="H1007">
            <v>0.88</v>
          </cell>
          <cell r="I1007" t="str">
            <v>A</v>
          </cell>
          <cell r="K1007">
            <v>8.8000000000000005E-3</v>
          </cell>
        </row>
        <row r="1008">
          <cell r="B1008">
            <v>16909005</v>
          </cell>
          <cell r="H1008">
            <v>8.9</v>
          </cell>
          <cell r="I1008" t="str">
            <v>A</v>
          </cell>
          <cell r="K1008">
            <v>8.900000000000001E-2</v>
          </cell>
        </row>
        <row r="1009">
          <cell r="B1009">
            <v>16909005</v>
          </cell>
          <cell r="H1009">
            <v>168</v>
          </cell>
          <cell r="I1009" t="str">
            <v>A</v>
          </cell>
          <cell r="K1009">
            <v>1.68</v>
          </cell>
        </row>
        <row r="1010">
          <cell r="B1010">
            <v>16909005</v>
          </cell>
          <cell r="H1010">
            <v>88.78</v>
          </cell>
          <cell r="I1010" t="str">
            <v>A</v>
          </cell>
          <cell r="K1010">
            <v>0.88780000000000003</v>
          </cell>
        </row>
        <row r="1011">
          <cell r="B1011">
            <v>16909005</v>
          </cell>
          <cell r="H1011">
            <v>124.07</v>
          </cell>
          <cell r="I1011" t="str">
            <v>A</v>
          </cell>
          <cell r="K1011">
            <v>1.2406999999999999</v>
          </cell>
        </row>
        <row r="1012">
          <cell r="B1012">
            <v>16909005</v>
          </cell>
          <cell r="H1012">
            <v>50.74</v>
          </cell>
          <cell r="I1012" t="str">
            <v>A</v>
          </cell>
          <cell r="K1012">
            <v>0.50740000000000007</v>
          </cell>
        </row>
        <row r="1013">
          <cell r="B1013">
            <v>16909005</v>
          </cell>
          <cell r="H1013">
            <v>106.4</v>
          </cell>
          <cell r="I1013" t="str">
            <v>A</v>
          </cell>
          <cell r="K1013">
            <v>1.0640000000000001</v>
          </cell>
        </row>
        <row r="1014">
          <cell r="B1014">
            <v>16909005</v>
          </cell>
          <cell r="H1014">
            <v>68.98</v>
          </cell>
          <cell r="I1014" t="str">
            <v>A</v>
          </cell>
          <cell r="K1014">
            <v>0.68980000000000008</v>
          </cell>
        </row>
        <row r="1015">
          <cell r="B1015">
            <v>16909005</v>
          </cell>
          <cell r="H1015">
            <v>1.06</v>
          </cell>
          <cell r="I1015" t="str">
            <v>A</v>
          </cell>
          <cell r="K1015">
            <v>1.06E-2</v>
          </cell>
        </row>
        <row r="1016">
          <cell r="B1016">
            <v>16909005</v>
          </cell>
          <cell r="H1016">
            <v>3.73</v>
          </cell>
          <cell r="I1016" t="str">
            <v>A</v>
          </cell>
          <cell r="K1016">
            <v>3.73E-2</v>
          </cell>
        </row>
        <row r="1017">
          <cell r="B1017">
            <v>16909005</v>
          </cell>
          <cell r="H1017">
            <v>3.9</v>
          </cell>
          <cell r="I1017" t="str">
            <v>A</v>
          </cell>
          <cell r="K1017">
            <v>3.9E-2</v>
          </cell>
        </row>
        <row r="1018">
          <cell r="B1018">
            <v>16909005</v>
          </cell>
          <cell r="H1018">
            <v>8.1</v>
          </cell>
          <cell r="I1018" t="str">
            <v>A</v>
          </cell>
          <cell r="K1018">
            <v>8.1000000000000003E-2</v>
          </cell>
        </row>
        <row r="1019">
          <cell r="B1019">
            <v>16909005</v>
          </cell>
          <cell r="H1019">
            <v>27.77</v>
          </cell>
          <cell r="I1019" t="str">
            <v>A</v>
          </cell>
          <cell r="K1019">
            <v>0.2777</v>
          </cell>
        </row>
        <row r="1020">
          <cell r="B1020">
            <v>16909005</v>
          </cell>
          <cell r="H1020">
            <v>45.51</v>
          </cell>
          <cell r="I1020" t="str">
            <v>A</v>
          </cell>
          <cell r="K1020">
            <v>0.4551</v>
          </cell>
        </row>
        <row r="1021">
          <cell r="B1021">
            <v>16909005</v>
          </cell>
          <cell r="H1021">
            <v>45.32</v>
          </cell>
          <cell r="I1021" t="str">
            <v>A</v>
          </cell>
          <cell r="K1021">
            <v>0.45319999999999999</v>
          </cell>
        </row>
        <row r="1022">
          <cell r="B1022">
            <v>16909005</v>
          </cell>
          <cell r="H1022">
            <v>1.17</v>
          </cell>
          <cell r="I1022" t="str">
            <v>A</v>
          </cell>
          <cell r="K1022">
            <v>1.17E-2</v>
          </cell>
        </row>
        <row r="1023">
          <cell r="B1023">
            <v>16909005</v>
          </cell>
          <cell r="H1023">
            <v>29.04</v>
          </cell>
          <cell r="I1023" t="str">
            <v>A</v>
          </cell>
          <cell r="K1023">
            <v>0.29039999999999999</v>
          </cell>
        </row>
        <row r="1024">
          <cell r="B1024">
            <v>16909005</v>
          </cell>
          <cell r="H1024">
            <v>36.28</v>
          </cell>
          <cell r="I1024" t="str">
            <v>A</v>
          </cell>
          <cell r="K1024">
            <v>0.36280000000000001</v>
          </cell>
        </row>
        <row r="1025">
          <cell r="B1025">
            <v>16909005</v>
          </cell>
          <cell r="H1025">
            <v>39.5</v>
          </cell>
          <cell r="I1025" t="str">
            <v>A</v>
          </cell>
          <cell r="K1025">
            <v>0.39500000000000002</v>
          </cell>
        </row>
        <row r="1026">
          <cell r="B1026">
            <v>16909005</v>
          </cell>
          <cell r="H1026">
            <v>44.39</v>
          </cell>
          <cell r="I1026" t="str">
            <v>A</v>
          </cell>
          <cell r="K1026">
            <v>0.44390000000000002</v>
          </cell>
        </row>
        <row r="1027">
          <cell r="B1027">
            <v>16909005</v>
          </cell>
          <cell r="H1027">
            <v>67.150000000000006</v>
          </cell>
          <cell r="I1027" t="str">
            <v>A</v>
          </cell>
          <cell r="K1027">
            <v>0.6715000000000001</v>
          </cell>
        </row>
        <row r="1028">
          <cell r="B1028">
            <v>16909005</v>
          </cell>
          <cell r="H1028">
            <v>56.44</v>
          </cell>
          <cell r="I1028" t="str">
            <v>A</v>
          </cell>
          <cell r="K1028">
            <v>0.56440000000000001</v>
          </cell>
        </row>
        <row r="1029">
          <cell r="B1029">
            <v>16909005</v>
          </cell>
          <cell r="H1029">
            <v>9.86</v>
          </cell>
          <cell r="I1029" t="str">
            <v>A</v>
          </cell>
          <cell r="K1029">
            <v>9.8599999999999993E-2</v>
          </cell>
        </row>
        <row r="1030">
          <cell r="B1030">
            <v>16909005</v>
          </cell>
          <cell r="H1030">
            <v>0.85</v>
          </cell>
          <cell r="I1030" t="str">
            <v>A</v>
          </cell>
          <cell r="K1030">
            <v>8.5000000000000006E-3</v>
          </cell>
        </row>
        <row r="1031">
          <cell r="B1031">
            <v>16909005</v>
          </cell>
          <cell r="H1031">
            <v>0.76</v>
          </cell>
          <cell r="I1031" t="str">
            <v>A</v>
          </cell>
          <cell r="K1031">
            <v>7.6E-3</v>
          </cell>
        </row>
        <row r="1032">
          <cell r="B1032">
            <v>16909005</v>
          </cell>
          <cell r="H1032">
            <v>0.04</v>
          </cell>
          <cell r="I1032" t="str">
            <v>A</v>
          </cell>
          <cell r="K1032">
            <v>4.0000000000000002E-4</v>
          </cell>
        </row>
        <row r="1033">
          <cell r="B1033">
            <v>16909005</v>
          </cell>
          <cell r="H1033">
            <v>32.340000000000003</v>
          </cell>
          <cell r="I1033" t="str">
            <v>A</v>
          </cell>
          <cell r="K1033">
            <v>0.32340000000000002</v>
          </cell>
        </row>
        <row r="1034">
          <cell r="B1034">
            <v>16909005</v>
          </cell>
          <cell r="H1034">
            <v>55.11</v>
          </cell>
          <cell r="I1034" t="str">
            <v>A</v>
          </cell>
          <cell r="K1034">
            <v>0.55110000000000003</v>
          </cell>
        </row>
        <row r="1035">
          <cell r="B1035">
            <v>16909005</v>
          </cell>
          <cell r="H1035">
            <v>105.11</v>
          </cell>
          <cell r="I1035" t="str">
            <v>A</v>
          </cell>
          <cell r="K1035">
            <v>1.0510999999999999</v>
          </cell>
        </row>
        <row r="1036">
          <cell r="B1036">
            <v>16909005</v>
          </cell>
          <cell r="H1036">
            <v>23.8</v>
          </cell>
          <cell r="I1036" t="str">
            <v>A</v>
          </cell>
          <cell r="K1036">
            <v>0.23800000000000002</v>
          </cell>
        </row>
        <row r="1037">
          <cell r="B1037">
            <v>16909005</v>
          </cell>
          <cell r="H1037">
            <v>14.45</v>
          </cell>
          <cell r="I1037" t="str">
            <v>A</v>
          </cell>
          <cell r="K1037">
            <v>0.14449999999999999</v>
          </cell>
        </row>
        <row r="1038">
          <cell r="B1038">
            <v>16909005</v>
          </cell>
          <cell r="H1038">
            <v>115</v>
          </cell>
          <cell r="I1038" t="str">
            <v>A</v>
          </cell>
          <cell r="K1038">
            <v>1.1500000000000001</v>
          </cell>
        </row>
        <row r="1039">
          <cell r="B1039">
            <v>16909005</v>
          </cell>
          <cell r="H1039">
            <v>77.540000000000006</v>
          </cell>
          <cell r="I1039" t="str">
            <v>A</v>
          </cell>
          <cell r="K1039">
            <v>0.77540000000000009</v>
          </cell>
        </row>
        <row r="1040">
          <cell r="B1040">
            <v>16909005</v>
          </cell>
          <cell r="H1040">
            <v>56.21</v>
          </cell>
          <cell r="I1040" t="str">
            <v>A</v>
          </cell>
          <cell r="K1040">
            <v>0.56210000000000004</v>
          </cell>
        </row>
        <row r="1041">
          <cell r="B1041">
            <v>16909005</v>
          </cell>
          <cell r="H1041">
            <v>127.23</v>
          </cell>
          <cell r="I1041" t="str">
            <v>A</v>
          </cell>
          <cell r="K1041">
            <v>1.2723</v>
          </cell>
        </row>
        <row r="1042">
          <cell r="B1042">
            <v>16909005</v>
          </cell>
          <cell r="H1042">
            <v>6.4</v>
          </cell>
          <cell r="I1042" t="str">
            <v>A</v>
          </cell>
          <cell r="K1042">
            <v>6.4000000000000001E-2</v>
          </cell>
        </row>
        <row r="1043">
          <cell r="B1043">
            <v>16909005</v>
          </cell>
          <cell r="H1043">
            <v>6.6</v>
          </cell>
          <cell r="I1043" t="str">
            <v>A</v>
          </cell>
          <cell r="K1043">
            <v>6.6000000000000003E-2</v>
          </cell>
        </row>
        <row r="1044">
          <cell r="B1044">
            <v>16909005</v>
          </cell>
          <cell r="H1044">
            <v>247.72</v>
          </cell>
          <cell r="I1044" t="str">
            <v>A</v>
          </cell>
          <cell r="K1044">
            <v>2.4771999999999998</v>
          </cell>
        </row>
        <row r="1045">
          <cell r="B1045">
            <v>16909005</v>
          </cell>
          <cell r="H1045">
            <v>0.17</v>
          </cell>
          <cell r="I1045" t="str">
            <v>A</v>
          </cell>
          <cell r="K1045">
            <v>1.7000000000000001E-3</v>
          </cell>
        </row>
        <row r="1046">
          <cell r="B1046">
            <v>16909005</v>
          </cell>
          <cell r="H1046">
            <v>57.3</v>
          </cell>
          <cell r="I1046" t="str">
            <v>A</v>
          </cell>
          <cell r="K1046">
            <v>0.57299999999999995</v>
          </cell>
        </row>
        <row r="1047">
          <cell r="B1047">
            <v>16909005</v>
          </cell>
          <cell r="H1047">
            <v>62.38</v>
          </cell>
          <cell r="I1047" t="str">
            <v>A</v>
          </cell>
          <cell r="K1047">
            <v>0.62380000000000002</v>
          </cell>
        </row>
        <row r="1048">
          <cell r="B1048">
            <v>16909005</v>
          </cell>
          <cell r="H1048">
            <v>20.37</v>
          </cell>
          <cell r="I1048" t="str">
            <v>A</v>
          </cell>
          <cell r="K1048">
            <v>0.20370000000000002</v>
          </cell>
        </row>
        <row r="1049">
          <cell r="B1049">
            <v>16909005</v>
          </cell>
          <cell r="H1049">
            <v>0.87</v>
          </cell>
          <cell r="I1049" t="str">
            <v>A</v>
          </cell>
          <cell r="K1049">
            <v>8.6999999999999994E-3</v>
          </cell>
        </row>
        <row r="1050">
          <cell r="B1050">
            <v>16909005</v>
          </cell>
          <cell r="H1050">
            <v>98.2</v>
          </cell>
          <cell r="I1050" t="str">
            <v>A</v>
          </cell>
          <cell r="K1050">
            <v>0.9820000000000001</v>
          </cell>
        </row>
        <row r="1051">
          <cell r="B1051">
            <v>16909005</v>
          </cell>
          <cell r="H1051">
            <v>19.510000000000002</v>
          </cell>
          <cell r="I1051" t="str">
            <v>A</v>
          </cell>
          <cell r="K1051">
            <v>0.19510000000000002</v>
          </cell>
        </row>
        <row r="1052">
          <cell r="B1052">
            <v>16909005</v>
          </cell>
          <cell r="H1052">
            <v>149.79</v>
          </cell>
          <cell r="I1052" t="str">
            <v>A</v>
          </cell>
          <cell r="K1052">
            <v>1.4979</v>
          </cell>
        </row>
        <row r="1053">
          <cell r="B1053">
            <v>16909005</v>
          </cell>
          <cell r="H1053">
            <v>105.12</v>
          </cell>
          <cell r="I1053" t="str">
            <v>A</v>
          </cell>
          <cell r="K1053">
            <v>1.0512000000000001</v>
          </cell>
        </row>
        <row r="1054">
          <cell r="B1054">
            <v>16909005</v>
          </cell>
          <cell r="H1054">
            <v>26.17</v>
          </cell>
          <cell r="I1054" t="str">
            <v>A</v>
          </cell>
          <cell r="K1054">
            <v>0.26170000000000004</v>
          </cell>
        </row>
        <row r="1055">
          <cell r="B1055">
            <v>16909005</v>
          </cell>
          <cell r="H1055">
            <v>82.9</v>
          </cell>
          <cell r="I1055" t="str">
            <v>A</v>
          </cell>
          <cell r="K1055">
            <v>0.82900000000000007</v>
          </cell>
        </row>
        <row r="1056">
          <cell r="B1056">
            <v>16909005</v>
          </cell>
          <cell r="H1056">
            <v>57.27</v>
          </cell>
          <cell r="I1056" t="str">
            <v>A</v>
          </cell>
          <cell r="K1056">
            <v>0.5727000000000001</v>
          </cell>
        </row>
        <row r="1057">
          <cell r="B1057">
            <v>16909005</v>
          </cell>
          <cell r="H1057">
            <v>40.64</v>
          </cell>
          <cell r="I1057" t="str">
            <v>A</v>
          </cell>
          <cell r="K1057">
            <v>0.40640000000000004</v>
          </cell>
        </row>
        <row r="1058">
          <cell r="B1058">
            <v>16909005</v>
          </cell>
          <cell r="H1058">
            <v>13.05</v>
          </cell>
          <cell r="I1058" t="str">
            <v>A</v>
          </cell>
          <cell r="K1058">
            <v>0.1305</v>
          </cell>
        </row>
        <row r="1059">
          <cell r="B1059">
            <v>16909005</v>
          </cell>
          <cell r="H1059">
            <v>66.209999999999994</v>
          </cell>
          <cell r="I1059" t="str">
            <v>A</v>
          </cell>
          <cell r="K1059">
            <v>0.66209999999999991</v>
          </cell>
        </row>
        <row r="1060">
          <cell r="B1060">
            <v>16909005</v>
          </cell>
          <cell r="H1060">
            <v>76.89</v>
          </cell>
          <cell r="I1060" t="str">
            <v>A</v>
          </cell>
          <cell r="K1060">
            <v>0.76890000000000003</v>
          </cell>
        </row>
        <row r="1061">
          <cell r="B1061">
            <v>16909005</v>
          </cell>
          <cell r="H1061">
            <v>70.8</v>
          </cell>
          <cell r="I1061" t="str">
            <v>A</v>
          </cell>
          <cell r="K1061">
            <v>0.70799999999999996</v>
          </cell>
        </row>
        <row r="1062">
          <cell r="B1062">
            <v>16909005</v>
          </cell>
          <cell r="H1062">
            <v>96.91</v>
          </cell>
          <cell r="I1062" t="str">
            <v>A</v>
          </cell>
          <cell r="K1062">
            <v>0.96909999999999996</v>
          </cell>
        </row>
        <row r="1063">
          <cell r="B1063">
            <v>16909005</v>
          </cell>
          <cell r="H1063">
            <v>116.98</v>
          </cell>
          <cell r="I1063" t="str">
            <v>A</v>
          </cell>
          <cell r="K1063">
            <v>1.1698000000000002</v>
          </cell>
        </row>
        <row r="1064">
          <cell r="B1064">
            <v>16909005</v>
          </cell>
          <cell r="H1064">
            <v>43.08</v>
          </cell>
          <cell r="I1064" t="str">
            <v>A</v>
          </cell>
          <cell r="K1064">
            <v>0.43080000000000002</v>
          </cell>
        </row>
        <row r="1065">
          <cell r="B1065">
            <v>16909005</v>
          </cell>
          <cell r="H1065">
            <v>87.84</v>
          </cell>
          <cell r="I1065" t="str">
            <v>A</v>
          </cell>
          <cell r="K1065">
            <v>0.87840000000000007</v>
          </cell>
        </row>
        <row r="1066">
          <cell r="B1066">
            <v>16909005</v>
          </cell>
          <cell r="H1066">
            <v>28.48</v>
          </cell>
          <cell r="I1066" t="str">
            <v>A</v>
          </cell>
          <cell r="K1066">
            <v>0.2848</v>
          </cell>
        </row>
        <row r="1067">
          <cell r="B1067">
            <v>16909005</v>
          </cell>
          <cell r="H1067">
            <v>131.28</v>
          </cell>
          <cell r="I1067" t="str">
            <v>A</v>
          </cell>
          <cell r="K1067">
            <v>1.3128</v>
          </cell>
        </row>
        <row r="1068">
          <cell r="B1068">
            <v>16909005</v>
          </cell>
          <cell r="H1068">
            <v>106.56</v>
          </cell>
          <cell r="I1068" t="str">
            <v>A</v>
          </cell>
          <cell r="K1068">
            <v>1.0656000000000001</v>
          </cell>
        </row>
        <row r="1069">
          <cell r="B1069">
            <v>16909005</v>
          </cell>
          <cell r="H1069">
            <v>97.68</v>
          </cell>
          <cell r="I1069" t="str">
            <v>A</v>
          </cell>
          <cell r="K1069">
            <v>0.97680000000000011</v>
          </cell>
        </row>
        <row r="1070">
          <cell r="B1070">
            <v>16909005</v>
          </cell>
          <cell r="H1070">
            <v>51.7</v>
          </cell>
          <cell r="I1070" t="str">
            <v>A</v>
          </cell>
          <cell r="K1070">
            <v>0.51700000000000002</v>
          </cell>
        </row>
        <row r="1071">
          <cell r="B1071">
            <v>16909005</v>
          </cell>
          <cell r="H1071">
            <v>24.83</v>
          </cell>
          <cell r="I1071" t="str">
            <v>A</v>
          </cell>
          <cell r="K1071">
            <v>0.24829999999999999</v>
          </cell>
        </row>
        <row r="1072">
          <cell r="B1072">
            <v>16909005</v>
          </cell>
          <cell r="H1072">
            <v>75.95</v>
          </cell>
          <cell r="I1072" t="str">
            <v>A</v>
          </cell>
          <cell r="K1072">
            <v>0.75950000000000006</v>
          </cell>
        </row>
        <row r="1073">
          <cell r="B1073">
            <v>16909005</v>
          </cell>
          <cell r="H1073">
            <v>38.369999999999997</v>
          </cell>
          <cell r="I1073" t="str">
            <v>A</v>
          </cell>
          <cell r="K1073">
            <v>0.38369999999999999</v>
          </cell>
        </row>
        <row r="1074">
          <cell r="B1074">
            <v>16909005</v>
          </cell>
          <cell r="H1074">
            <v>46.88</v>
          </cell>
          <cell r="I1074" t="str">
            <v>A</v>
          </cell>
          <cell r="K1074">
            <v>0.46880000000000005</v>
          </cell>
        </row>
        <row r="1075">
          <cell r="B1075">
            <v>16909005</v>
          </cell>
          <cell r="H1075">
            <v>106.43</v>
          </cell>
          <cell r="I1075" t="str">
            <v>A</v>
          </cell>
          <cell r="K1075">
            <v>1.0643</v>
          </cell>
        </row>
        <row r="1076">
          <cell r="B1076">
            <v>16909005</v>
          </cell>
          <cell r="H1076">
            <v>33.159999999999997</v>
          </cell>
          <cell r="I1076" t="str">
            <v>A</v>
          </cell>
          <cell r="K1076">
            <v>0.33159999999999995</v>
          </cell>
        </row>
        <row r="1077">
          <cell r="B1077">
            <v>16909005</v>
          </cell>
          <cell r="H1077">
            <v>59.18</v>
          </cell>
          <cell r="I1077" t="str">
            <v>A</v>
          </cell>
          <cell r="K1077">
            <v>0.59179999999999999</v>
          </cell>
        </row>
        <row r="1078">
          <cell r="B1078">
            <v>16909005</v>
          </cell>
          <cell r="H1078">
            <v>117.07</v>
          </cell>
          <cell r="I1078" t="str">
            <v>A</v>
          </cell>
          <cell r="K1078">
            <v>1.1706999999999999</v>
          </cell>
        </row>
        <row r="1079">
          <cell r="B1079">
            <v>16909005</v>
          </cell>
          <cell r="H1079">
            <v>56.5</v>
          </cell>
          <cell r="I1079" t="str">
            <v>A</v>
          </cell>
          <cell r="K1079">
            <v>0.56500000000000006</v>
          </cell>
        </row>
        <row r="1080">
          <cell r="B1080">
            <v>16909005</v>
          </cell>
          <cell r="H1080">
            <v>59.57</v>
          </cell>
          <cell r="I1080" t="str">
            <v>A</v>
          </cell>
          <cell r="K1080">
            <v>0.59570000000000001</v>
          </cell>
        </row>
        <row r="1081">
          <cell r="B1081">
            <v>16909005</v>
          </cell>
          <cell r="H1081">
            <v>67.08</v>
          </cell>
          <cell r="I1081" t="str">
            <v>A</v>
          </cell>
          <cell r="K1081">
            <v>0.67079999999999995</v>
          </cell>
        </row>
        <row r="1082">
          <cell r="B1082">
            <v>16909005</v>
          </cell>
          <cell r="H1082">
            <v>32.01</v>
          </cell>
          <cell r="I1082" t="str">
            <v>A</v>
          </cell>
          <cell r="K1082">
            <v>0.3201</v>
          </cell>
        </row>
        <row r="1083">
          <cell r="B1083">
            <v>16909005</v>
          </cell>
          <cell r="H1083">
            <v>112.84</v>
          </cell>
          <cell r="I1083" t="str">
            <v>A</v>
          </cell>
          <cell r="K1083">
            <v>1.1284000000000001</v>
          </cell>
        </row>
        <row r="1084">
          <cell r="B1084">
            <v>16909005</v>
          </cell>
          <cell r="H1084">
            <v>70.59</v>
          </cell>
          <cell r="I1084" t="str">
            <v>A</v>
          </cell>
          <cell r="K1084">
            <v>0.70590000000000008</v>
          </cell>
        </row>
        <row r="1085">
          <cell r="B1085">
            <v>16909005</v>
          </cell>
          <cell r="H1085">
            <v>30.72</v>
          </cell>
          <cell r="I1085" t="str">
            <v>A</v>
          </cell>
          <cell r="K1085">
            <v>0.30719999999999997</v>
          </cell>
        </row>
        <row r="1086">
          <cell r="B1086">
            <v>16909005</v>
          </cell>
          <cell r="H1086">
            <v>148.84</v>
          </cell>
          <cell r="I1086" t="str">
            <v>A</v>
          </cell>
          <cell r="K1086">
            <v>1.4884000000000002</v>
          </cell>
        </row>
        <row r="1087">
          <cell r="B1087">
            <v>16909005</v>
          </cell>
          <cell r="H1087">
            <v>10.35</v>
          </cell>
          <cell r="I1087" t="str">
            <v>A</v>
          </cell>
          <cell r="K1087">
            <v>0.10349999999999999</v>
          </cell>
        </row>
        <row r="1088">
          <cell r="B1088">
            <v>16909005</v>
          </cell>
          <cell r="H1088">
            <v>100.56</v>
          </cell>
          <cell r="I1088" t="str">
            <v>A</v>
          </cell>
          <cell r="K1088">
            <v>1.0056</v>
          </cell>
        </row>
        <row r="1089">
          <cell r="B1089">
            <v>16909005</v>
          </cell>
          <cell r="H1089">
            <v>11.81</v>
          </cell>
          <cell r="I1089" t="str">
            <v>A</v>
          </cell>
          <cell r="K1089">
            <v>0.11810000000000001</v>
          </cell>
        </row>
        <row r="1090">
          <cell r="B1090">
            <v>16909005</v>
          </cell>
          <cell r="H1090">
            <v>86.94</v>
          </cell>
          <cell r="I1090" t="str">
            <v>A</v>
          </cell>
          <cell r="K1090">
            <v>0.86939999999999995</v>
          </cell>
        </row>
        <row r="1091">
          <cell r="B1091">
            <v>16909005</v>
          </cell>
          <cell r="H1091">
            <v>29.85</v>
          </cell>
          <cell r="I1091" t="str">
            <v>A</v>
          </cell>
          <cell r="K1091">
            <v>0.29850000000000004</v>
          </cell>
        </row>
        <row r="1092">
          <cell r="B1092">
            <v>16909005</v>
          </cell>
          <cell r="H1092">
            <v>160.65</v>
          </cell>
          <cell r="I1092" t="str">
            <v>A</v>
          </cell>
          <cell r="K1092">
            <v>1.6065</v>
          </cell>
        </row>
        <row r="1093">
          <cell r="B1093">
            <v>16909005</v>
          </cell>
          <cell r="H1093">
            <v>107.1</v>
          </cell>
          <cell r="I1093" t="str">
            <v>A</v>
          </cell>
          <cell r="K1093">
            <v>1.071</v>
          </cell>
        </row>
        <row r="1094">
          <cell r="B1094">
            <v>16909005</v>
          </cell>
          <cell r="H1094">
            <v>160.86000000000001</v>
          </cell>
          <cell r="I1094" t="str">
            <v>A</v>
          </cell>
          <cell r="K1094">
            <v>1.6086000000000003</v>
          </cell>
        </row>
        <row r="1095">
          <cell r="B1095">
            <v>16909005</v>
          </cell>
          <cell r="H1095">
            <v>38.659999999999997</v>
          </cell>
          <cell r="I1095" t="str">
            <v>A</v>
          </cell>
          <cell r="K1095">
            <v>0.3866</v>
          </cell>
        </row>
        <row r="1096">
          <cell r="B1096">
            <v>16909005</v>
          </cell>
          <cell r="H1096">
            <v>100.14</v>
          </cell>
          <cell r="I1096" t="str">
            <v>A</v>
          </cell>
          <cell r="K1096">
            <v>1.0014000000000001</v>
          </cell>
        </row>
        <row r="1097">
          <cell r="B1097">
            <v>16909005</v>
          </cell>
          <cell r="H1097">
            <v>90.19</v>
          </cell>
          <cell r="I1097" t="str">
            <v>A</v>
          </cell>
          <cell r="K1097">
            <v>0.90190000000000003</v>
          </cell>
        </row>
        <row r="1098">
          <cell r="B1098">
            <v>16909005</v>
          </cell>
          <cell r="H1098">
            <v>125.48</v>
          </cell>
          <cell r="I1098" t="str">
            <v>A</v>
          </cell>
          <cell r="K1098">
            <v>1.2548000000000001</v>
          </cell>
        </row>
        <row r="1099">
          <cell r="B1099">
            <v>16909005</v>
          </cell>
          <cell r="H1099">
            <v>115.8</v>
          </cell>
          <cell r="I1099" t="str">
            <v>A</v>
          </cell>
          <cell r="K1099">
            <v>1.1579999999999999</v>
          </cell>
        </row>
        <row r="1100">
          <cell r="B1100">
            <v>16909005</v>
          </cell>
          <cell r="H1100">
            <v>83.08</v>
          </cell>
          <cell r="I1100" t="str">
            <v>A</v>
          </cell>
          <cell r="K1100">
            <v>0.83079999999999998</v>
          </cell>
        </row>
        <row r="1101">
          <cell r="B1101">
            <v>16909005</v>
          </cell>
          <cell r="H1101">
            <v>11.87</v>
          </cell>
          <cell r="I1101" t="str">
            <v>A</v>
          </cell>
          <cell r="K1101">
            <v>0.1187</v>
          </cell>
        </row>
        <row r="1102">
          <cell r="B1102">
            <v>16909005</v>
          </cell>
          <cell r="H1102">
            <v>14.04</v>
          </cell>
          <cell r="I1102" t="str">
            <v>A</v>
          </cell>
          <cell r="K1102">
            <v>0.1404</v>
          </cell>
        </row>
        <row r="1103">
          <cell r="B1103">
            <v>16909005</v>
          </cell>
          <cell r="H1103">
            <v>123.5</v>
          </cell>
          <cell r="I1103" t="str">
            <v>A</v>
          </cell>
          <cell r="K1103">
            <v>1.2350000000000001</v>
          </cell>
        </row>
        <row r="1104">
          <cell r="B1104">
            <v>16909005</v>
          </cell>
          <cell r="H1104">
            <v>47.59</v>
          </cell>
          <cell r="I1104" t="str">
            <v>A</v>
          </cell>
          <cell r="K1104">
            <v>0.47590000000000005</v>
          </cell>
        </row>
        <row r="1105">
          <cell r="B1105">
            <v>16909005</v>
          </cell>
          <cell r="H1105">
            <v>21.76</v>
          </cell>
          <cell r="I1105" t="str">
            <v>A</v>
          </cell>
          <cell r="K1105">
            <v>0.21760000000000002</v>
          </cell>
        </row>
        <row r="1106">
          <cell r="B1106">
            <v>16909005</v>
          </cell>
          <cell r="H1106">
            <v>52.66</v>
          </cell>
          <cell r="I1106" t="str">
            <v>A</v>
          </cell>
          <cell r="K1106">
            <v>0.52659999999999996</v>
          </cell>
        </row>
        <row r="1107">
          <cell r="B1107">
            <v>16909005</v>
          </cell>
          <cell r="H1107">
            <v>172.89</v>
          </cell>
          <cell r="I1107" t="str">
            <v>A</v>
          </cell>
          <cell r="K1107">
            <v>1.7288999999999999</v>
          </cell>
        </row>
        <row r="1108">
          <cell r="B1108">
            <v>16909005</v>
          </cell>
          <cell r="H1108">
            <v>45.8</v>
          </cell>
          <cell r="I1108" t="str">
            <v>A</v>
          </cell>
          <cell r="K1108">
            <v>0.45799999999999996</v>
          </cell>
        </row>
        <row r="1109">
          <cell r="B1109">
            <v>16909005</v>
          </cell>
          <cell r="H1109">
            <v>137.71</v>
          </cell>
          <cell r="I1109" t="str">
            <v>A</v>
          </cell>
          <cell r="K1109">
            <v>1.3771000000000002</v>
          </cell>
        </row>
        <row r="1110">
          <cell r="B1110">
            <v>16909005</v>
          </cell>
          <cell r="H1110">
            <v>59.11</v>
          </cell>
          <cell r="I1110" t="str">
            <v>A</v>
          </cell>
          <cell r="K1110">
            <v>0.59109999999999996</v>
          </cell>
        </row>
        <row r="1111">
          <cell r="B1111">
            <v>16909005</v>
          </cell>
          <cell r="H1111">
            <v>51.75</v>
          </cell>
          <cell r="I1111" t="str">
            <v>A</v>
          </cell>
          <cell r="K1111">
            <v>0.51749999999999996</v>
          </cell>
        </row>
        <row r="1112">
          <cell r="B1112">
            <v>16909005</v>
          </cell>
          <cell r="H1112">
            <v>6.56</v>
          </cell>
          <cell r="I1112" t="str">
            <v>A</v>
          </cell>
          <cell r="K1112">
            <v>6.5599999999999992E-2</v>
          </cell>
        </row>
        <row r="1113">
          <cell r="B1113">
            <v>16909005</v>
          </cell>
          <cell r="H1113">
            <v>15.11</v>
          </cell>
          <cell r="I1113" t="str">
            <v>A</v>
          </cell>
          <cell r="K1113">
            <v>0.15109999999999998</v>
          </cell>
        </row>
        <row r="1114">
          <cell r="B1114">
            <v>16909005</v>
          </cell>
          <cell r="H1114">
            <v>49.92</v>
          </cell>
          <cell r="I1114" t="str">
            <v>A</v>
          </cell>
          <cell r="K1114">
            <v>0.49920000000000003</v>
          </cell>
        </row>
        <row r="1115">
          <cell r="B1115">
            <v>16909005</v>
          </cell>
          <cell r="H1115">
            <v>23.81</v>
          </cell>
          <cell r="I1115" t="str">
            <v>A</v>
          </cell>
          <cell r="K1115">
            <v>0.23809999999999998</v>
          </cell>
        </row>
        <row r="1116">
          <cell r="B1116">
            <v>16909005</v>
          </cell>
          <cell r="H1116">
            <v>8.58</v>
          </cell>
          <cell r="I1116" t="str">
            <v>A</v>
          </cell>
          <cell r="K1116">
            <v>8.5800000000000001E-2</v>
          </cell>
        </row>
        <row r="1117">
          <cell r="B1117">
            <v>16909005</v>
          </cell>
          <cell r="H1117">
            <v>8.66</v>
          </cell>
          <cell r="I1117" t="str">
            <v>A</v>
          </cell>
          <cell r="K1117">
            <v>8.6599999999999996E-2</v>
          </cell>
        </row>
        <row r="1118">
          <cell r="B1118">
            <v>16909005</v>
          </cell>
          <cell r="H1118">
            <v>138.22</v>
          </cell>
          <cell r="I1118" t="str">
            <v>A</v>
          </cell>
          <cell r="K1118">
            <v>1.3822000000000001</v>
          </cell>
        </row>
        <row r="1119">
          <cell r="B1119">
            <v>16909005</v>
          </cell>
          <cell r="H1119">
            <v>78.56</v>
          </cell>
          <cell r="I1119" t="str">
            <v>A</v>
          </cell>
          <cell r="K1119">
            <v>0.78560000000000008</v>
          </cell>
        </row>
        <row r="1120">
          <cell r="B1120">
            <v>16909005</v>
          </cell>
          <cell r="H1120">
            <v>29.07</v>
          </cell>
          <cell r="I1120" t="str">
            <v>A</v>
          </cell>
          <cell r="K1120">
            <v>0.29070000000000001</v>
          </cell>
        </row>
        <row r="1121">
          <cell r="B1121">
            <v>16909005</v>
          </cell>
          <cell r="H1121">
            <v>49.18</v>
          </cell>
          <cell r="I1121" t="str">
            <v>A</v>
          </cell>
          <cell r="K1121">
            <v>0.49180000000000001</v>
          </cell>
        </row>
        <row r="1122">
          <cell r="B1122">
            <v>16909005</v>
          </cell>
          <cell r="H1122">
            <v>49.75</v>
          </cell>
          <cell r="I1122" t="str">
            <v>A</v>
          </cell>
          <cell r="K1122">
            <v>0.4975</v>
          </cell>
        </row>
        <row r="1123">
          <cell r="B1123">
            <v>16909005</v>
          </cell>
          <cell r="H1123">
            <v>91.88</v>
          </cell>
          <cell r="I1123" t="str">
            <v>A</v>
          </cell>
          <cell r="K1123">
            <v>0.91879999999999995</v>
          </cell>
        </row>
        <row r="1124">
          <cell r="B1124">
            <v>16909005</v>
          </cell>
          <cell r="H1124">
            <v>2.52</v>
          </cell>
          <cell r="I1124" t="str">
            <v>A</v>
          </cell>
          <cell r="K1124">
            <v>2.52E-2</v>
          </cell>
        </row>
        <row r="1125">
          <cell r="B1125">
            <v>16909005</v>
          </cell>
          <cell r="H1125">
            <v>66.489999999999995</v>
          </cell>
          <cell r="I1125" t="str">
            <v>A</v>
          </cell>
          <cell r="K1125">
            <v>0.66489999999999994</v>
          </cell>
        </row>
        <row r="1126">
          <cell r="B1126">
            <v>16909005</v>
          </cell>
          <cell r="H1126">
            <v>27.32</v>
          </cell>
          <cell r="I1126" t="str">
            <v>A</v>
          </cell>
          <cell r="K1126">
            <v>0.2732</v>
          </cell>
        </row>
        <row r="1127">
          <cell r="B1127">
            <v>16909005</v>
          </cell>
          <cell r="H1127">
            <v>59</v>
          </cell>
          <cell r="I1127" t="str">
            <v>A</v>
          </cell>
          <cell r="K1127">
            <v>0.59</v>
          </cell>
        </row>
        <row r="1128">
          <cell r="B1128">
            <v>16909005</v>
          </cell>
          <cell r="H1128">
            <v>132.47</v>
          </cell>
          <cell r="I1128" t="str">
            <v>A</v>
          </cell>
          <cell r="K1128">
            <v>1.3247</v>
          </cell>
        </row>
        <row r="1129">
          <cell r="B1129">
            <v>16909005</v>
          </cell>
          <cell r="H1129">
            <v>39.869999999999997</v>
          </cell>
          <cell r="I1129" t="str">
            <v>A</v>
          </cell>
          <cell r="K1129">
            <v>0.3987</v>
          </cell>
        </row>
        <row r="1130">
          <cell r="B1130">
            <v>16909005</v>
          </cell>
          <cell r="H1130">
            <v>93.61</v>
          </cell>
          <cell r="I1130" t="str">
            <v>A</v>
          </cell>
          <cell r="K1130">
            <v>0.93610000000000004</v>
          </cell>
        </row>
        <row r="1131">
          <cell r="B1131">
            <v>16909005</v>
          </cell>
          <cell r="H1131">
            <v>29.77</v>
          </cell>
          <cell r="I1131" t="str">
            <v>A</v>
          </cell>
          <cell r="K1131">
            <v>0.29770000000000002</v>
          </cell>
        </row>
        <row r="1132">
          <cell r="B1132">
            <v>16909005</v>
          </cell>
          <cell r="H1132">
            <v>82.34</v>
          </cell>
          <cell r="I1132" t="str">
            <v>A</v>
          </cell>
          <cell r="K1132">
            <v>0.82340000000000002</v>
          </cell>
        </row>
        <row r="1133">
          <cell r="B1133">
            <v>16909005</v>
          </cell>
          <cell r="H1133">
            <v>35.9</v>
          </cell>
          <cell r="I1133" t="str">
            <v>A</v>
          </cell>
          <cell r="K1133">
            <v>0.35899999999999999</v>
          </cell>
        </row>
        <row r="1134">
          <cell r="B1134">
            <v>16909005</v>
          </cell>
          <cell r="H1134">
            <v>96.66</v>
          </cell>
          <cell r="I1134" t="str">
            <v>A</v>
          </cell>
          <cell r="K1134">
            <v>0.96660000000000001</v>
          </cell>
        </row>
        <row r="1135">
          <cell r="B1135">
            <v>16909005</v>
          </cell>
          <cell r="H1135">
            <v>151.1</v>
          </cell>
          <cell r="I1135" t="str">
            <v>A</v>
          </cell>
          <cell r="K1135">
            <v>1.5109999999999999</v>
          </cell>
        </row>
        <row r="1136">
          <cell r="B1136">
            <v>16909005</v>
          </cell>
          <cell r="H1136">
            <v>25.99</v>
          </cell>
          <cell r="I1136" t="str">
            <v>A</v>
          </cell>
          <cell r="K1136">
            <v>0.25989999999999996</v>
          </cell>
        </row>
        <row r="1137">
          <cell r="B1137">
            <v>16909005</v>
          </cell>
          <cell r="H1137">
            <v>53.51</v>
          </cell>
          <cell r="I1137" t="str">
            <v>A</v>
          </cell>
          <cell r="K1137">
            <v>0.53510000000000002</v>
          </cell>
        </row>
        <row r="1138">
          <cell r="B1138">
            <v>16909005</v>
          </cell>
          <cell r="H1138">
            <v>67.959999999999994</v>
          </cell>
          <cell r="I1138" t="str">
            <v>A</v>
          </cell>
          <cell r="K1138">
            <v>0.67959999999999998</v>
          </cell>
        </row>
        <row r="1139">
          <cell r="B1139">
            <v>16909005</v>
          </cell>
          <cell r="H1139">
            <v>17.329999999999998</v>
          </cell>
          <cell r="I1139" t="str">
            <v>A</v>
          </cell>
          <cell r="K1139">
            <v>0.17329999999999998</v>
          </cell>
        </row>
        <row r="1140">
          <cell r="B1140">
            <v>16909005</v>
          </cell>
          <cell r="H1140">
            <v>52.02</v>
          </cell>
          <cell r="I1140" t="str">
            <v>A</v>
          </cell>
          <cell r="K1140">
            <v>0.5202</v>
          </cell>
        </row>
        <row r="1141">
          <cell r="B1141">
            <v>16909005</v>
          </cell>
          <cell r="H1141">
            <v>25.55</v>
          </cell>
          <cell r="I1141" t="str">
            <v>A</v>
          </cell>
          <cell r="K1141">
            <v>0.2555</v>
          </cell>
        </row>
        <row r="1142">
          <cell r="B1142">
            <v>16909005</v>
          </cell>
          <cell r="H1142">
            <v>40.79</v>
          </cell>
          <cell r="I1142" t="str">
            <v>A</v>
          </cell>
          <cell r="K1142">
            <v>0.40789999999999998</v>
          </cell>
        </row>
        <row r="1143">
          <cell r="B1143">
            <v>16909005</v>
          </cell>
          <cell r="H1143">
            <v>43.97</v>
          </cell>
          <cell r="I1143" t="str">
            <v>A</v>
          </cell>
          <cell r="K1143">
            <v>0.43969999999999998</v>
          </cell>
        </row>
        <row r="1144">
          <cell r="B1144">
            <v>16909005</v>
          </cell>
          <cell r="H1144">
            <v>64.260000000000005</v>
          </cell>
          <cell r="I1144" t="str">
            <v>A</v>
          </cell>
          <cell r="K1144">
            <v>0.64260000000000006</v>
          </cell>
        </row>
        <row r="1145">
          <cell r="B1145">
            <v>16909005</v>
          </cell>
          <cell r="H1145">
            <v>48.21</v>
          </cell>
          <cell r="I1145" t="str">
            <v>A</v>
          </cell>
          <cell r="K1145">
            <v>0.48210000000000003</v>
          </cell>
        </row>
        <row r="1146">
          <cell r="B1146">
            <v>16909005</v>
          </cell>
          <cell r="H1146">
            <v>32.4</v>
          </cell>
          <cell r="I1146" t="str">
            <v>A</v>
          </cell>
          <cell r="K1146">
            <v>0.32400000000000001</v>
          </cell>
        </row>
        <row r="1147">
          <cell r="B1147">
            <v>16909005</v>
          </cell>
          <cell r="H1147">
            <v>118.63</v>
          </cell>
          <cell r="I1147" t="str">
            <v>A</v>
          </cell>
          <cell r="K1147">
            <v>1.1862999999999999</v>
          </cell>
        </row>
        <row r="1148">
          <cell r="B1148">
            <v>16909005</v>
          </cell>
          <cell r="H1148">
            <v>19.059999999999999</v>
          </cell>
          <cell r="I1148" t="str">
            <v>A</v>
          </cell>
          <cell r="K1148">
            <v>0.19059999999999999</v>
          </cell>
        </row>
        <row r="1149">
          <cell r="B1149">
            <v>16909005</v>
          </cell>
          <cell r="H1149">
            <v>124.62</v>
          </cell>
          <cell r="I1149" t="str">
            <v>A</v>
          </cell>
          <cell r="K1149">
            <v>1.2462</v>
          </cell>
        </row>
        <row r="1150">
          <cell r="B1150">
            <v>16909005</v>
          </cell>
          <cell r="H1150">
            <v>77.84</v>
          </cell>
          <cell r="I1150" t="str">
            <v>A</v>
          </cell>
          <cell r="K1150">
            <v>0.77840000000000009</v>
          </cell>
        </row>
        <row r="1151">
          <cell r="B1151">
            <v>16909005</v>
          </cell>
          <cell r="H1151">
            <v>79.63</v>
          </cell>
          <cell r="I1151" t="str">
            <v>A</v>
          </cell>
          <cell r="K1151">
            <v>0.79630000000000001</v>
          </cell>
        </row>
        <row r="1152">
          <cell r="B1152">
            <v>16909005</v>
          </cell>
          <cell r="H1152">
            <v>18.61</v>
          </cell>
          <cell r="I1152" t="str">
            <v>A</v>
          </cell>
          <cell r="K1152">
            <v>0.18609999999999999</v>
          </cell>
        </row>
        <row r="1153">
          <cell r="B1153">
            <v>16909005</v>
          </cell>
          <cell r="H1153">
            <v>37.29</v>
          </cell>
          <cell r="I1153" t="str">
            <v>A</v>
          </cell>
          <cell r="K1153">
            <v>0.37290000000000001</v>
          </cell>
        </row>
        <row r="1154">
          <cell r="B1154">
            <v>16909005</v>
          </cell>
          <cell r="H1154">
            <v>43.53</v>
          </cell>
          <cell r="I1154" t="str">
            <v>A</v>
          </cell>
          <cell r="K1154">
            <v>0.43530000000000002</v>
          </cell>
        </row>
        <row r="1155">
          <cell r="B1155">
            <v>16909005</v>
          </cell>
          <cell r="H1155">
            <v>103.03</v>
          </cell>
          <cell r="I1155" t="str">
            <v>A</v>
          </cell>
          <cell r="K1155">
            <v>1.0303</v>
          </cell>
        </row>
        <row r="1156">
          <cell r="B1156">
            <v>16909005</v>
          </cell>
          <cell r="H1156">
            <v>61.07</v>
          </cell>
          <cell r="I1156" t="str">
            <v>A</v>
          </cell>
          <cell r="K1156">
            <v>0.61070000000000002</v>
          </cell>
        </row>
        <row r="1157">
          <cell r="B1157">
            <v>16909005</v>
          </cell>
          <cell r="H1157">
            <v>36.24</v>
          </cell>
          <cell r="I1157" t="str">
            <v>A</v>
          </cell>
          <cell r="K1157">
            <v>0.3624</v>
          </cell>
        </row>
        <row r="1158">
          <cell r="B1158">
            <v>16909005</v>
          </cell>
          <cell r="H1158">
            <v>144.58000000000001</v>
          </cell>
          <cell r="I1158" t="str">
            <v>A</v>
          </cell>
          <cell r="K1158">
            <v>1.4458000000000002</v>
          </cell>
        </row>
        <row r="1159">
          <cell r="B1159">
            <v>16909005</v>
          </cell>
          <cell r="H1159">
            <v>1.76</v>
          </cell>
          <cell r="I1159" t="str">
            <v>A</v>
          </cell>
          <cell r="K1159">
            <v>1.7600000000000001E-2</v>
          </cell>
        </row>
        <row r="1160">
          <cell r="B1160">
            <v>16909005</v>
          </cell>
          <cell r="H1160">
            <v>85.99</v>
          </cell>
          <cell r="I1160" t="str">
            <v>A</v>
          </cell>
          <cell r="K1160">
            <v>0.8599</v>
          </cell>
        </row>
        <row r="1161">
          <cell r="B1161">
            <v>16909005</v>
          </cell>
          <cell r="H1161">
            <v>45.7</v>
          </cell>
          <cell r="I1161" t="str">
            <v>A</v>
          </cell>
          <cell r="K1161">
            <v>0.45700000000000002</v>
          </cell>
        </row>
        <row r="1162">
          <cell r="B1162">
            <v>16909005</v>
          </cell>
          <cell r="H1162">
            <v>88.37</v>
          </cell>
          <cell r="I1162" t="str">
            <v>A</v>
          </cell>
          <cell r="K1162">
            <v>0.88370000000000004</v>
          </cell>
        </row>
        <row r="1163">
          <cell r="B1163">
            <v>16909005</v>
          </cell>
          <cell r="H1163">
            <v>68.08</v>
          </cell>
          <cell r="I1163" t="str">
            <v>A</v>
          </cell>
          <cell r="K1163">
            <v>0.68079999999999996</v>
          </cell>
        </row>
        <row r="1164">
          <cell r="B1164">
            <v>16909005</v>
          </cell>
          <cell r="H1164">
            <v>24.77</v>
          </cell>
          <cell r="I1164" t="str">
            <v>A</v>
          </cell>
          <cell r="K1164">
            <v>0.2477</v>
          </cell>
        </row>
        <row r="1165">
          <cell r="B1165">
            <v>16909005</v>
          </cell>
          <cell r="H1165">
            <v>71.209999999999994</v>
          </cell>
          <cell r="I1165" t="str">
            <v>A</v>
          </cell>
          <cell r="K1165">
            <v>0.71209999999999996</v>
          </cell>
        </row>
        <row r="1166">
          <cell r="B1166">
            <v>16909005</v>
          </cell>
          <cell r="H1166">
            <v>74.22</v>
          </cell>
          <cell r="I1166" t="str">
            <v>A</v>
          </cell>
          <cell r="K1166">
            <v>0.74219999999999997</v>
          </cell>
        </row>
        <row r="1167">
          <cell r="B1167">
            <v>16909005</v>
          </cell>
          <cell r="H1167">
            <v>43.94</v>
          </cell>
          <cell r="I1167" t="str">
            <v>A</v>
          </cell>
          <cell r="K1167">
            <v>0.43940000000000001</v>
          </cell>
        </row>
        <row r="1168">
          <cell r="B1168">
            <v>16909005</v>
          </cell>
          <cell r="H1168">
            <v>90.71</v>
          </cell>
          <cell r="I1168" t="str">
            <v>A</v>
          </cell>
          <cell r="K1168">
            <v>0.90709999999999991</v>
          </cell>
        </row>
        <row r="1169">
          <cell r="B1169">
            <v>16909005</v>
          </cell>
          <cell r="H1169">
            <v>18.5</v>
          </cell>
          <cell r="I1169" t="str">
            <v>A</v>
          </cell>
          <cell r="K1169">
            <v>0.185</v>
          </cell>
        </row>
        <row r="1170">
          <cell r="B1170">
            <v>16909005</v>
          </cell>
          <cell r="H1170">
            <v>57.9</v>
          </cell>
          <cell r="I1170" t="str">
            <v>A</v>
          </cell>
          <cell r="K1170">
            <v>0.57899999999999996</v>
          </cell>
        </row>
        <row r="1171">
          <cell r="B1171">
            <v>16909005</v>
          </cell>
          <cell r="H1171">
            <v>51.6</v>
          </cell>
          <cell r="I1171" t="str">
            <v>A</v>
          </cell>
          <cell r="K1171">
            <v>0.51600000000000001</v>
          </cell>
        </row>
        <row r="1172">
          <cell r="B1172">
            <v>16909005</v>
          </cell>
          <cell r="H1172">
            <v>153.53</v>
          </cell>
          <cell r="I1172" t="str">
            <v>A</v>
          </cell>
          <cell r="K1172">
            <v>1.5353000000000001</v>
          </cell>
        </row>
        <row r="1173">
          <cell r="B1173">
            <v>16909005</v>
          </cell>
          <cell r="H1173">
            <v>60.76</v>
          </cell>
          <cell r="I1173" t="str">
            <v>A</v>
          </cell>
          <cell r="K1173">
            <v>0.60760000000000003</v>
          </cell>
        </row>
        <row r="1174">
          <cell r="B1174">
            <v>16909005</v>
          </cell>
          <cell r="H1174">
            <v>70.650000000000006</v>
          </cell>
          <cell r="I1174" t="str">
            <v>A</v>
          </cell>
          <cell r="K1174">
            <v>0.70650000000000002</v>
          </cell>
        </row>
        <row r="1175">
          <cell r="B1175">
            <v>16909005</v>
          </cell>
          <cell r="H1175">
            <v>93.35</v>
          </cell>
          <cell r="I1175" t="str">
            <v>A</v>
          </cell>
          <cell r="K1175">
            <v>0.9335</v>
          </cell>
        </row>
        <row r="1176">
          <cell r="B1176">
            <v>16909005</v>
          </cell>
          <cell r="H1176">
            <v>68.14</v>
          </cell>
          <cell r="I1176" t="str">
            <v>A</v>
          </cell>
          <cell r="K1176">
            <v>0.68140000000000001</v>
          </cell>
        </row>
        <row r="1177">
          <cell r="B1177">
            <v>16909005</v>
          </cell>
          <cell r="H1177">
            <v>88.31</v>
          </cell>
          <cell r="I1177" t="str">
            <v>A</v>
          </cell>
          <cell r="K1177">
            <v>0.8831</v>
          </cell>
        </row>
        <row r="1178">
          <cell r="B1178">
            <v>16909005</v>
          </cell>
          <cell r="H1178">
            <v>62.57</v>
          </cell>
          <cell r="I1178" t="str">
            <v>A</v>
          </cell>
          <cell r="K1178">
            <v>0.62570000000000003</v>
          </cell>
        </row>
        <row r="1179">
          <cell r="B1179">
            <v>16909005</v>
          </cell>
          <cell r="H1179">
            <v>83.78</v>
          </cell>
          <cell r="I1179" t="str">
            <v>A</v>
          </cell>
          <cell r="K1179">
            <v>0.83779999999999999</v>
          </cell>
        </row>
        <row r="1180">
          <cell r="B1180">
            <v>16909005</v>
          </cell>
          <cell r="H1180">
            <v>79.78</v>
          </cell>
          <cell r="I1180" t="str">
            <v>A</v>
          </cell>
          <cell r="K1180">
            <v>0.79780000000000006</v>
          </cell>
        </row>
        <row r="1181">
          <cell r="B1181">
            <v>16909005</v>
          </cell>
          <cell r="H1181">
            <v>39.5</v>
          </cell>
          <cell r="I1181" t="str">
            <v>A</v>
          </cell>
          <cell r="K1181">
            <v>0.39500000000000002</v>
          </cell>
        </row>
        <row r="1182">
          <cell r="B1182">
            <v>16909005</v>
          </cell>
          <cell r="H1182">
            <v>74.010000000000005</v>
          </cell>
          <cell r="I1182" t="str">
            <v>A</v>
          </cell>
          <cell r="K1182">
            <v>0.74010000000000009</v>
          </cell>
        </row>
        <row r="1183">
          <cell r="B1183">
            <v>16909005</v>
          </cell>
          <cell r="H1183">
            <v>81.709999999999994</v>
          </cell>
          <cell r="I1183" t="str">
            <v>A</v>
          </cell>
          <cell r="K1183">
            <v>0.81709999999999994</v>
          </cell>
        </row>
        <row r="1184">
          <cell r="B1184">
            <v>16909005</v>
          </cell>
          <cell r="H1184">
            <v>60.92</v>
          </cell>
          <cell r="I1184" t="str">
            <v>A</v>
          </cell>
          <cell r="K1184">
            <v>0.60920000000000007</v>
          </cell>
        </row>
        <row r="1185">
          <cell r="B1185">
            <v>16909005</v>
          </cell>
          <cell r="H1185">
            <v>85.54</v>
          </cell>
          <cell r="I1185" t="str">
            <v>A</v>
          </cell>
          <cell r="K1185">
            <v>0.85540000000000005</v>
          </cell>
        </row>
        <row r="1186">
          <cell r="B1186">
            <v>16909005</v>
          </cell>
          <cell r="H1186">
            <v>43.09</v>
          </cell>
          <cell r="I1186" t="str">
            <v>A</v>
          </cell>
          <cell r="K1186">
            <v>0.43090000000000006</v>
          </cell>
        </row>
        <row r="1187">
          <cell r="B1187">
            <v>16909005</v>
          </cell>
          <cell r="H1187">
            <v>1</v>
          </cell>
          <cell r="I1187" t="str">
            <v>A</v>
          </cell>
          <cell r="K1187">
            <v>0.01</v>
          </cell>
        </row>
        <row r="1188">
          <cell r="B1188">
            <v>16909005</v>
          </cell>
          <cell r="H1188">
            <v>3.57</v>
          </cell>
          <cell r="I1188" t="str">
            <v>A</v>
          </cell>
          <cell r="K1188">
            <v>3.5700000000000003E-2</v>
          </cell>
        </row>
        <row r="1189">
          <cell r="B1189">
            <v>16909005</v>
          </cell>
          <cell r="H1189">
            <v>77.64</v>
          </cell>
          <cell r="I1189" t="str">
            <v>A</v>
          </cell>
          <cell r="K1189">
            <v>0.77639999999999998</v>
          </cell>
        </row>
        <row r="1190">
          <cell r="B1190">
            <v>16909005</v>
          </cell>
          <cell r="H1190">
            <v>0.68</v>
          </cell>
          <cell r="I1190" t="str">
            <v>A</v>
          </cell>
          <cell r="K1190">
            <v>6.8000000000000005E-3</v>
          </cell>
        </row>
        <row r="1191">
          <cell r="B1191">
            <v>16909005</v>
          </cell>
          <cell r="H1191">
            <v>64.23</v>
          </cell>
          <cell r="I1191" t="str">
            <v>A</v>
          </cell>
          <cell r="K1191">
            <v>0.64230000000000009</v>
          </cell>
        </row>
        <row r="1192">
          <cell r="B1192">
            <v>16909005</v>
          </cell>
          <cell r="H1192">
            <v>4.43</v>
          </cell>
          <cell r="I1192" t="str">
            <v>A</v>
          </cell>
          <cell r="K1192">
            <v>4.4299999999999999E-2</v>
          </cell>
        </row>
        <row r="1193">
          <cell r="B1193">
            <v>16909005</v>
          </cell>
          <cell r="H1193">
            <v>19.8</v>
          </cell>
          <cell r="I1193" t="str">
            <v>A</v>
          </cell>
          <cell r="K1193">
            <v>0.19800000000000001</v>
          </cell>
        </row>
        <row r="1194">
          <cell r="B1194">
            <v>16909005</v>
          </cell>
          <cell r="H1194">
            <v>188.58</v>
          </cell>
          <cell r="I1194" t="str">
            <v>A</v>
          </cell>
          <cell r="K1194">
            <v>1.8858000000000001</v>
          </cell>
        </row>
        <row r="1195">
          <cell r="B1195">
            <v>16909005</v>
          </cell>
          <cell r="H1195">
            <v>30.77</v>
          </cell>
          <cell r="I1195" t="str">
            <v>A</v>
          </cell>
          <cell r="K1195">
            <v>0.30770000000000003</v>
          </cell>
        </row>
        <row r="1196">
          <cell r="B1196">
            <v>16909005</v>
          </cell>
          <cell r="H1196">
            <v>89.91</v>
          </cell>
          <cell r="I1196" t="str">
            <v>A</v>
          </cell>
          <cell r="K1196">
            <v>0.89910000000000001</v>
          </cell>
        </row>
        <row r="1197">
          <cell r="B1197">
            <v>16909005</v>
          </cell>
          <cell r="H1197">
            <v>118.76</v>
          </cell>
          <cell r="I1197" t="str">
            <v>A</v>
          </cell>
          <cell r="K1197">
            <v>1.1876</v>
          </cell>
        </row>
        <row r="1198">
          <cell r="B1198">
            <v>16909005</v>
          </cell>
          <cell r="H1198">
            <v>115.37</v>
          </cell>
          <cell r="I1198" t="str">
            <v>A</v>
          </cell>
          <cell r="K1198">
            <v>1.1537000000000002</v>
          </cell>
        </row>
        <row r="1199">
          <cell r="B1199">
            <v>16909005</v>
          </cell>
          <cell r="H1199">
            <v>120.51</v>
          </cell>
          <cell r="I1199" t="str">
            <v>A</v>
          </cell>
          <cell r="K1199">
            <v>1.2051000000000001</v>
          </cell>
        </row>
        <row r="1200">
          <cell r="B1200">
            <v>16909005</v>
          </cell>
          <cell r="H1200">
            <v>168.04</v>
          </cell>
          <cell r="I1200" t="str">
            <v>A</v>
          </cell>
          <cell r="K1200">
            <v>1.6803999999999999</v>
          </cell>
        </row>
        <row r="1201">
          <cell r="B1201">
            <v>16909005</v>
          </cell>
          <cell r="H1201">
            <v>78.489999999999995</v>
          </cell>
          <cell r="I1201" t="str">
            <v>A</v>
          </cell>
          <cell r="K1201">
            <v>0.78489999999999993</v>
          </cell>
        </row>
        <row r="1202">
          <cell r="B1202">
            <v>16909005</v>
          </cell>
          <cell r="H1202">
            <v>272.22000000000003</v>
          </cell>
          <cell r="I1202" t="str">
            <v>A</v>
          </cell>
          <cell r="K1202">
            <v>2.7222000000000004</v>
          </cell>
        </row>
        <row r="1203">
          <cell r="B1203">
            <v>16909005</v>
          </cell>
          <cell r="H1203">
            <v>28.49</v>
          </cell>
          <cell r="I1203" t="str">
            <v>A</v>
          </cell>
          <cell r="K1203">
            <v>0.28489999999999999</v>
          </cell>
        </row>
        <row r="1204">
          <cell r="B1204">
            <v>16909005</v>
          </cell>
          <cell r="H1204">
            <v>9</v>
          </cell>
          <cell r="I1204" t="str">
            <v>A</v>
          </cell>
          <cell r="K1204">
            <v>0.09</v>
          </cell>
        </row>
        <row r="1205">
          <cell r="B1205">
            <v>16909005</v>
          </cell>
          <cell r="H1205">
            <v>8.44</v>
          </cell>
          <cell r="I1205" t="str">
            <v>A</v>
          </cell>
          <cell r="K1205">
            <v>8.4400000000000003E-2</v>
          </cell>
        </row>
        <row r="1206">
          <cell r="B1206">
            <v>16909005</v>
          </cell>
          <cell r="H1206">
            <v>96.16</v>
          </cell>
          <cell r="I1206" t="str">
            <v>A</v>
          </cell>
          <cell r="K1206">
            <v>0.96160000000000001</v>
          </cell>
        </row>
        <row r="1207">
          <cell r="B1207">
            <v>16909005</v>
          </cell>
          <cell r="H1207">
            <v>29.16</v>
          </cell>
          <cell r="I1207" t="str">
            <v>A</v>
          </cell>
          <cell r="K1207">
            <v>0.29160000000000003</v>
          </cell>
        </row>
        <row r="1208">
          <cell r="B1208">
            <v>16909005</v>
          </cell>
          <cell r="H1208">
            <v>0.79</v>
          </cell>
          <cell r="I1208" t="str">
            <v>A</v>
          </cell>
          <cell r="K1208">
            <v>7.9000000000000008E-3</v>
          </cell>
        </row>
        <row r="1209">
          <cell r="B1209">
            <v>16909005</v>
          </cell>
          <cell r="H1209">
            <v>4.88</v>
          </cell>
          <cell r="I1209" t="str">
            <v>A</v>
          </cell>
          <cell r="K1209">
            <v>4.8800000000000003E-2</v>
          </cell>
        </row>
        <row r="1210">
          <cell r="B1210">
            <v>16909005</v>
          </cell>
          <cell r="H1210">
            <v>74.44</v>
          </cell>
          <cell r="I1210" t="str">
            <v>A</v>
          </cell>
          <cell r="K1210">
            <v>0.74439999999999995</v>
          </cell>
        </row>
        <row r="1211">
          <cell r="B1211">
            <v>16909005</v>
          </cell>
          <cell r="H1211">
            <v>36.01</v>
          </cell>
          <cell r="I1211" t="str">
            <v>A</v>
          </cell>
          <cell r="K1211">
            <v>0.36009999999999998</v>
          </cell>
        </row>
        <row r="1212">
          <cell r="B1212">
            <v>16909005</v>
          </cell>
          <cell r="H1212">
            <v>27.89</v>
          </cell>
          <cell r="I1212" t="str">
            <v>A</v>
          </cell>
          <cell r="K1212">
            <v>0.27890000000000004</v>
          </cell>
        </row>
        <row r="1213">
          <cell r="B1213">
            <v>16909005</v>
          </cell>
          <cell r="H1213">
            <v>31.79</v>
          </cell>
          <cell r="I1213" t="str">
            <v>A</v>
          </cell>
          <cell r="K1213">
            <v>0.31790000000000002</v>
          </cell>
        </row>
        <row r="1214">
          <cell r="B1214">
            <v>16909005</v>
          </cell>
          <cell r="H1214">
            <v>74.42</v>
          </cell>
          <cell r="I1214" t="str">
            <v>A</v>
          </cell>
          <cell r="K1214">
            <v>0.74420000000000008</v>
          </cell>
        </row>
        <row r="1215">
          <cell r="B1215">
            <v>16909005</v>
          </cell>
          <cell r="H1215">
            <v>64.84</v>
          </cell>
          <cell r="I1215" t="str">
            <v>A</v>
          </cell>
          <cell r="K1215">
            <v>0.64840000000000009</v>
          </cell>
        </row>
        <row r="1216">
          <cell r="B1216">
            <v>16909005</v>
          </cell>
          <cell r="H1216">
            <v>25.38</v>
          </cell>
          <cell r="I1216" t="str">
            <v>A</v>
          </cell>
          <cell r="K1216">
            <v>0.25379999999999997</v>
          </cell>
        </row>
        <row r="1217">
          <cell r="B1217">
            <v>16909005</v>
          </cell>
          <cell r="H1217">
            <v>6.86</v>
          </cell>
          <cell r="I1217" t="str">
            <v>A</v>
          </cell>
          <cell r="K1217">
            <v>6.8600000000000008E-2</v>
          </cell>
        </row>
        <row r="1218">
          <cell r="B1218">
            <v>16909005</v>
          </cell>
          <cell r="H1218">
            <v>64.75</v>
          </cell>
          <cell r="I1218" t="str">
            <v>A</v>
          </cell>
          <cell r="K1218">
            <v>0.64749999999999996</v>
          </cell>
        </row>
        <row r="1219">
          <cell r="B1219">
            <v>16909005</v>
          </cell>
          <cell r="H1219">
            <v>42.87</v>
          </cell>
          <cell r="I1219" t="str">
            <v>A</v>
          </cell>
          <cell r="K1219">
            <v>0.42869999999999997</v>
          </cell>
        </row>
        <row r="1220">
          <cell r="B1220">
            <v>16909005</v>
          </cell>
          <cell r="H1220">
            <v>65.14</v>
          </cell>
          <cell r="I1220" t="str">
            <v>A</v>
          </cell>
          <cell r="K1220">
            <v>0.65139999999999998</v>
          </cell>
        </row>
        <row r="1221">
          <cell r="B1221">
            <v>16909005</v>
          </cell>
          <cell r="H1221">
            <v>164.62</v>
          </cell>
          <cell r="I1221" t="str">
            <v>A</v>
          </cell>
          <cell r="K1221">
            <v>1.6462000000000001</v>
          </cell>
        </row>
        <row r="1222">
          <cell r="B1222">
            <v>16909005</v>
          </cell>
          <cell r="H1222">
            <v>217.36</v>
          </cell>
          <cell r="I1222" t="str">
            <v>A</v>
          </cell>
          <cell r="K1222">
            <v>2.1736</v>
          </cell>
        </row>
        <row r="1223">
          <cell r="B1223">
            <v>16909005</v>
          </cell>
          <cell r="H1223">
            <v>90.11</v>
          </cell>
          <cell r="I1223" t="str">
            <v>A</v>
          </cell>
          <cell r="K1223">
            <v>0.90110000000000001</v>
          </cell>
        </row>
        <row r="1224">
          <cell r="B1224">
            <v>16909005</v>
          </cell>
          <cell r="H1224">
            <v>98.9</v>
          </cell>
          <cell r="I1224" t="str">
            <v>A</v>
          </cell>
          <cell r="K1224">
            <v>0.9890000000000001</v>
          </cell>
        </row>
        <row r="1225">
          <cell r="B1225">
            <v>16909005</v>
          </cell>
          <cell r="H1225">
            <v>28.78</v>
          </cell>
          <cell r="I1225" t="str">
            <v>A</v>
          </cell>
          <cell r="K1225">
            <v>0.2878</v>
          </cell>
        </row>
        <row r="1226">
          <cell r="B1226">
            <v>16909005</v>
          </cell>
          <cell r="H1226">
            <v>33.450000000000003</v>
          </cell>
          <cell r="I1226" t="str">
            <v>A</v>
          </cell>
          <cell r="K1226">
            <v>0.33450000000000002</v>
          </cell>
        </row>
        <row r="1227">
          <cell r="B1227">
            <v>16909005</v>
          </cell>
          <cell r="H1227">
            <v>49.41</v>
          </cell>
          <cell r="I1227" t="str">
            <v>A</v>
          </cell>
          <cell r="K1227">
            <v>0.49409999999999998</v>
          </cell>
        </row>
        <row r="1228">
          <cell r="B1228">
            <v>16909005</v>
          </cell>
          <cell r="H1228">
            <v>45.3</v>
          </cell>
          <cell r="I1228" t="str">
            <v>A</v>
          </cell>
          <cell r="K1228">
            <v>0.45299999999999996</v>
          </cell>
        </row>
        <row r="1229">
          <cell r="B1229">
            <v>16909005</v>
          </cell>
          <cell r="H1229">
            <v>36.700000000000003</v>
          </cell>
          <cell r="I1229" t="str">
            <v>A</v>
          </cell>
          <cell r="K1229">
            <v>0.36700000000000005</v>
          </cell>
        </row>
        <row r="1230">
          <cell r="B1230">
            <v>16909005</v>
          </cell>
          <cell r="H1230">
            <v>74.06</v>
          </cell>
          <cell r="I1230" t="str">
            <v>A</v>
          </cell>
          <cell r="K1230">
            <v>0.74060000000000004</v>
          </cell>
        </row>
        <row r="1231">
          <cell r="B1231">
            <v>16909005</v>
          </cell>
          <cell r="H1231">
            <v>51.16</v>
          </cell>
          <cell r="I1231" t="str">
            <v>A</v>
          </cell>
          <cell r="K1231">
            <v>0.51159999999999994</v>
          </cell>
        </row>
        <row r="1232">
          <cell r="B1232">
            <v>16909005</v>
          </cell>
          <cell r="H1232">
            <v>66.52</v>
          </cell>
          <cell r="I1232" t="str">
            <v>A</v>
          </cell>
          <cell r="K1232">
            <v>0.66520000000000001</v>
          </cell>
        </row>
        <row r="1233">
          <cell r="B1233">
            <v>16909005</v>
          </cell>
          <cell r="H1233">
            <v>89.38</v>
          </cell>
          <cell r="I1233" t="str">
            <v>A</v>
          </cell>
          <cell r="K1233">
            <v>0.89379999999999993</v>
          </cell>
        </row>
        <row r="1234">
          <cell r="B1234">
            <v>16909005</v>
          </cell>
          <cell r="H1234">
            <v>115.61</v>
          </cell>
          <cell r="I1234" t="str">
            <v>A</v>
          </cell>
          <cell r="K1234">
            <v>1.1561000000000001</v>
          </cell>
        </row>
        <row r="1235">
          <cell r="B1235">
            <v>16909005</v>
          </cell>
          <cell r="H1235">
            <v>48.9</v>
          </cell>
          <cell r="I1235" t="str">
            <v>A</v>
          </cell>
          <cell r="K1235">
            <v>0.48899999999999999</v>
          </cell>
        </row>
        <row r="1236">
          <cell r="B1236">
            <v>16909005</v>
          </cell>
          <cell r="H1236">
            <v>70.88</v>
          </cell>
          <cell r="I1236" t="str">
            <v>A</v>
          </cell>
          <cell r="K1236">
            <v>0.70879999999999999</v>
          </cell>
        </row>
        <row r="1237">
          <cell r="B1237">
            <v>16909005</v>
          </cell>
          <cell r="H1237">
            <v>133.46</v>
          </cell>
          <cell r="I1237" t="str">
            <v>A</v>
          </cell>
          <cell r="K1237">
            <v>1.3346</v>
          </cell>
        </row>
        <row r="1238">
          <cell r="B1238">
            <v>16909005</v>
          </cell>
          <cell r="H1238">
            <v>106.9</v>
          </cell>
          <cell r="I1238" t="str">
            <v>A</v>
          </cell>
          <cell r="K1238">
            <v>1.0690000000000002</v>
          </cell>
        </row>
        <row r="1239">
          <cell r="B1239">
            <v>16909005</v>
          </cell>
          <cell r="H1239">
            <v>83.73</v>
          </cell>
          <cell r="I1239" t="str">
            <v>A</v>
          </cell>
          <cell r="K1239">
            <v>0.83730000000000004</v>
          </cell>
        </row>
        <row r="1240">
          <cell r="B1240">
            <v>16909005</v>
          </cell>
          <cell r="H1240">
            <v>79.91</v>
          </cell>
          <cell r="I1240" t="str">
            <v>A</v>
          </cell>
          <cell r="K1240">
            <v>0.79910000000000003</v>
          </cell>
        </row>
        <row r="1241">
          <cell r="B1241">
            <v>16909005</v>
          </cell>
          <cell r="H1241">
            <v>57.23</v>
          </cell>
          <cell r="I1241" t="str">
            <v>A</v>
          </cell>
          <cell r="K1241">
            <v>0.57230000000000003</v>
          </cell>
        </row>
        <row r="1242">
          <cell r="B1242">
            <v>16909005</v>
          </cell>
          <cell r="H1242">
            <v>23.03</v>
          </cell>
          <cell r="I1242" t="str">
            <v>A</v>
          </cell>
          <cell r="K1242">
            <v>0.2303</v>
          </cell>
        </row>
        <row r="1243">
          <cell r="B1243">
            <v>16909005</v>
          </cell>
          <cell r="H1243">
            <v>100.83</v>
          </cell>
          <cell r="I1243" t="str">
            <v>A</v>
          </cell>
          <cell r="K1243">
            <v>1.0083</v>
          </cell>
        </row>
        <row r="1244">
          <cell r="B1244">
            <v>16909005</v>
          </cell>
          <cell r="H1244">
            <v>75.010000000000005</v>
          </cell>
          <cell r="I1244" t="str">
            <v>A</v>
          </cell>
          <cell r="K1244">
            <v>0.7501000000000001</v>
          </cell>
        </row>
        <row r="1245">
          <cell r="B1245">
            <v>16909005</v>
          </cell>
          <cell r="H1245">
            <v>120.29</v>
          </cell>
          <cell r="I1245" t="str">
            <v>A</v>
          </cell>
          <cell r="K1245">
            <v>1.2029000000000001</v>
          </cell>
        </row>
        <row r="1246">
          <cell r="B1246">
            <v>16909005</v>
          </cell>
          <cell r="H1246">
            <v>46.6</v>
          </cell>
          <cell r="I1246" t="str">
            <v>A</v>
          </cell>
          <cell r="K1246">
            <v>0.46600000000000003</v>
          </cell>
        </row>
        <row r="1247">
          <cell r="B1247">
            <v>16909005</v>
          </cell>
          <cell r="H1247">
            <v>126.76</v>
          </cell>
          <cell r="I1247" t="str">
            <v>A</v>
          </cell>
          <cell r="K1247">
            <v>1.2676000000000001</v>
          </cell>
        </row>
        <row r="1248">
          <cell r="B1248">
            <v>16909005</v>
          </cell>
          <cell r="H1248">
            <v>71.88</v>
          </cell>
          <cell r="I1248" t="str">
            <v>A</v>
          </cell>
          <cell r="K1248">
            <v>0.71879999999999999</v>
          </cell>
        </row>
        <row r="1249">
          <cell r="B1249">
            <v>16909005</v>
          </cell>
          <cell r="H1249">
            <v>0.62</v>
          </cell>
          <cell r="I1249" t="str">
            <v>A</v>
          </cell>
          <cell r="K1249">
            <v>6.1999999999999998E-3</v>
          </cell>
        </row>
        <row r="1250">
          <cell r="B1250">
            <v>16909005</v>
          </cell>
          <cell r="H1250">
            <v>84.68</v>
          </cell>
          <cell r="I1250" t="str">
            <v>A</v>
          </cell>
          <cell r="K1250">
            <v>0.84680000000000011</v>
          </cell>
        </row>
        <row r="1251">
          <cell r="B1251">
            <v>16909005</v>
          </cell>
          <cell r="H1251">
            <v>40.08</v>
          </cell>
          <cell r="I1251" t="str">
            <v>A</v>
          </cell>
          <cell r="K1251">
            <v>0.40079999999999999</v>
          </cell>
        </row>
        <row r="1252">
          <cell r="B1252">
            <v>16909005</v>
          </cell>
          <cell r="H1252">
            <v>153.66</v>
          </cell>
          <cell r="I1252" t="str">
            <v>A</v>
          </cell>
          <cell r="K1252">
            <v>1.5366</v>
          </cell>
        </row>
        <row r="1253">
          <cell r="B1253">
            <v>16909005</v>
          </cell>
          <cell r="H1253">
            <v>121.94</v>
          </cell>
          <cell r="I1253" t="str">
            <v>A</v>
          </cell>
          <cell r="K1253">
            <v>1.2194</v>
          </cell>
        </row>
        <row r="1254">
          <cell r="B1254">
            <v>16909005</v>
          </cell>
          <cell r="H1254">
            <v>122.13</v>
          </cell>
          <cell r="I1254" t="str">
            <v>A</v>
          </cell>
          <cell r="K1254">
            <v>1.2213000000000001</v>
          </cell>
        </row>
        <row r="1255">
          <cell r="B1255">
            <v>16909005</v>
          </cell>
          <cell r="H1255">
            <v>147.57</v>
          </cell>
          <cell r="I1255" t="str">
            <v>A</v>
          </cell>
          <cell r="K1255">
            <v>1.4757</v>
          </cell>
        </row>
        <row r="1256">
          <cell r="B1256">
            <v>16909005</v>
          </cell>
          <cell r="H1256">
            <v>81</v>
          </cell>
          <cell r="I1256" t="str">
            <v>A</v>
          </cell>
          <cell r="K1256">
            <v>0.81</v>
          </cell>
        </row>
        <row r="1257">
          <cell r="B1257">
            <v>16909005</v>
          </cell>
          <cell r="H1257">
            <v>113.69</v>
          </cell>
          <cell r="I1257" t="str">
            <v>A</v>
          </cell>
          <cell r="K1257">
            <v>1.1369</v>
          </cell>
        </row>
        <row r="1258">
          <cell r="B1258">
            <v>16909005</v>
          </cell>
          <cell r="H1258">
            <v>80.069999999999993</v>
          </cell>
          <cell r="I1258" t="str">
            <v>A</v>
          </cell>
          <cell r="K1258">
            <v>0.80069999999999997</v>
          </cell>
        </row>
        <row r="1259">
          <cell r="B1259">
            <v>16909005</v>
          </cell>
          <cell r="H1259">
            <v>120.44</v>
          </cell>
          <cell r="I1259" t="str">
            <v>A</v>
          </cell>
          <cell r="K1259">
            <v>1.2043999999999999</v>
          </cell>
        </row>
        <row r="1260">
          <cell r="B1260">
            <v>16909005</v>
          </cell>
          <cell r="H1260">
            <v>136.16999999999999</v>
          </cell>
          <cell r="I1260" t="str">
            <v>A</v>
          </cell>
          <cell r="K1260">
            <v>1.3616999999999999</v>
          </cell>
        </row>
        <row r="1261">
          <cell r="B1261">
            <v>16909005</v>
          </cell>
          <cell r="H1261">
            <v>54.21</v>
          </cell>
          <cell r="I1261" t="str">
            <v>A</v>
          </cell>
          <cell r="K1261">
            <v>0.54210000000000003</v>
          </cell>
        </row>
        <row r="1262">
          <cell r="B1262">
            <v>16909005</v>
          </cell>
          <cell r="H1262">
            <v>59.13</v>
          </cell>
          <cell r="I1262" t="str">
            <v>A</v>
          </cell>
          <cell r="K1262">
            <v>0.59130000000000005</v>
          </cell>
        </row>
        <row r="1263">
          <cell r="B1263">
            <v>16909005</v>
          </cell>
          <cell r="H1263">
            <v>103.92</v>
          </cell>
          <cell r="I1263" t="str">
            <v>A</v>
          </cell>
          <cell r="K1263">
            <v>1.0392000000000001</v>
          </cell>
        </row>
        <row r="1264">
          <cell r="B1264">
            <v>16909005</v>
          </cell>
          <cell r="H1264">
            <v>51.66</v>
          </cell>
          <cell r="I1264" t="str">
            <v>A</v>
          </cell>
          <cell r="K1264">
            <v>0.51659999999999995</v>
          </cell>
        </row>
        <row r="1265">
          <cell r="B1265">
            <v>16909005</v>
          </cell>
          <cell r="H1265">
            <v>65.790000000000006</v>
          </cell>
          <cell r="I1265" t="str">
            <v>A</v>
          </cell>
          <cell r="K1265">
            <v>0.65790000000000004</v>
          </cell>
        </row>
        <row r="1266">
          <cell r="B1266">
            <v>16909005</v>
          </cell>
          <cell r="H1266">
            <v>150.19</v>
          </cell>
          <cell r="I1266" t="str">
            <v>A</v>
          </cell>
          <cell r="K1266">
            <v>1.5019</v>
          </cell>
        </row>
        <row r="1267">
          <cell r="B1267">
            <v>16909005</v>
          </cell>
          <cell r="H1267">
            <v>14.83</v>
          </cell>
          <cell r="I1267" t="str">
            <v>A</v>
          </cell>
          <cell r="K1267">
            <v>0.14830000000000002</v>
          </cell>
        </row>
        <row r="1268">
          <cell r="B1268">
            <v>16909005</v>
          </cell>
          <cell r="H1268">
            <v>55.57</v>
          </cell>
          <cell r="I1268" t="str">
            <v>A</v>
          </cell>
          <cell r="K1268">
            <v>0.55569999999999997</v>
          </cell>
        </row>
        <row r="1269">
          <cell r="B1269">
            <v>16909005</v>
          </cell>
          <cell r="H1269">
            <v>125.55</v>
          </cell>
          <cell r="I1269" t="str">
            <v>A</v>
          </cell>
          <cell r="K1269">
            <v>1.2555000000000001</v>
          </cell>
        </row>
        <row r="1270">
          <cell r="B1270">
            <v>16909005</v>
          </cell>
          <cell r="H1270">
            <v>89.57</v>
          </cell>
          <cell r="I1270" t="str">
            <v>A</v>
          </cell>
          <cell r="K1270">
            <v>0.89569999999999994</v>
          </cell>
        </row>
        <row r="1271">
          <cell r="B1271">
            <v>16909005</v>
          </cell>
          <cell r="H1271">
            <v>102.62</v>
          </cell>
          <cell r="I1271" t="str">
            <v>A</v>
          </cell>
          <cell r="K1271">
            <v>1.0262</v>
          </cell>
        </row>
        <row r="1272">
          <cell r="B1272">
            <v>16909005</v>
          </cell>
          <cell r="H1272">
            <v>107.67</v>
          </cell>
          <cell r="I1272" t="str">
            <v>A</v>
          </cell>
          <cell r="K1272">
            <v>1.0767</v>
          </cell>
        </row>
        <row r="1273">
          <cell r="B1273">
            <v>16909005</v>
          </cell>
          <cell r="H1273">
            <v>11.78</v>
          </cell>
          <cell r="I1273" t="str">
            <v>A</v>
          </cell>
          <cell r="K1273">
            <v>0.1178</v>
          </cell>
        </row>
        <row r="1274">
          <cell r="B1274">
            <v>16909005</v>
          </cell>
          <cell r="H1274">
            <v>33.04</v>
          </cell>
          <cell r="I1274" t="str">
            <v>A</v>
          </cell>
          <cell r="K1274">
            <v>0.33039999999999997</v>
          </cell>
        </row>
        <row r="1275">
          <cell r="B1275">
            <v>16909005</v>
          </cell>
          <cell r="H1275">
            <v>9.67</v>
          </cell>
          <cell r="I1275" t="str">
            <v>A</v>
          </cell>
          <cell r="K1275">
            <v>9.6700000000000008E-2</v>
          </cell>
        </row>
        <row r="1276">
          <cell r="B1276">
            <v>16909005</v>
          </cell>
          <cell r="H1276">
            <v>93.62</v>
          </cell>
          <cell r="I1276" t="str">
            <v>A</v>
          </cell>
          <cell r="K1276">
            <v>0.93620000000000003</v>
          </cell>
        </row>
        <row r="1277">
          <cell r="B1277">
            <v>16909005</v>
          </cell>
          <cell r="H1277">
            <v>116.47</v>
          </cell>
          <cell r="I1277" t="str">
            <v>A</v>
          </cell>
          <cell r="K1277">
            <v>1.1647000000000001</v>
          </cell>
        </row>
        <row r="1278">
          <cell r="B1278">
            <v>16909005</v>
          </cell>
          <cell r="H1278">
            <v>26.66</v>
          </cell>
          <cell r="I1278" t="str">
            <v>A</v>
          </cell>
          <cell r="K1278">
            <v>0.2666</v>
          </cell>
        </row>
        <row r="1279">
          <cell r="B1279">
            <v>16909005</v>
          </cell>
          <cell r="H1279">
            <v>73.83</v>
          </cell>
          <cell r="I1279" t="str">
            <v>A</v>
          </cell>
          <cell r="K1279">
            <v>0.73829999999999996</v>
          </cell>
        </row>
        <row r="1280">
          <cell r="B1280">
            <v>16909005</v>
          </cell>
          <cell r="H1280">
            <v>75.260000000000005</v>
          </cell>
          <cell r="I1280" t="str">
            <v>A</v>
          </cell>
          <cell r="K1280">
            <v>0.75260000000000005</v>
          </cell>
        </row>
        <row r="1281">
          <cell r="B1281">
            <v>16909005</v>
          </cell>
          <cell r="H1281">
            <v>59.24</v>
          </cell>
          <cell r="I1281" t="str">
            <v>A</v>
          </cell>
          <cell r="K1281">
            <v>0.59240000000000004</v>
          </cell>
        </row>
        <row r="1282">
          <cell r="B1282">
            <v>16909005</v>
          </cell>
          <cell r="H1282">
            <v>37.61</v>
          </cell>
          <cell r="I1282" t="str">
            <v>A</v>
          </cell>
          <cell r="K1282">
            <v>0.37609999999999999</v>
          </cell>
        </row>
        <row r="1283">
          <cell r="B1283">
            <v>16909005</v>
          </cell>
          <cell r="H1283">
            <v>44.53</v>
          </cell>
          <cell r="I1283" t="str">
            <v>A</v>
          </cell>
          <cell r="K1283">
            <v>0.44530000000000003</v>
          </cell>
        </row>
        <row r="1284">
          <cell r="B1284">
            <v>16909005</v>
          </cell>
          <cell r="H1284">
            <v>46.55</v>
          </cell>
          <cell r="I1284" t="str">
            <v>A</v>
          </cell>
          <cell r="K1284">
            <v>0.46549999999999997</v>
          </cell>
        </row>
        <row r="1285">
          <cell r="B1285">
            <v>16909005</v>
          </cell>
          <cell r="H1285">
            <v>119.7</v>
          </cell>
          <cell r="I1285" t="str">
            <v>A</v>
          </cell>
          <cell r="K1285">
            <v>1.1970000000000001</v>
          </cell>
        </row>
        <row r="1286">
          <cell r="B1286">
            <v>16909005</v>
          </cell>
          <cell r="H1286">
            <v>65.19</v>
          </cell>
          <cell r="I1286" t="str">
            <v>A</v>
          </cell>
          <cell r="K1286">
            <v>0.65190000000000003</v>
          </cell>
        </row>
        <row r="1287">
          <cell r="B1287">
            <v>16909005</v>
          </cell>
          <cell r="H1287">
            <v>69.739999999999995</v>
          </cell>
          <cell r="I1287" t="str">
            <v>A</v>
          </cell>
          <cell r="K1287">
            <v>0.69739999999999991</v>
          </cell>
        </row>
        <row r="1288">
          <cell r="B1288">
            <v>16909005</v>
          </cell>
          <cell r="H1288">
            <v>112.98</v>
          </cell>
          <cell r="I1288" t="str">
            <v>A</v>
          </cell>
          <cell r="K1288">
            <v>1.1298000000000001</v>
          </cell>
        </row>
        <row r="1289">
          <cell r="B1289">
            <v>16909005</v>
          </cell>
          <cell r="H1289">
            <v>91.31</v>
          </cell>
          <cell r="I1289" t="str">
            <v>A</v>
          </cell>
          <cell r="K1289">
            <v>0.91310000000000002</v>
          </cell>
        </row>
        <row r="1290">
          <cell r="B1290">
            <v>16909005</v>
          </cell>
          <cell r="H1290">
            <v>48.27</v>
          </cell>
          <cell r="I1290" t="str">
            <v>A</v>
          </cell>
          <cell r="K1290">
            <v>0.48270000000000002</v>
          </cell>
        </row>
        <row r="1291">
          <cell r="B1291">
            <v>16909005</v>
          </cell>
          <cell r="H1291">
            <v>134.47999999999999</v>
          </cell>
          <cell r="I1291" t="str">
            <v>A</v>
          </cell>
          <cell r="K1291">
            <v>1.3448</v>
          </cell>
        </row>
        <row r="1292">
          <cell r="B1292">
            <v>16909005</v>
          </cell>
          <cell r="H1292">
            <v>126.28</v>
          </cell>
          <cell r="I1292" t="str">
            <v>A</v>
          </cell>
          <cell r="K1292">
            <v>1.2628000000000001</v>
          </cell>
        </row>
        <row r="1293">
          <cell r="B1293">
            <v>16909005</v>
          </cell>
          <cell r="H1293">
            <v>34.409999999999997</v>
          </cell>
          <cell r="I1293" t="str">
            <v>A</v>
          </cell>
          <cell r="K1293">
            <v>0.34409999999999996</v>
          </cell>
        </row>
        <row r="1294">
          <cell r="B1294">
            <v>16909005</v>
          </cell>
          <cell r="H1294">
            <v>27.18</v>
          </cell>
          <cell r="I1294" t="str">
            <v>A</v>
          </cell>
          <cell r="K1294">
            <v>0.27179999999999999</v>
          </cell>
        </row>
        <row r="1295">
          <cell r="B1295">
            <v>16909005</v>
          </cell>
          <cell r="H1295">
            <v>126.9</v>
          </cell>
          <cell r="I1295" t="str">
            <v>A</v>
          </cell>
          <cell r="K1295">
            <v>1.2690000000000001</v>
          </cell>
        </row>
        <row r="1296">
          <cell r="B1296">
            <v>16909005</v>
          </cell>
          <cell r="H1296">
            <v>166.7</v>
          </cell>
          <cell r="I1296" t="str">
            <v>A</v>
          </cell>
          <cell r="K1296">
            <v>1.6669999999999998</v>
          </cell>
        </row>
        <row r="1297">
          <cell r="B1297">
            <v>16909005</v>
          </cell>
          <cell r="H1297">
            <v>144.74</v>
          </cell>
          <cell r="I1297" t="str">
            <v>A</v>
          </cell>
          <cell r="K1297">
            <v>1.4474</v>
          </cell>
        </row>
        <row r="1298">
          <cell r="B1298">
            <v>16909005</v>
          </cell>
          <cell r="H1298">
            <v>165.56</v>
          </cell>
          <cell r="I1298" t="str">
            <v>A</v>
          </cell>
          <cell r="K1298">
            <v>1.6556</v>
          </cell>
        </row>
        <row r="1299">
          <cell r="B1299">
            <v>16909005</v>
          </cell>
          <cell r="H1299">
            <v>44.32</v>
          </cell>
          <cell r="I1299" t="str">
            <v>A</v>
          </cell>
          <cell r="K1299">
            <v>0.44320000000000004</v>
          </cell>
        </row>
        <row r="1300">
          <cell r="B1300">
            <v>16909005</v>
          </cell>
          <cell r="H1300">
            <v>67.040000000000006</v>
          </cell>
          <cell r="I1300" t="str">
            <v>A</v>
          </cell>
          <cell r="K1300">
            <v>0.67040000000000011</v>
          </cell>
        </row>
        <row r="1301">
          <cell r="B1301">
            <v>16909005</v>
          </cell>
          <cell r="H1301">
            <v>40.33</v>
          </cell>
          <cell r="I1301" t="str">
            <v>A</v>
          </cell>
          <cell r="K1301">
            <v>0.40329999999999999</v>
          </cell>
        </row>
        <row r="1302">
          <cell r="B1302">
            <v>16909005</v>
          </cell>
          <cell r="H1302">
            <v>57.69</v>
          </cell>
          <cell r="I1302" t="str">
            <v>A</v>
          </cell>
          <cell r="K1302">
            <v>0.57689999999999997</v>
          </cell>
        </row>
        <row r="1303">
          <cell r="B1303">
            <v>16909005</v>
          </cell>
          <cell r="H1303">
            <v>64.2</v>
          </cell>
          <cell r="I1303" t="str">
            <v>A</v>
          </cell>
          <cell r="K1303">
            <v>0.64200000000000002</v>
          </cell>
        </row>
        <row r="1304">
          <cell r="B1304">
            <v>16909005</v>
          </cell>
          <cell r="H1304">
            <v>47.84</v>
          </cell>
          <cell r="I1304" t="str">
            <v>A</v>
          </cell>
          <cell r="K1304">
            <v>0.47840000000000005</v>
          </cell>
        </row>
        <row r="1305">
          <cell r="B1305">
            <v>16909005</v>
          </cell>
          <cell r="H1305">
            <v>67.11</v>
          </cell>
          <cell r="I1305" t="str">
            <v>A</v>
          </cell>
          <cell r="K1305">
            <v>0.67110000000000003</v>
          </cell>
        </row>
        <row r="1306">
          <cell r="B1306">
            <v>16909005</v>
          </cell>
          <cell r="H1306">
            <v>99.4</v>
          </cell>
          <cell r="I1306" t="str">
            <v>A</v>
          </cell>
          <cell r="K1306">
            <v>0.99400000000000011</v>
          </cell>
        </row>
        <row r="1307">
          <cell r="B1307">
            <v>16909005</v>
          </cell>
          <cell r="H1307">
            <v>0.82</v>
          </cell>
          <cell r="I1307" t="str">
            <v>A</v>
          </cell>
          <cell r="K1307">
            <v>8.199999999999999E-3</v>
          </cell>
        </row>
        <row r="1308">
          <cell r="B1308">
            <v>16909005</v>
          </cell>
          <cell r="H1308">
            <v>5.26</v>
          </cell>
          <cell r="I1308" t="str">
            <v>A</v>
          </cell>
          <cell r="K1308">
            <v>5.2600000000000001E-2</v>
          </cell>
        </row>
        <row r="1309">
          <cell r="B1309">
            <v>16909005</v>
          </cell>
          <cell r="H1309">
            <v>78.150000000000006</v>
          </cell>
          <cell r="I1309" t="str">
            <v>A</v>
          </cell>
          <cell r="K1309">
            <v>0.78150000000000008</v>
          </cell>
        </row>
        <row r="1310">
          <cell r="B1310">
            <v>16909005</v>
          </cell>
          <cell r="H1310">
            <v>41.06</v>
          </cell>
          <cell r="I1310" t="str">
            <v>A</v>
          </cell>
          <cell r="K1310">
            <v>0.41060000000000002</v>
          </cell>
        </row>
        <row r="1311">
          <cell r="B1311">
            <v>16909005</v>
          </cell>
          <cell r="H1311">
            <v>0.14000000000000001</v>
          </cell>
          <cell r="I1311" t="str">
            <v>A</v>
          </cell>
          <cell r="K1311">
            <v>1.4000000000000002E-3</v>
          </cell>
        </row>
        <row r="1312">
          <cell r="B1312">
            <v>16909005</v>
          </cell>
          <cell r="H1312">
            <v>15.19</v>
          </cell>
          <cell r="I1312" t="str">
            <v>A</v>
          </cell>
          <cell r="K1312">
            <v>0.15190000000000001</v>
          </cell>
        </row>
        <row r="1313">
          <cell r="B1313">
            <v>16909005</v>
          </cell>
          <cell r="H1313">
            <v>76.47</v>
          </cell>
          <cell r="I1313" t="str">
            <v>A</v>
          </cell>
          <cell r="K1313">
            <v>0.76470000000000005</v>
          </cell>
        </row>
        <row r="1314">
          <cell r="B1314">
            <v>16909005</v>
          </cell>
          <cell r="H1314">
            <v>5.09</v>
          </cell>
          <cell r="I1314" t="str">
            <v>A</v>
          </cell>
          <cell r="K1314">
            <v>5.0900000000000001E-2</v>
          </cell>
        </row>
        <row r="1315">
          <cell r="B1315">
            <v>16909005</v>
          </cell>
          <cell r="H1315">
            <v>89.48</v>
          </cell>
          <cell r="I1315" t="str">
            <v>A</v>
          </cell>
          <cell r="K1315">
            <v>0.89480000000000004</v>
          </cell>
        </row>
        <row r="1316">
          <cell r="B1316">
            <v>16909005</v>
          </cell>
          <cell r="H1316">
            <v>25.4</v>
          </cell>
          <cell r="I1316" t="str">
            <v>A</v>
          </cell>
          <cell r="K1316">
            <v>0.254</v>
          </cell>
        </row>
        <row r="1317">
          <cell r="B1317">
            <v>16909005</v>
          </cell>
          <cell r="H1317">
            <v>0.5</v>
          </cell>
          <cell r="I1317" t="str">
            <v>A</v>
          </cell>
          <cell r="K1317">
            <v>5.0000000000000001E-3</v>
          </cell>
        </row>
        <row r="1318">
          <cell r="B1318">
            <v>16909005</v>
          </cell>
          <cell r="H1318">
            <v>23.84</v>
          </cell>
          <cell r="I1318" t="str">
            <v>A</v>
          </cell>
          <cell r="K1318">
            <v>0.2384</v>
          </cell>
        </row>
        <row r="1319">
          <cell r="B1319">
            <v>16909005</v>
          </cell>
          <cell r="H1319">
            <v>26.91</v>
          </cell>
          <cell r="I1319" t="str">
            <v>A</v>
          </cell>
          <cell r="K1319">
            <v>0.26910000000000001</v>
          </cell>
        </row>
        <row r="1320">
          <cell r="B1320">
            <v>16909005</v>
          </cell>
          <cell r="H1320">
            <v>21.87</v>
          </cell>
          <cell r="I1320" t="str">
            <v>A</v>
          </cell>
          <cell r="K1320">
            <v>0.21870000000000001</v>
          </cell>
        </row>
        <row r="1321">
          <cell r="B1321">
            <v>16909005</v>
          </cell>
          <cell r="H1321">
            <v>8.09</v>
          </cell>
          <cell r="I1321" t="str">
            <v>A</v>
          </cell>
          <cell r="K1321">
            <v>8.09E-2</v>
          </cell>
        </row>
        <row r="1322">
          <cell r="B1322">
            <v>16909005</v>
          </cell>
          <cell r="H1322">
            <v>464.94</v>
          </cell>
          <cell r="I1322" t="str">
            <v>A</v>
          </cell>
          <cell r="K1322">
            <v>4.6494</v>
          </cell>
        </row>
        <row r="1323">
          <cell r="B1323">
            <v>16909005</v>
          </cell>
          <cell r="H1323">
            <v>812.66</v>
          </cell>
          <cell r="I1323" t="str">
            <v>A</v>
          </cell>
          <cell r="K1323">
            <v>8.1265999999999998</v>
          </cell>
        </row>
        <row r="1324">
          <cell r="B1324">
            <v>16909005</v>
          </cell>
          <cell r="H1324">
            <v>2491.1</v>
          </cell>
          <cell r="I1324" t="str">
            <v>A</v>
          </cell>
          <cell r="K1324">
            <v>24.911000000000001</v>
          </cell>
        </row>
        <row r="1325">
          <cell r="B1325">
            <v>16909005</v>
          </cell>
          <cell r="H1325">
            <v>585.55999999999995</v>
          </cell>
          <cell r="I1325" t="str">
            <v>A</v>
          </cell>
          <cell r="K1325">
            <v>5.8555999999999999</v>
          </cell>
        </row>
        <row r="1326">
          <cell r="B1326">
            <v>16909005</v>
          </cell>
          <cell r="H1326">
            <v>321.39999999999998</v>
          </cell>
          <cell r="I1326" t="str">
            <v>A</v>
          </cell>
          <cell r="K1326">
            <v>3.214</v>
          </cell>
        </row>
        <row r="1327">
          <cell r="B1327">
            <v>16909005</v>
          </cell>
          <cell r="H1327">
            <v>677</v>
          </cell>
          <cell r="I1327" t="str">
            <v>A</v>
          </cell>
          <cell r="K1327">
            <v>6.7700000000000005</v>
          </cell>
        </row>
        <row r="1328">
          <cell r="B1328">
            <v>16909005</v>
          </cell>
          <cell r="H1328">
            <v>590.72</v>
          </cell>
          <cell r="I1328" t="str">
            <v>A</v>
          </cell>
          <cell r="K1328">
            <v>5.9072000000000005</v>
          </cell>
        </row>
        <row r="1329">
          <cell r="B1329">
            <v>16909005</v>
          </cell>
          <cell r="H1329">
            <v>675.18</v>
          </cell>
          <cell r="I1329" t="str">
            <v>A</v>
          </cell>
          <cell r="K1329">
            <v>6.7517999999999994</v>
          </cell>
        </row>
        <row r="1330">
          <cell r="B1330">
            <v>16909005</v>
          </cell>
          <cell r="H1330">
            <v>84.61</v>
          </cell>
          <cell r="I1330" t="str">
            <v>A</v>
          </cell>
          <cell r="K1330">
            <v>0.84609999999999996</v>
          </cell>
        </row>
        <row r="1331">
          <cell r="B1331">
            <v>16909005</v>
          </cell>
          <cell r="H1331">
            <v>93.08</v>
          </cell>
          <cell r="I1331" t="str">
            <v>A</v>
          </cell>
          <cell r="K1331">
            <v>0.93079999999999996</v>
          </cell>
        </row>
        <row r="1332">
          <cell r="B1332">
            <v>16909005</v>
          </cell>
          <cell r="H1332">
            <v>41.29</v>
          </cell>
          <cell r="I1332" t="str">
            <v>A</v>
          </cell>
          <cell r="K1332">
            <v>0.41289999999999999</v>
          </cell>
        </row>
        <row r="1333">
          <cell r="B1333">
            <v>16909005</v>
          </cell>
          <cell r="H1333">
            <v>173.43</v>
          </cell>
          <cell r="I1333" t="str">
            <v>A</v>
          </cell>
          <cell r="K1333">
            <v>1.7343000000000002</v>
          </cell>
        </row>
        <row r="1334">
          <cell r="B1334">
            <v>16909005</v>
          </cell>
          <cell r="H1334">
            <v>2.23</v>
          </cell>
          <cell r="I1334" t="str">
            <v>A</v>
          </cell>
          <cell r="K1334">
            <v>2.23E-2</v>
          </cell>
        </row>
        <row r="1335">
          <cell r="B1335">
            <v>16909005</v>
          </cell>
          <cell r="H1335">
            <v>597.78</v>
          </cell>
          <cell r="I1335" t="str">
            <v>A</v>
          </cell>
          <cell r="K1335">
            <v>5.9778000000000002</v>
          </cell>
        </row>
        <row r="1336">
          <cell r="B1336">
            <v>16909005</v>
          </cell>
          <cell r="H1336">
            <v>156.65</v>
          </cell>
          <cell r="I1336" t="str">
            <v>A</v>
          </cell>
          <cell r="K1336">
            <v>1.5665</v>
          </cell>
        </row>
        <row r="1337">
          <cell r="B1337">
            <v>16909005</v>
          </cell>
          <cell r="H1337">
            <v>10764.2</v>
          </cell>
          <cell r="I1337" t="str">
            <v>A</v>
          </cell>
          <cell r="K1337">
            <v>107.64200000000001</v>
          </cell>
        </row>
        <row r="1338">
          <cell r="B1338">
            <v>16909005</v>
          </cell>
          <cell r="H1338">
            <v>340.16</v>
          </cell>
          <cell r="I1338" t="str">
            <v>A</v>
          </cell>
          <cell r="K1338">
            <v>3.4016000000000002</v>
          </cell>
        </row>
        <row r="1339">
          <cell r="B1339">
            <v>16909005</v>
          </cell>
          <cell r="H1339">
            <v>58.23</v>
          </cell>
          <cell r="I1339" t="str">
            <v>A</v>
          </cell>
          <cell r="K1339">
            <v>0.58229999999999993</v>
          </cell>
        </row>
        <row r="1340">
          <cell r="B1340">
            <v>16909005</v>
          </cell>
          <cell r="H1340">
            <v>4357.8900000000003</v>
          </cell>
          <cell r="I1340" t="str">
            <v>A</v>
          </cell>
          <cell r="K1340">
            <v>43.578900000000004</v>
          </cell>
        </row>
        <row r="1341">
          <cell r="B1341">
            <v>16909005</v>
          </cell>
          <cell r="H1341">
            <v>8.85</v>
          </cell>
          <cell r="I1341" t="str">
            <v>A</v>
          </cell>
          <cell r="K1341">
            <v>8.8499999999999995E-2</v>
          </cell>
        </row>
        <row r="1342">
          <cell r="B1342">
            <v>16909005</v>
          </cell>
          <cell r="H1342">
            <v>1966.17</v>
          </cell>
          <cell r="I1342" t="str">
            <v>A</v>
          </cell>
          <cell r="K1342">
            <v>19.6617</v>
          </cell>
        </row>
        <row r="1343">
          <cell r="B1343">
            <v>16909005</v>
          </cell>
          <cell r="H1343">
            <v>128.88</v>
          </cell>
          <cell r="I1343" t="str">
            <v>A</v>
          </cell>
          <cell r="K1343">
            <v>1.2887999999999999</v>
          </cell>
        </row>
        <row r="1344">
          <cell r="B1344">
            <v>16909005</v>
          </cell>
          <cell r="H1344">
            <v>122.76</v>
          </cell>
          <cell r="I1344" t="str">
            <v>A</v>
          </cell>
          <cell r="K1344">
            <v>1.2276</v>
          </cell>
        </row>
        <row r="1345">
          <cell r="B1345">
            <v>16909005</v>
          </cell>
          <cell r="H1345">
            <v>114.74</v>
          </cell>
          <cell r="I1345" t="str">
            <v>A</v>
          </cell>
          <cell r="K1345">
            <v>1.1474</v>
          </cell>
        </row>
        <row r="1346">
          <cell r="B1346">
            <v>16909005</v>
          </cell>
          <cell r="H1346">
            <v>110.04</v>
          </cell>
          <cell r="I1346" t="str">
            <v>A</v>
          </cell>
          <cell r="K1346">
            <v>1.1004</v>
          </cell>
        </row>
        <row r="1347">
          <cell r="B1347">
            <v>16909005</v>
          </cell>
          <cell r="H1347">
            <v>94.4</v>
          </cell>
          <cell r="I1347" t="str">
            <v>A</v>
          </cell>
          <cell r="K1347">
            <v>0.94400000000000006</v>
          </cell>
        </row>
        <row r="1348">
          <cell r="B1348">
            <v>16909005</v>
          </cell>
          <cell r="H1348">
            <v>139.96</v>
          </cell>
          <cell r="I1348" t="str">
            <v>A</v>
          </cell>
          <cell r="K1348">
            <v>1.3996000000000002</v>
          </cell>
        </row>
        <row r="1349">
          <cell r="B1349">
            <v>16909005</v>
          </cell>
          <cell r="H1349">
            <v>108.58</v>
          </cell>
          <cell r="I1349" t="str">
            <v>A</v>
          </cell>
          <cell r="K1349">
            <v>1.0858000000000001</v>
          </cell>
        </row>
        <row r="1350">
          <cell r="B1350">
            <v>16909005</v>
          </cell>
          <cell r="H1350">
            <v>103.98</v>
          </cell>
          <cell r="I1350" t="str">
            <v>A</v>
          </cell>
          <cell r="K1350">
            <v>1.0398000000000001</v>
          </cell>
        </row>
        <row r="1351">
          <cell r="B1351">
            <v>16909005</v>
          </cell>
          <cell r="H1351">
            <v>172.57</v>
          </cell>
          <cell r="I1351" t="str">
            <v>A</v>
          </cell>
          <cell r="K1351">
            <v>1.7257</v>
          </cell>
        </row>
        <row r="1352">
          <cell r="B1352">
            <v>16909005</v>
          </cell>
          <cell r="H1352">
            <v>737.44</v>
          </cell>
          <cell r="I1352" t="str">
            <v>A</v>
          </cell>
          <cell r="K1352">
            <v>7.3744000000000005</v>
          </cell>
        </row>
        <row r="1353">
          <cell r="B1353">
            <v>16909005</v>
          </cell>
          <cell r="H1353">
            <v>783.06</v>
          </cell>
          <cell r="I1353" t="str">
            <v>A</v>
          </cell>
          <cell r="K1353">
            <v>7.8305999999999996</v>
          </cell>
        </row>
        <row r="1354">
          <cell r="B1354">
            <v>16909005</v>
          </cell>
          <cell r="H1354">
            <v>360.97</v>
          </cell>
          <cell r="I1354" t="str">
            <v>A</v>
          </cell>
          <cell r="K1354">
            <v>3.6097000000000001</v>
          </cell>
        </row>
        <row r="1355">
          <cell r="B1355">
            <v>16909005</v>
          </cell>
          <cell r="H1355">
            <v>441.01</v>
          </cell>
          <cell r="I1355" t="str">
            <v>A</v>
          </cell>
          <cell r="K1355">
            <v>4.4100999999999999</v>
          </cell>
        </row>
        <row r="1356">
          <cell r="B1356">
            <v>16909005</v>
          </cell>
          <cell r="H1356">
            <v>512.07000000000005</v>
          </cell>
          <cell r="I1356" t="str">
            <v>A</v>
          </cell>
          <cell r="K1356">
            <v>5.1207000000000003</v>
          </cell>
        </row>
        <row r="1357">
          <cell r="B1357">
            <v>16909005</v>
          </cell>
          <cell r="H1357">
            <v>440.81</v>
          </cell>
          <cell r="I1357" t="str">
            <v>A</v>
          </cell>
          <cell r="K1357">
            <v>4.4081000000000001</v>
          </cell>
        </row>
        <row r="1358">
          <cell r="B1358">
            <v>16909005</v>
          </cell>
          <cell r="H1358">
            <v>3.97</v>
          </cell>
          <cell r="I1358" t="str">
            <v>A</v>
          </cell>
          <cell r="K1358">
            <v>3.9700000000000006E-2</v>
          </cell>
        </row>
        <row r="1359">
          <cell r="B1359">
            <v>16909005</v>
          </cell>
          <cell r="H1359">
            <v>1526.47</v>
          </cell>
          <cell r="I1359" t="str">
            <v>A</v>
          </cell>
          <cell r="K1359">
            <v>15.264700000000001</v>
          </cell>
        </row>
        <row r="1360">
          <cell r="B1360">
            <v>16909005</v>
          </cell>
          <cell r="H1360">
            <v>196.85</v>
          </cell>
          <cell r="I1360" t="str">
            <v>A</v>
          </cell>
          <cell r="K1360">
            <v>1.9684999999999999</v>
          </cell>
        </row>
        <row r="1361">
          <cell r="B1361">
            <v>16909005</v>
          </cell>
          <cell r="H1361">
            <v>539.15</v>
          </cell>
          <cell r="I1361" t="str">
            <v>A</v>
          </cell>
          <cell r="K1361">
            <v>5.3914999999999997</v>
          </cell>
        </row>
        <row r="1362">
          <cell r="B1362">
            <v>16909005</v>
          </cell>
          <cell r="H1362">
            <v>713.43</v>
          </cell>
          <cell r="I1362" t="str">
            <v>A</v>
          </cell>
          <cell r="K1362">
            <v>7.1342999999999996</v>
          </cell>
        </row>
        <row r="1363">
          <cell r="B1363">
            <v>16909005</v>
          </cell>
          <cell r="H1363">
            <v>42.82</v>
          </cell>
          <cell r="I1363" t="str">
            <v>A</v>
          </cell>
          <cell r="K1363">
            <v>0.42820000000000003</v>
          </cell>
        </row>
        <row r="1364">
          <cell r="B1364">
            <v>16909005</v>
          </cell>
          <cell r="H1364">
            <v>0.1</v>
          </cell>
          <cell r="I1364" t="str">
            <v>A</v>
          </cell>
          <cell r="K1364">
            <v>1E-3</v>
          </cell>
        </row>
        <row r="1365">
          <cell r="B1365">
            <v>16909005</v>
          </cell>
          <cell r="H1365">
            <v>94.65</v>
          </cell>
          <cell r="I1365" t="str">
            <v>A</v>
          </cell>
          <cell r="K1365">
            <v>0.94650000000000012</v>
          </cell>
        </row>
        <row r="1366">
          <cell r="B1366">
            <v>16909005</v>
          </cell>
          <cell r="H1366">
            <v>184.21</v>
          </cell>
          <cell r="I1366" t="str">
            <v>A</v>
          </cell>
          <cell r="K1366">
            <v>1.8421000000000001</v>
          </cell>
        </row>
        <row r="1367">
          <cell r="B1367">
            <v>16909005</v>
          </cell>
          <cell r="H1367">
            <v>3.39</v>
          </cell>
          <cell r="I1367" t="str">
            <v>A</v>
          </cell>
          <cell r="K1367">
            <v>3.39E-2</v>
          </cell>
        </row>
        <row r="1368">
          <cell r="B1368">
            <v>16909005</v>
          </cell>
          <cell r="H1368">
            <v>58.43</v>
          </cell>
          <cell r="I1368" t="str">
            <v>A</v>
          </cell>
          <cell r="K1368">
            <v>0.58430000000000004</v>
          </cell>
        </row>
        <row r="1369">
          <cell r="B1369">
            <v>16909005</v>
          </cell>
          <cell r="H1369">
            <v>520.65</v>
          </cell>
          <cell r="I1369" t="str">
            <v>A</v>
          </cell>
          <cell r="K1369">
            <v>5.2065000000000001</v>
          </cell>
        </row>
        <row r="1370">
          <cell r="B1370">
            <v>16909005</v>
          </cell>
          <cell r="H1370">
            <v>929.84</v>
          </cell>
          <cell r="I1370" t="str">
            <v>A</v>
          </cell>
          <cell r="K1370">
            <v>9.2984000000000009</v>
          </cell>
        </row>
        <row r="1371">
          <cell r="B1371">
            <v>16909005</v>
          </cell>
          <cell r="H1371">
            <v>164.69</v>
          </cell>
          <cell r="I1371" t="str">
            <v>A</v>
          </cell>
          <cell r="K1371">
            <v>1.6469</v>
          </cell>
        </row>
        <row r="1372">
          <cell r="B1372">
            <v>16909005</v>
          </cell>
          <cell r="H1372">
            <v>58.61</v>
          </cell>
          <cell r="I1372" t="str">
            <v>A</v>
          </cell>
          <cell r="K1372">
            <v>0.58609999999999995</v>
          </cell>
        </row>
        <row r="1373">
          <cell r="B1373">
            <v>16909005</v>
          </cell>
          <cell r="H1373">
            <v>196.88</v>
          </cell>
          <cell r="I1373" t="str">
            <v>A</v>
          </cell>
          <cell r="K1373">
            <v>1.9688000000000001</v>
          </cell>
        </row>
        <row r="1374">
          <cell r="B1374">
            <v>16909005</v>
          </cell>
          <cell r="H1374">
            <v>80.13</v>
          </cell>
          <cell r="I1374" t="str">
            <v>A</v>
          </cell>
          <cell r="K1374">
            <v>0.80130000000000001</v>
          </cell>
        </row>
        <row r="1375">
          <cell r="B1375">
            <v>16909005</v>
          </cell>
          <cell r="H1375">
            <v>816.66</v>
          </cell>
          <cell r="I1375" t="str">
            <v>A</v>
          </cell>
          <cell r="K1375">
            <v>8.166599999999999</v>
          </cell>
        </row>
        <row r="1376">
          <cell r="B1376">
            <v>16909005</v>
          </cell>
          <cell r="H1376">
            <v>20.75</v>
          </cell>
          <cell r="I1376" t="str">
            <v>A</v>
          </cell>
          <cell r="K1376">
            <v>0.20750000000000002</v>
          </cell>
        </row>
        <row r="1377">
          <cell r="B1377">
            <v>16909005</v>
          </cell>
          <cell r="H1377">
            <v>70.010000000000005</v>
          </cell>
          <cell r="I1377" t="str">
            <v>A</v>
          </cell>
          <cell r="K1377">
            <v>0.70010000000000006</v>
          </cell>
        </row>
        <row r="1378">
          <cell r="B1378">
            <v>16909005</v>
          </cell>
          <cell r="H1378">
            <v>73.58</v>
          </cell>
          <cell r="I1378" t="str">
            <v>A</v>
          </cell>
          <cell r="K1378">
            <v>0.73580000000000001</v>
          </cell>
        </row>
        <row r="1379">
          <cell r="B1379">
            <v>16909005</v>
          </cell>
          <cell r="H1379">
            <v>1197.58</v>
          </cell>
          <cell r="I1379" t="str">
            <v>A</v>
          </cell>
          <cell r="K1379">
            <v>11.9758</v>
          </cell>
        </row>
        <row r="1380">
          <cell r="B1380">
            <v>16909005</v>
          </cell>
          <cell r="H1380">
            <v>802.34</v>
          </cell>
          <cell r="I1380" t="str">
            <v>A</v>
          </cell>
          <cell r="K1380">
            <v>8.0234000000000005</v>
          </cell>
        </row>
        <row r="1381">
          <cell r="B1381">
            <v>16909005</v>
          </cell>
          <cell r="H1381">
            <v>3477.89</v>
          </cell>
          <cell r="I1381" t="str">
            <v>A</v>
          </cell>
          <cell r="K1381">
            <v>34.7789</v>
          </cell>
        </row>
        <row r="1382">
          <cell r="B1382">
            <v>16909005</v>
          </cell>
          <cell r="H1382">
            <v>29.08</v>
          </cell>
          <cell r="I1382" t="str">
            <v>A</v>
          </cell>
          <cell r="K1382">
            <v>0.2908</v>
          </cell>
        </row>
        <row r="1383">
          <cell r="B1383">
            <v>16909005</v>
          </cell>
          <cell r="H1383">
            <v>2954.73</v>
          </cell>
          <cell r="I1383" t="str">
            <v>A</v>
          </cell>
          <cell r="K1383">
            <v>29.5473</v>
          </cell>
        </row>
        <row r="1384">
          <cell r="B1384">
            <v>16909005</v>
          </cell>
          <cell r="H1384">
            <v>126.22</v>
          </cell>
          <cell r="I1384" t="str">
            <v>A</v>
          </cell>
          <cell r="K1384">
            <v>1.2622</v>
          </cell>
        </row>
        <row r="1385">
          <cell r="B1385">
            <v>16909005</v>
          </cell>
          <cell r="H1385">
            <v>89.99</v>
          </cell>
          <cell r="I1385" t="str">
            <v>A</v>
          </cell>
          <cell r="K1385">
            <v>0.89989999999999992</v>
          </cell>
        </row>
        <row r="1386">
          <cell r="B1386">
            <v>16909005</v>
          </cell>
          <cell r="H1386">
            <v>143.97</v>
          </cell>
          <cell r="I1386" t="str">
            <v>A</v>
          </cell>
          <cell r="K1386">
            <v>1.4397</v>
          </cell>
        </row>
        <row r="1387">
          <cell r="B1387">
            <v>16909005</v>
          </cell>
          <cell r="H1387">
            <v>1748.4</v>
          </cell>
          <cell r="I1387" t="str">
            <v>A</v>
          </cell>
          <cell r="K1387">
            <v>17.484000000000002</v>
          </cell>
        </row>
        <row r="1388">
          <cell r="B1388">
            <v>16909005</v>
          </cell>
          <cell r="H1388">
            <v>37.909999999999997</v>
          </cell>
          <cell r="I1388" t="str">
            <v>A</v>
          </cell>
          <cell r="K1388">
            <v>0.37909999999999999</v>
          </cell>
        </row>
        <row r="1389">
          <cell r="B1389">
            <v>16909005</v>
          </cell>
          <cell r="H1389">
            <v>231.36</v>
          </cell>
          <cell r="I1389" t="str">
            <v>A</v>
          </cell>
          <cell r="K1389">
            <v>2.3136000000000001</v>
          </cell>
        </row>
        <row r="1390">
          <cell r="B1390">
            <v>16909005</v>
          </cell>
          <cell r="H1390">
            <v>204.42</v>
          </cell>
          <cell r="I1390" t="str">
            <v>A</v>
          </cell>
          <cell r="K1390">
            <v>2.0442</v>
          </cell>
        </row>
        <row r="1391">
          <cell r="B1391">
            <v>16909005</v>
          </cell>
          <cell r="H1391">
            <v>174.12</v>
          </cell>
          <cell r="I1391" t="str">
            <v>A</v>
          </cell>
          <cell r="K1391">
            <v>1.7412000000000001</v>
          </cell>
        </row>
        <row r="1392">
          <cell r="B1392">
            <v>16909005</v>
          </cell>
          <cell r="H1392">
            <v>1000.35</v>
          </cell>
          <cell r="I1392" t="str">
            <v>A</v>
          </cell>
          <cell r="K1392">
            <v>10.003500000000001</v>
          </cell>
        </row>
        <row r="1393">
          <cell r="B1393">
            <v>16909005</v>
          </cell>
          <cell r="H1393">
            <v>23.32</v>
          </cell>
          <cell r="I1393" t="str">
            <v>A</v>
          </cell>
          <cell r="K1393">
            <v>0.23320000000000002</v>
          </cell>
        </row>
        <row r="1394">
          <cell r="B1394">
            <v>16909005</v>
          </cell>
          <cell r="H1394">
            <v>149.26</v>
          </cell>
          <cell r="I1394" t="str">
            <v>A</v>
          </cell>
          <cell r="K1394">
            <v>1.4925999999999999</v>
          </cell>
        </row>
        <row r="1395">
          <cell r="B1395">
            <v>16909005</v>
          </cell>
          <cell r="H1395">
            <v>386.19</v>
          </cell>
          <cell r="I1395" t="str">
            <v>A</v>
          </cell>
          <cell r="K1395">
            <v>3.8618999999999999</v>
          </cell>
        </row>
        <row r="1396">
          <cell r="B1396">
            <v>16909005</v>
          </cell>
          <cell r="H1396">
            <v>713.94</v>
          </cell>
          <cell r="I1396" t="str">
            <v>A</v>
          </cell>
          <cell r="K1396">
            <v>7.1394000000000011</v>
          </cell>
        </row>
        <row r="1397">
          <cell r="B1397">
            <v>16909005</v>
          </cell>
          <cell r="H1397">
            <v>270.45999999999998</v>
          </cell>
          <cell r="I1397" t="str">
            <v>A</v>
          </cell>
          <cell r="K1397">
            <v>2.7045999999999997</v>
          </cell>
        </row>
        <row r="1398">
          <cell r="B1398">
            <v>16909005</v>
          </cell>
          <cell r="H1398">
            <v>169.88</v>
          </cell>
          <cell r="I1398" t="str">
            <v>A</v>
          </cell>
          <cell r="K1398">
            <v>1.6988000000000001</v>
          </cell>
        </row>
        <row r="1399">
          <cell r="B1399">
            <v>16909005</v>
          </cell>
          <cell r="H1399">
            <v>685.06</v>
          </cell>
          <cell r="I1399" t="str">
            <v>A</v>
          </cell>
          <cell r="K1399">
            <v>6.8506</v>
          </cell>
        </row>
        <row r="1400">
          <cell r="B1400">
            <v>16909005</v>
          </cell>
          <cell r="H1400">
            <v>114.72</v>
          </cell>
          <cell r="I1400" t="str">
            <v>A</v>
          </cell>
          <cell r="K1400">
            <v>1.1472</v>
          </cell>
        </row>
        <row r="1401">
          <cell r="B1401">
            <v>16909005</v>
          </cell>
          <cell r="H1401">
            <v>184.3</v>
          </cell>
          <cell r="I1401" t="str">
            <v>A</v>
          </cell>
          <cell r="K1401">
            <v>1.8430000000000002</v>
          </cell>
        </row>
        <row r="1402">
          <cell r="B1402">
            <v>16909005</v>
          </cell>
          <cell r="H1402">
            <v>242.67</v>
          </cell>
          <cell r="I1402" t="str">
            <v>A</v>
          </cell>
          <cell r="K1402">
            <v>2.4266999999999999</v>
          </cell>
        </row>
        <row r="1403">
          <cell r="B1403">
            <v>16909005</v>
          </cell>
          <cell r="H1403">
            <v>0.01</v>
          </cell>
          <cell r="I1403" t="str">
            <v>E</v>
          </cell>
          <cell r="K1403">
            <v>0.01</v>
          </cell>
        </row>
        <row r="1404">
          <cell r="B1404">
            <v>16909005</v>
          </cell>
          <cell r="H1404">
            <v>478.37</v>
          </cell>
          <cell r="I1404" t="str">
            <v>E</v>
          </cell>
          <cell r="K1404">
            <v>478.37</v>
          </cell>
        </row>
        <row r="1405">
          <cell r="B1405">
            <v>16909005</v>
          </cell>
          <cell r="H1405">
            <v>641.52</v>
          </cell>
          <cell r="I1405" t="str">
            <v>E</v>
          </cell>
          <cell r="K1405">
            <v>641.52</v>
          </cell>
        </row>
        <row r="1406">
          <cell r="B1406">
            <v>16909005</v>
          </cell>
          <cell r="H1406">
            <v>167.08</v>
          </cell>
          <cell r="I1406" t="str">
            <v>E</v>
          </cell>
          <cell r="K1406">
            <v>167.08</v>
          </cell>
        </row>
        <row r="1407">
          <cell r="B1407">
            <v>16909005</v>
          </cell>
          <cell r="H1407">
            <v>105.42</v>
          </cell>
          <cell r="I1407" t="str">
            <v>E</v>
          </cell>
          <cell r="K1407">
            <v>105.42</v>
          </cell>
        </row>
        <row r="1408">
          <cell r="B1408">
            <v>16909005</v>
          </cell>
          <cell r="H1408">
            <v>451.37</v>
          </cell>
          <cell r="I1408" t="str">
            <v>E</v>
          </cell>
          <cell r="K1408">
            <v>451.37</v>
          </cell>
        </row>
        <row r="1409">
          <cell r="B1409">
            <v>16909005</v>
          </cell>
          <cell r="H1409">
            <v>0.01</v>
          </cell>
          <cell r="I1409" t="str">
            <v>E</v>
          </cell>
          <cell r="K1409">
            <v>0.01</v>
          </cell>
        </row>
        <row r="1410">
          <cell r="B1410">
            <v>16909005</v>
          </cell>
          <cell r="H1410">
            <v>963.98</v>
          </cell>
          <cell r="I1410" t="str">
            <v>E</v>
          </cell>
          <cell r="K1410">
            <v>963.98</v>
          </cell>
        </row>
        <row r="1411">
          <cell r="B1411">
            <v>16909005</v>
          </cell>
          <cell r="H1411">
            <v>151</v>
          </cell>
          <cell r="I1411" t="str">
            <v>E</v>
          </cell>
          <cell r="K1411">
            <v>151</v>
          </cell>
        </row>
        <row r="1412">
          <cell r="B1412">
            <v>16909005</v>
          </cell>
          <cell r="H1412">
            <v>168</v>
          </cell>
          <cell r="I1412" t="str">
            <v>D</v>
          </cell>
          <cell r="K1412">
            <v>100.8</v>
          </cell>
        </row>
        <row r="1413">
          <cell r="B1413">
            <v>16909005</v>
          </cell>
          <cell r="H1413">
            <v>168</v>
          </cell>
          <cell r="I1413" t="str">
            <v>D</v>
          </cell>
          <cell r="K1413">
            <v>100.8</v>
          </cell>
        </row>
        <row r="1414">
          <cell r="B1414">
            <v>16909005</v>
          </cell>
          <cell r="H1414">
            <v>168</v>
          </cell>
          <cell r="I1414" t="str">
            <v>D</v>
          </cell>
          <cell r="K1414">
            <v>100.8</v>
          </cell>
        </row>
        <row r="1415">
          <cell r="B1415">
            <v>16909005</v>
          </cell>
          <cell r="H1415">
            <v>168</v>
          </cell>
          <cell r="I1415" t="str">
            <v>D</v>
          </cell>
          <cell r="K1415">
            <v>100.8</v>
          </cell>
        </row>
        <row r="1416">
          <cell r="B1416">
            <v>16909005</v>
          </cell>
          <cell r="H1416">
            <v>168</v>
          </cell>
          <cell r="I1416" t="str">
            <v>D</v>
          </cell>
          <cell r="K1416">
            <v>100.8</v>
          </cell>
        </row>
        <row r="1417">
          <cell r="B1417">
            <v>16909005</v>
          </cell>
          <cell r="H1417">
            <v>1.42</v>
          </cell>
          <cell r="I1417" t="str">
            <v>D</v>
          </cell>
          <cell r="K1417">
            <v>0.85199999999999998</v>
          </cell>
        </row>
        <row r="1418">
          <cell r="B1418">
            <v>16909005</v>
          </cell>
          <cell r="H1418">
            <v>167.82</v>
          </cell>
          <cell r="I1418" t="str">
            <v>D</v>
          </cell>
          <cell r="K1418">
            <v>100.69199999999999</v>
          </cell>
        </row>
        <row r="1419">
          <cell r="B1419">
            <v>16909005</v>
          </cell>
          <cell r="H1419">
            <v>168</v>
          </cell>
          <cell r="I1419" t="str">
            <v>D</v>
          </cell>
          <cell r="K1419">
            <v>100.8</v>
          </cell>
        </row>
        <row r="1420">
          <cell r="B1420">
            <v>16909005</v>
          </cell>
          <cell r="H1420">
            <v>168</v>
          </cell>
          <cell r="I1420" t="str">
            <v>D</v>
          </cell>
          <cell r="K1420">
            <v>100.8</v>
          </cell>
        </row>
        <row r="1421">
          <cell r="B1421">
            <v>16909005</v>
          </cell>
          <cell r="H1421">
            <v>168</v>
          </cell>
          <cell r="I1421" t="str">
            <v>D</v>
          </cell>
          <cell r="K1421">
            <v>100.8</v>
          </cell>
        </row>
        <row r="1422">
          <cell r="B1422">
            <v>16909005</v>
          </cell>
          <cell r="H1422">
            <v>168</v>
          </cell>
          <cell r="I1422" t="str">
            <v>D</v>
          </cell>
          <cell r="K1422">
            <v>100.8</v>
          </cell>
        </row>
        <row r="1423">
          <cell r="B1423">
            <v>16909005</v>
          </cell>
          <cell r="H1423">
            <v>168</v>
          </cell>
          <cell r="I1423" t="str">
            <v>D</v>
          </cell>
          <cell r="K1423">
            <v>100.8</v>
          </cell>
        </row>
        <row r="1424">
          <cell r="B1424">
            <v>16909005</v>
          </cell>
          <cell r="H1424">
            <v>168</v>
          </cell>
          <cell r="I1424" t="str">
            <v>D</v>
          </cell>
          <cell r="K1424">
            <v>100.8</v>
          </cell>
        </row>
        <row r="1425">
          <cell r="B1425">
            <v>16909005</v>
          </cell>
          <cell r="H1425">
            <v>168</v>
          </cell>
          <cell r="I1425" t="str">
            <v>D</v>
          </cell>
          <cell r="K1425">
            <v>100.8</v>
          </cell>
        </row>
        <row r="1426">
          <cell r="B1426">
            <v>16909005</v>
          </cell>
          <cell r="H1426">
            <v>162.81</v>
          </cell>
          <cell r="I1426" t="str">
            <v>D</v>
          </cell>
          <cell r="K1426">
            <v>97.685999999999993</v>
          </cell>
        </row>
        <row r="1427">
          <cell r="B1427">
            <v>16909005</v>
          </cell>
          <cell r="H1427">
            <v>168</v>
          </cell>
          <cell r="I1427" t="str">
            <v>D</v>
          </cell>
          <cell r="K1427">
            <v>100.8</v>
          </cell>
        </row>
        <row r="1428">
          <cell r="B1428">
            <v>16909005</v>
          </cell>
          <cell r="H1428">
            <v>7.87</v>
          </cell>
          <cell r="I1428" t="str">
            <v>C</v>
          </cell>
          <cell r="K1428">
            <v>1.5740000000000001</v>
          </cell>
        </row>
        <row r="1429">
          <cell r="B1429">
            <v>16909005</v>
          </cell>
          <cell r="H1429">
            <v>168</v>
          </cell>
          <cell r="I1429" t="str">
            <v>C</v>
          </cell>
          <cell r="K1429">
            <v>33.6</v>
          </cell>
        </row>
        <row r="1430">
          <cell r="B1430">
            <v>16909005</v>
          </cell>
          <cell r="H1430">
            <v>157.04</v>
          </cell>
          <cell r="I1430" t="str">
            <v>C</v>
          </cell>
          <cell r="K1430">
            <v>31.408000000000001</v>
          </cell>
        </row>
        <row r="1431">
          <cell r="B1431">
            <v>16909005</v>
          </cell>
          <cell r="H1431">
            <v>162.36000000000001</v>
          </cell>
          <cell r="I1431" t="str">
            <v>C</v>
          </cell>
          <cell r="K1431">
            <v>32.472000000000001</v>
          </cell>
        </row>
        <row r="1432">
          <cell r="B1432">
            <v>16909005</v>
          </cell>
          <cell r="H1432">
            <v>168</v>
          </cell>
          <cell r="I1432" t="str">
            <v>C</v>
          </cell>
          <cell r="K1432">
            <v>33.6</v>
          </cell>
        </row>
        <row r="1433">
          <cell r="B1433">
            <v>16909005</v>
          </cell>
          <cell r="H1433">
            <v>168</v>
          </cell>
          <cell r="I1433" t="str">
            <v>C</v>
          </cell>
          <cell r="K1433">
            <v>33.6</v>
          </cell>
        </row>
        <row r="1434">
          <cell r="B1434">
            <v>16909005</v>
          </cell>
          <cell r="H1434">
            <v>168</v>
          </cell>
          <cell r="I1434" t="str">
            <v>C</v>
          </cell>
          <cell r="K1434">
            <v>33.6</v>
          </cell>
        </row>
        <row r="1435">
          <cell r="B1435">
            <v>16909005</v>
          </cell>
          <cell r="H1435">
            <v>168</v>
          </cell>
          <cell r="I1435" t="str">
            <v>C</v>
          </cell>
          <cell r="K1435">
            <v>33.6</v>
          </cell>
        </row>
        <row r="1436">
          <cell r="B1436">
            <v>16909005</v>
          </cell>
          <cell r="H1436">
            <v>2.2400000000000002</v>
          </cell>
          <cell r="I1436" t="str">
            <v>C</v>
          </cell>
          <cell r="K1436">
            <v>0.44800000000000006</v>
          </cell>
        </row>
        <row r="1437">
          <cell r="B1437">
            <v>16909005</v>
          </cell>
          <cell r="H1437">
            <v>140.5</v>
          </cell>
          <cell r="I1437" t="str">
            <v>C</v>
          </cell>
          <cell r="K1437">
            <v>28.1</v>
          </cell>
        </row>
        <row r="1438">
          <cell r="B1438">
            <v>16909005</v>
          </cell>
          <cell r="H1438">
            <v>168</v>
          </cell>
          <cell r="I1438" t="str">
            <v>C</v>
          </cell>
          <cell r="K1438">
            <v>33.6</v>
          </cell>
        </row>
        <row r="1439">
          <cell r="B1439">
            <v>16909005</v>
          </cell>
          <cell r="H1439">
            <v>168</v>
          </cell>
          <cell r="I1439" t="str">
            <v>C</v>
          </cell>
          <cell r="K1439">
            <v>33.6</v>
          </cell>
        </row>
        <row r="1440">
          <cell r="B1440">
            <v>16909005</v>
          </cell>
          <cell r="H1440">
            <v>168</v>
          </cell>
          <cell r="I1440" t="str">
            <v>C</v>
          </cell>
          <cell r="K1440">
            <v>33.6</v>
          </cell>
        </row>
        <row r="1441">
          <cell r="B1441">
            <v>16909005</v>
          </cell>
          <cell r="H1441">
            <v>168</v>
          </cell>
          <cell r="I1441" t="str">
            <v>C</v>
          </cell>
          <cell r="K1441">
            <v>33.6</v>
          </cell>
        </row>
        <row r="1442">
          <cell r="B1442">
            <v>16909005</v>
          </cell>
          <cell r="H1442">
            <v>168</v>
          </cell>
          <cell r="I1442" t="str">
            <v>C</v>
          </cell>
          <cell r="K1442">
            <v>33.6</v>
          </cell>
        </row>
        <row r="1443">
          <cell r="B1443">
            <v>16909005</v>
          </cell>
          <cell r="H1443">
            <v>165.96</v>
          </cell>
          <cell r="I1443" t="str">
            <v>C</v>
          </cell>
          <cell r="K1443">
            <v>33.192</v>
          </cell>
        </row>
        <row r="1444">
          <cell r="B1444">
            <v>16909005</v>
          </cell>
          <cell r="H1444">
            <v>168</v>
          </cell>
          <cell r="I1444" t="str">
            <v>C</v>
          </cell>
          <cell r="K1444">
            <v>33.6</v>
          </cell>
        </row>
        <row r="1445">
          <cell r="B1445">
            <v>16909005</v>
          </cell>
          <cell r="H1445">
            <v>168</v>
          </cell>
          <cell r="I1445" t="str">
            <v>C</v>
          </cell>
          <cell r="K1445">
            <v>33.6</v>
          </cell>
        </row>
        <row r="1446">
          <cell r="B1446">
            <v>16909005</v>
          </cell>
          <cell r="H1446">
            <v>168</v>
          </cell>
          <cell r="I1446" t="str">
            <v>C</v>
          </cell>
          <cell r="K1446">
            <v>33.6</v>
          </cell>
        </row>
        <row r="1447">
          <cell r="B1447">
            <v>16909005</v>
          </cell>
          <cell r="H1447">
            <v>168</v>
          </cell>
          <cell r="I1447" t="str">
            <v>C</v>
          </cell>
          <cell r="K1447">
            <v>33.6</v>
          </cell>
        </row>
        <row r="1448">
          <cell r="B1448">
            <v>16909005</v>
          </cell>
          <cell r="H1448">
            <v>168</v>
          </cell>
          <cell r="I1448" t="str">
            <v>C</v>
          </cell>
          <cell r="K1448">
            <v>33.6</v>
          </cell>
        </row>
        <row r="1449">
          <cell r="B1449">
            <v>16909005</v>
          </cell>
          <cell r="H1449">
            <v>168</v>
          </cell>
          <cell r="I1449" t="str">
            <v>C</v>
          </cell>
          <cell r="K1449">
            <v>33.6</v>
          </cell>
        </row>
        <row r="1450">
          <cell r="B1450">
            <v>16909005</v>
          </cell>
          <cell r="H1450">
            <v>168</v>
          </cell>
          <cell r="I1450" t="str">
            <v>C</v>
          </cell>
          <cell r="K1450">
            <v>33.6</v>
          </cell>
        </row>
        <row r="1451">
          <cell r="B1451">
            <v>16909005</v>
          </cell>
          <cell r="H1451">
            <v>168</v>
          </cell>
          <cell r="I1451" t="str">
            <v>C</v>
          </cell>
          <cell r="K1451">
            <v>33.6</v>
          </cell>
        </row>
        <row r="1452">
          <cell r="B1452">
            <v>16909005</v>
          </cell>
          <cell r="H1452">
            <v>168</v>
          </cell>
          <cell r="I1452" t="str">
            <v>C</v>
          </cell>
          <cell r="K1452">
            <v>33.6</v>
          </cell>
        </row>
        <row r="1453">
          <cell r="B1453">
            <v>16909005</v>
          </cell>
          <cell r="H1453">
            <v>168</v>
          </cell>
          <cell r="I1453" t="str">
            <v>C</v>
          </cell>
          <cell r="K1453">
            <v>33.6</v>
          </cell>
        </row>
        <row r="1454">
          <cell r="B1454">
            <v>16909005</v>
          </cell>
          <cell r="H1454">
            <v>168</v>
          </cell>
          <cell r="I1454" t="str">
            <v>C</v>
          </cell>
          <cell r="K1454">
            <v>33.6</v>
          </cell>
        </row>
        <row r="1455">
          <cell r="B1455">
            <v>16909005</v>
          </cell>
          <cell r="H1455">
            <v>167.98</v>
          </cell>
          <cell r="I1455" t="str">
            <v>C</v>
          </cell>
          <cell r="K1455">
            <v>33.595999999999997</v>
          </cell>
        </row>
        <row r="1456">
          <cell r="B1456">
            <v>16909005</v>
          </cell>
          <cell r="H1456">
            <v>168</v>
          </cell>
          <cell r="I1456" t="str">
            <v>C</v>
          </cell>
          <cell r="K1456">
            <v>33.6</v>
          </cell>
        </row>
        <row r="1457">
          <cell r="B1457">
            <v>16909005</v>
          </cell>
          <cell r="H1457">
            <v>168</v>
          </cell>
          <cell r="I1457" t="str">
            <v>C</v>
          </cell>
          <cell r="K1457">
            <v>33.6</v>
          </cell>
        </row>
        <row r="1458">
          <cell r="B1458">
            <v>16909005</v>
          </cell>
          <cell r="H1458">
            <v>168</v>
          </cell>
          <cell r="I1458" t="str">
            <v>C</v>
          </cell>
          <cell r="K1458">
            <v>33.6</v>
          </cell>
        </row>
        <row r="1459">
          <cell r="B1459">
            <v>16909005</v>
          </cell>
          <cell r="H1459">
            <v>791.08</v>
          </cell>
          <cell r="I1459" t="str">
            <v>C</v>
          </cell>
          <cell r="K1459">
            <v>158.21600000000001</v>
          </cell>
        </row>
        <row r="1460">
          <cell r="B1460">
            <v>16909005</v>
          </cell>
          <cell r="H1460">
            <v>648.73</v>
          </cell>
          <cell r="I1460" t="str">
            <v>C</v>
          </cell>
          <cell r="K1460">
            <v>129.74600000000001</v>
          </cell>
        </row>
        <row r="1461">
          <cell r="B1461">
            <v>16909005</v>
          </cell>
          <cell r="H1461">
            <v>168</v>
          </cell>
          <cell r="I1461" t="str">
            <v>C</v>
          </cell>
          <cell r="K1461">
            <v>33.6</v>
          </cell>
        </row>
        <row r="1462">
          <cell r="B1462">
            <v>16909005</v>
          </cell>
          <cell r="H1462">
            <v>168</v>
          </cell>
          <cell r="I1462" t="str">
            <v>C</v>
          </cell>
          <cell r="K1462">
            <v>33.6</v>
          </cell>
        </row>
        <row r="1463">
          <cell r="B1463">
            <v>16909005</v>
          </cell>
          <cell r="H1463">
            <v>168</v>
          </cell>
          <cell r="I1463" t="str">
            <v>C</v>
          </cell>
          <cell r="K1463">
            <v>33.6</v>
          </cell>
        </row>
        <row r="1464">
          <cell r="B1464">
            <v>16909005</v>
          </cell>
          <cell r="H1464">
            <v>560</v>
          </cell>
          <cell r="I1464" t="str">
            <v>C</v>
          </cell>
          <cell r="K1464">
            <v>112</v>
          </cell>
        </row>
        <row r="1465">
          <cell r="B1465">
            <v>16909005</v>
          </cell>
          <cell r="H1465">
            <v>698.97</v>
          </cell>
          <cell r="I1465" t="str">
            <v>C</v>
          </cell>
          <cell r="K1465">
            <v>139.79400000000001</v>
          </cell>
        </row>
        <row r="1466">
          <cell r="B1466">
            <v>16909005</v>
          </cell>
          <cell r="H1466">
            <v>652.70000000000005</v>
          </cell>
          <cell r="I1466" t="str">
            <v>C</v>
          </cell>
          <cell r="K1466">
            <v>130.54000000000002</v>
          </cell>
        </row>
        <row r="1467">
          <cell r="B1467">
            <v>16909005</v>
          </cell>
          <cell r="H1467">
            <v>309.88</v>
          </cell>
          <cell r="I1467" t="str">
            <v>C</v>
          </cell>
          <cell r="K1467">
            <v>61.975999999999999</v>
          </cell>
        </row>
        <row r="1468">
          <cell r="B1468">
            <v>16909005</v>
          </cell>
          <cell r="H1468">
            <v>660.35</v>
          </cell>
          <cell r="I1468" t="str">
            <v>C</v>
          </cell>
          <cell r="K1468">
            <v>132.07000000000002</v>
          </cell>
        </row>
        <row r="1469">
          <cell r="B1469">
            <v>16909005</v>
          </cell>
          <cell r="H1469">
            <v>168</v>
          </cell>
          <cell r="I1469" t="str">
            <v>B</v>
          </cell>
          <cell r="K1469">
            <v>10.08</v>
          </cell>
        </row>
        <row r="1470">
          <cell r="B1470">
            <v>16909005</v>
          </cell>
          <cell r="H1470">
            <v>168</v>
          </cell>
          <cell r="I1470" t="str">
            <v>B</v>
          </cell>
          <cell r="K1470">
            <v>10.08</v>
          </cell>
        </row>
        <row r="1471">
          <cell r="B1471">
            <v>16909005</v>
          </cell>
          <cell r="H1471">
            <v>168</v>
          </cell>
          <cell r="I1471" t="str">
            <v>B</v>
          </cell>
          <cell r="K1471">
            <v>10.08</v>
          </cell>
        </row>
        <row r="1472">
          <cell r="B1472">
            <v>16909005</v>
          </cell>
          <cell r="H1472">
            <v>168</v>
          </cell>
          <cell r="I1472" t="str">
            <v>B</v>
          </cell>
          <cell r="K1472">
            <v>10.08</v>
          </cell>
        </row>
        <row r="1473">
          <cell r="B1473">
            <v>16909005</v>
          </cell>
          <cell r="H1473">
            <v>293.32</v>
          </cell>
          <cell r="I1473" t="str">
            <v>B</v>
          </cell>
          <cell r="K1473">
            <v>17.5992</v>
          </cell>
        </row>
        <row r="1474">
          <cell r="B1474">
            <v>16909005</v>
          </cell>
          <cell r="H1474">
            <v>560</v>
          </cell>
          <cell r="I1474" t="str">
            <v>B</v>
          </cell>
          <cell r="K1474">
            <v>33.6</v>
          </cell>
        </row>
        <row r="1475">
          <cell r="B1475">
            <v>16909005</v>
          </cell>
          <cell r="H1475">
            <v>88.56</v>
          </cell>
          <cell r="I1475" t="str">
            <v>B</v>
          </cell>
          <cell r="K1475">
            <v>5.3136000000000001</v>
          </cell>
        </row>
        <row r="1476">
          <cell r="B1476">
            <v>16909005</v>
          </cell>
          <cell r="H1476">
            <v>99.14</v>
          </cell>
          <cell r="I1476" t="str">
            <v>B</v>
          </cell>
          <cell r="K1476">
            <v>5.9483999999999995</v>
          </cell>
        </row>
        <row r="1477">
          <cell r="B1477">
            <v>16909005</v>
          </cell>
          <cell r="H1477">
            <v>397.92</v>
          </cell>
          <cell r="I1477" t="str">
            <v>B</v>
          </cell>
          <cell r="K1477">
            <v>23.8752</v>
          </cell>
        </row>
        <row r="1478">
          <cell r="B1478">
            <v>16909005</v>
          </cell>
          <cell r="H1478">
            <v>104.51</v>
          </cell>
          <cell r="I1478" t="str">
            <v>B</v>
          </cell>
          <cell r="K1478">
            <v>6.2706</v>
          </cell>
        </row>
        <row r="1479">
          <cell r="B1479">
            <v>16909005</v>
          </cell>
          <cell r="H1479">
            <v>168</v>
          </cell>
          <cell r="I1479" t="str">
            <v>B</v>
          </cell>
          <cell r="K1479">
            <v>10.08</v>
          </cell>
        </row>
        <row r="1480">
          <cell r="B1480">
            <v>16909005</v>
          </cell>
          <cell r="H1480">
            <v>168</v>
          </cell>
          <cell r="I1480" t="str">
            <v>B</v>
          </cell>
          <cell r="K1480">
            <v>10.08</v>
          </cell>
        </row>
        <row r="1481">
          <cell r="B1481">
            <v>16909005</v>
          </cell>
          <cell r="H1481">
            <v>167.07</v>
          </cell>
          <cell r="I1481" t="str">
            <v>B</v>
          </cell>
          <cell r="K1481">
            <v>10.024199999999999</v>
          </cell>
        </row>
        <row r="1482">
          <cell r="B1482">
            <v>16909005</v>
          </cell>
          <cell r="H1482">
            <v>168</v>
          </cell>
          <cell r="I1482" t="str">
            <v>B</v>
          </cell>
          <cell r="K1482">
            <v>10.08</v>
          </cell>
        </row>
        <row r="1483">
          <cell r="B1483">
            <v>16909005</v>
          </cell>
          <cell r="H1483">
            <v>168</v>
          </cell>
          <cell r="I1483" t="str">
            <v>B</v>
          </cell>
          <cell r="K1483">
            <v>10.08</v>
          </cell>
        </row>
        <row r="1484">
          <cell r="B1484">
            <v>16909005</v>
          </cell>
          <cell r="H1484">
            <v>168</v>
          </cell>
          <cell r="I1484" t="str">
            <v>B</v>
          </cell>
          <cell r="K1484">
            <v>10.08</v>
          </cell>
        </row>
        <row r="1485">
          <cell r="B1485">
            <v>16909005</v>
          </cell>
          <cell r="H1485">
            <v>121.92</v>
          </cell>
          <cell r="I1485" t="str">
            <v>B</v>
          </cell>
          <cell r="K1485">
            <v>7.3151999999999999</v>
          </cell>
        </row>
        <row r="1486">
          <cell r="B1486">
            <v>16909005</v>
          </cell>
          <cell r="H1486">
            <v>40.67</v>
          </cell>
          <cell r="I1486" t="str">
            <v>B</v>
          </cell>
          <cell r="K1486">
            <v>2.4401999999999999</v>
          </cell>
        </row>
        <row r="1487">
          <cell r="B1487">
            <v>16909005</v>
          </cell>
          <cell r="H1487">
            <v>14.4</v>
          </cell>
          <cell r="I1487" t="str">
            <v>B</v>
          </cell>
          <cell r="K1487">
            <v>0.86399999999999999</v>
          </cell>
        </row>
        <row r="1488">
          <cell r="B1488">
            <v>16909005</v>
          </cell>
          <cell r="H1488">
            <v>14.4</v>
          </cell>
          <cell r="I1488" t="str">
            <v>B</v>
          </cell>
          <cell r="K1488">
            <v>0.86399999999999999</v>
          </cell>
        </row>
        <row r="1489">
          <cell r="B1489">
            <v>16909005</v>
          </cell>
          <cell r="H1489">
            <v>2.5099999999999998</v>
          </cell>
          <cell r="I1489" t="str">
            <v>B</v>
          </cell>
          <cell r="K1489">
            <v>0.15059999999999998</v>
          </cell>
        </row>
        <row r="1490">
          <cell r="B1490">
            <v>16909005</v>
          </cell>
          <cell r="H1490">
            <v>2.5099999999999998</v>
          </cell>
          <cell r="I1490" t="str">
            <v>B</v>
          </cell>
          <cell r="K1490">
            <v>0.15059999999999998</v>
          </cell>
        </row>
        <row r="1491">
          <cell r="B1491">
            <v>16909005</v>
          </cell>
          <cell r="H1491">
            <v>14.4</v>
          </cell>
          <cell r="I1491" t="str">
            <v>B</v>
          </cell>
          <cell r="K1491">
            <v>0.86399999999999999</v>
          </cell>
        </row>
        <row r="1492">
          <cell r="B1492">
            <v>16909005</v>
          </cell>
          <cell r="H1492">
            <v>13.35</v>
          </cell>
          <cell r="I1492" t="str">
            <v>B</v>
          </cell>
          <cell r="K1492">
            <v>0.80099999999999993</v>
          </cell>
        </row>
        <row r="1493">
          <cell r="B1493">
            <v>16909005</v>
          </cell>
          <cell r="H1493">
            <v>14.4</v>
          </cell>
          <cell r="I1493" t="str">
            <v>B</v>
          </cell>
          <cell r="K1493">
            <v>0.86399999999999999</v>
          </cell>
        </row>
        <row r="1494">
          <cell r="B1494">
            <v>16909005</v>
          </cell>
          <cell r="H1494">
            <v>2.4900000000000002</v>
          </cell>
          <cell r="I1494" t="str">
            <v>B</v>
          </cell>
          <cell r="K1494">
            <v>0.14940000000000001</v>
          </cell>
        </row>
        <row r="1495">
          <cell r="B1495">
            <v>16909005</v>
          </cell>
          <cell r="H1495">
            <v>5.08</v>
          </cell>
          <cell r="I1495" t="str">
            <v>B</v>
          </cell>
          <cell r="K1495">
            <v>0.30480000000000002</v>
          </cell>
        </row>
        <row r="1496">
          <cell r="B1496">
            <v>16909005</v>
          </cell>
          <cell r="H1496">
            <v>14.4</v>
          </cell>
          <cell r="I1496" t="str">
            <v>B</v>
          </cell>
          <cell r="K1496">
            <v>0.86399999999999999</v>
          </cell>
        </row>
        <row r="1497">
          <cell r="B1497">
            <v>16909005</v>
          </cell>
          <cell r="H1497">
            <v>8.25</v>
          </cell>
          <cell r="I1497" t="str">
            <v>B</v>
          </cell>
          <cell r="K1497">
            <v>0.495</v>
          </cell>
        </row>
        <row r="1498">
          <cell r="B1498">
            <v>16909005</v>
          </cell>
          <cell r="H1498">
            <v>14.4</v>
          </cell>
          <cell r="I1498" t="str">
            <v>B</v>
          </cell>
          <cell r="K1498">
            <v>0.86399999999999999</v>
          </cell>
        </row>
        <row r="1499">
          <cell r="B1499">
            <v>16909005</v>
          </cell>
          <cell r="H1499">
            <v>14.4</v>
          </cell>
          <cell r="I1499" t="str">
            <v>B</v>
          </cell>
          <cell r="K1499">
            <v>0.86399999999999999</v>
          </cell>
        </row>
        <row r="1500">
          <cell r="B1500">
            <v>16909005</v>
          </cell>
          <cell r="H1500">
            <v>13.85</v>
          </cell>
          <cell r="I1500" t="str">
            <v>B</v>
          </cell>
          <cell r="K1500">
            <v>0.83099999999999996</v>
          </cell>
        </row>
        <row r="1501">
          <cell r="B1501">
            <v>16909005</v>
          </cell>
          <cell r="H1501">
            <v>2.1800000000000002</v>
          </cell>
          <cell r="I1501" t="str">
            <v>B</v>
          </cell>
          <cell r="K1501">
            <v>0.1308</v>
          </cell>
        </row>
        <row r="1502">
          <cell r="B1502">
            <v>16909005</v>
          </cell>
          <cell r="H1502">
            <v>2.5099999999999998</v>
          </cell>
          <cell r="I1502" t="str">
            <v>B</v>
          </cell>
          <cell r="K1502">
            <v>0.15059999999999998</v>
          </cell>
        </row>
        <row r="1503">
          <cell r="B1503">
            <v>16909005</v>
          </cell>
          <cell r="H1503">
            <v>2.5099999999999998</v>
          </cell>
          <cell r="I1503" t="str">
            <v>B</v>
          </cell>
          <cell r="K1503">
            <v>0.15059999999999998</v>
          </cell>
        </row>
        <row r="1504">
          <cell r="B1504">
            <v>16909005</v>
          </cell>
          <cell r="H1504">
            <v>2.5099999999999998</v>
          </cell>
          <cell r="I1504" t="str">
            <v>B</v>
          </cell>
          <cell r="K1504">
            <v>0.15059999999999998</v>
          </cell>
        </row>
        <row r="1505">
          <cell r="B1505">
            <v>16909005</v>
          </cell>
          <cell r="H1505">
            <v>168</v>
          </cell>
          <cell r="I1505" t="str">
            <v>B</v>
          </cell>
          <cell r="K1505">
            <v>10.08</v>
          </cell>
        </row>
        <row r="1506">
          <cell r="B1506">
            <v>16909005</v>
          </cell>
          <cell r="H1506">
            <v>168</v>
          </cell>
          <cell r="I1506" t="str">
            <v>B</v>
          </cell>
          <cell r="K1506">
            <v>10.08</v>
          </cell>
        </row>
        <row r="1507">
          <cell r="B1507">
            <v>16909005</v>
          </cell>
          <cell r="H1507">
            <v>168</v>
          </cell>
          <cell r="I1507" t="str">
            <v>B</v>
          </cell>
          <cell r="K1507">
            <v>10.08</v>
          </cell>
        </row>
        <row r="1508">
          <cell r="B1508">
            <v>16909005</v>
          </cell>
          <cell r="H1508">
            <v>168</v>
          </cell>
          <cell r="I1508" t="str">
            <v>B</v>
          </cell>
          <cell r="K1508">
            <v>10.08</v>
          </cell>
        </row>
        <row r="1509">
          <cell r="B1509">
            <v>16909005</v>
          </cell>
          <cell r="H1509">
            <v>168</v>
          </cell>
          <cell r="I1509" t="str">
            <v>B</v>
          </cell>
          <cell r="K1509">
            <v>10.08</v>
          </cell>
        </row>
        <row r="1510">
          <cell r="B1510">
            <v>16909005</v>
          </cell>
          <cell r="H1510">
            <v>150.22999999999999</v>
          </cell>
          <cell r="I1510" t="str">
            <v>B</v>
          </cell>
          <cell r="K1510">
            <v>9.0137999999999998</v>
          </cell>
        </row>
        <row r="1511">
          <cell r="B1511">
            <v>16909005</v>
          </cell>
          <cell r="H1511">
            <v>10.45</v>
          </cell>
          <cell r="I1511" t="str">
            <v>B</v>
          </cell>
          <cell r="K1511">
            <v>0.62699999999999989</v>
          </cell>
        </row>
        <row r="1512">
          <cell r="B1512">
            <v>16909005</v>
          </cell>
          <cell r="H1512">
            <v>448</v>
          </cell>
          <cell r="I1512" t="str">
            <v>B</v>
          </cell>
          <cell r="K1512">
            <v>26.88</v>
          </cell>
        </row>
        <row r="1513">
          <cell r="B1513">
            <v>16909005</v>
          </cell>
          <cell r="H1513">
            <v>103.43</v>
          </cell>
          <cell r="I1513" t="str">
            <v>A</v>
          </cell>
          <cell r="K1513">
            <v>1.0343</v>
          </cell>
        </row>
        <row r="1514">
          <cell r="B1514">
            <v>16909005</v>
          </cell>
          <cell r="H1514">
            <v>29.29</v>
          </cell>
          <cell r="I1514" t="str">
            <v>A</v>
          </cell>
          <cell r="K1514">
            <v>0.29289999999999999</v>
          </cell>
        </row>
        <row r="1515">
          <cell r="B1515">
            <v>16909005</v>
          </cell>
          <cell r="H1515">
            <v>672</v>
          </cell>
          <cell r="I1515" t="str">
            <v>A</v>
          </cell>
          <cell r="K1515">
            <v>6.72</v>
          </cell>
        </row>
        <row r="1516">
          <cell r="B1516">
            <v>16909005</v>
          </cell>
          <cell r="H1516">
            <v>93.74</v>
          </cell>
          <cell r="I1516" t="str">
            <v>A</v>
          </cell>
          <cell r="K1516">
            <v>0.93740000000000001</v>
          </cell>
        </row>
        <row r="1517">
          <cell r="B1517">
            <v>16909005</v>
          </cell>
          <cell r="H1517">
            <v>173.4</v>
          </cell>
          <cell r="I1517" t="str">
            <v>A</v>
          </cell>
          <cell r="K1517">
            <v>1.734</v>
          </cell>
        </row>
        <row r="1518">
          <cell r="B1518">
            <v>16909005</v>
          </cell>
          <cell r="H1518">
            <v>134.4</v>
          </cell>
          <cell r="I1518" t="str">
            <v>A</v>
          </cell>
          <cell r="K1518">
            <v>1.3440000000000001</v>
          </cell>
        </row>
        <row r="1519">
          <cell r="B1519">
            <v>16909005</v>
          </cell>
          <cell r="H1519">
            <v>2.5099999999999998</v>
          </cell>
          <cell r="I1519" t="str">
            <v>A</v>
          </cell>
          <cell r="K1519">
            <v>2.5099999999999997E-2</v>
          </cell>
        </row>
        <row r="1520">
          <cell r="B1520">
            <v>16909005</v>
          </cell>
          <cell r="H1520">
            <v>2.5099999999999998</v>
          </cell>
          <cell r="I1520" t="str">
            <v>A</v>
          </cell>
          <cell r="K1520">
            <v>2.5099999999999997E-2</v>
          </cell>
        </row>
        <row r="1521">
          <cell r="B1521">
            <v>16909005</v>
          </cell>
          <cell r="H1521">
            <v>2.06</v>
          </cell>
          <cell r="I1521" t="str">
            <v>A</v>
          </cell>
          <cell r="K1521">
            <v>2.06E-2</v>
          </cell>
        </row>
        <row r="1522">
          <cell r="B1522">
            <v>16909005</v>
          </cell>
          <cell r="H1522">
            <v>2.4</v>
          </cell>
          <cell r="I1522" t="str">
            <v>A</v>
          </cell>
          <cell r="K1522">
            <v>2.4E-2</v>
          </cell>
        </row>
        <row r="1523">
          <cell r="B1523">
            <v>16909005</v>
          </cell>
          <cell r="H1523">
            <v>14.4</v>
          </cell>
          <cell r="I1523" t="str">
            <v>A</v>
          </cell>
          <cell r="K1523">
            <v>0.14400000000000002</v>
          </cell>
        </row>
        <row r="1524">
          <cell r="B1524">
            <v>16909005</v>
          </cell>
          <cell r="H1524">
            <v>2.5099999999999998</v>
          </cell>
          <cell r="I1524" t="str">
            <v>A</v>
          </cell>
          <cell r="K1524">
            <v>2.5099999999999997E-2</v>
          </cell>
        </row>
        <row r="1525">
          <cell r="B1525">
            <v>16909005</v>
          </cell>
          <cell r="H1525">
            <v>2.5099999999999998</v>
          </cell>
          <cell r="I1525" t="str">
            <v>A</v>
          </cell>
          <cell r="K1525">
            <v>2.5099999999999997E-2</v>
          </cell>
        </row>
        <row r="1526">
          <cell r="B1526">
            <v>16909005</v>
          </cell>
          <cell r="H1526">
            <v>14.4</v>
          </cell>
          <cell r="I1526" t="str">
            <v>A</v>
          </cell>
          <cell r="K1526">
            <v>0.14400000000000002</v>
          </cell>
        </row>
        <row r="1527">
          <cell r="B1527">
            <v>16909005</v>
          </cell>
          <cell r="H1527">
            <v>2.5099999999999998</v>
          </cell>
          <cell r="I1527" t="str">
            <v>A</v>
          </cell>
          <cell r="K1527">
            <v>2.5099999999999997E-2</v>
          </cell>
        </row>
        <row r="1528">
          <cell r="B1528">
            <v>16909005</v>
          </cell>
          <cell r="H1528">
            <v>2.35</v>
          </cell>
          <cell r="I1528" t="str">
            <v>A</v>
          </cell>
          <cell r="K1528">
            <v>2.35E-2</v>
          </cell>
        </row>
        <row r="1529">
          <cell r="B1529">
            <v>16909005</v>
          </cell>
          <cell r="H1529">
            <v>14.4</v>
          </cell>
          <cell r="I1529" t="str">
            <v>A</v>
          </cell>
          <cell r="K1529">
            <v>0.14400000000000002</v>
          </cell>
        </row>
        <row r="1530">
          <cell r="B1530">
            <v>16909005</v>
          </cell>
          <cell r="H1530">
            <v>0.69</v>
          </cell>
          <cell r="I1530" t="str">
            <v>A</v>
          </cell>
          <cell r="K1530">
            <v>6.8999999999999999E-3</v>
          </cell>
        </row>
        <row r="1531">
          <cell r="B1531">
            <v>16909005</v>
          </cell>
          <cell r="H1531">
            <v>14.4</v>
          </cell>
          <cell r="I1531" t="str">
            <v>A</v>
          </cell>
          <cell r="K1531">
            <v>0.14400000000000002</v>
          </cell>
        </row>
        <row r="1532">
          <cell r="B1532">
            <v>16909005</v>
          </cell>
          <cell r="H1532">
            <v>14.4</v>
          </cell>
          <cell r="I1532" t="str">
            <v>A</v>
          </cell>
          <cell r="K1532">
            <v>0.14400000000000002</v>
          </cell>
        </row>
        <row r="1533">
          <cell r="B1533">
            <v>16909005</v>
          </cell>
          <cell r="H1533">
            <v>13.67</v>
          </cell>
          <cell r="I1533" t="str">
            <v>A</v>
          </cell>
          <cell r="K1533">
            <v>0.13670000000000002</v>
          </cell>
        </row>
        <row r="1534">
          <cell r="B1534">
            <v>16909005</v>
          </cell>
          <cell r="H1534">
            <v>14.4</v>
          </cell>
          <cell r="I1534" t="str">
            <v>A</v>
          </cell>
          <cell r="K1534">
            <v>0.14400000000000002</v>
          </cell>
        </row>
        <row r="1535">
          <cell r="B1535">
            <v>16909005</v>
          </cell>
          <cell r="H1535">
            <v>2.5099999999999998</v>
          </cell>
          <cell r="I1535" t="str">
            <v>A</v>
          </cell>
          <cell r="K1535">
            <v>2.5099999999999997E-2</v>
          </cell>
        </row>
        <row r="1536">
          <cell r="B1536">
            <v>16909005</v>
          </cell>
          <cell r="H1536">
            <v>2.5099999999999998</v>
          </cell>
          <cell r="I1536" t="str">
            <v>A</v>
          </cell>
          <cell r="K1536">
            <v>2.5099999999999997E-2</v>
          </cell>
        </row>
        <row r="1537">
          <cell r="B1537">
            <v>16909005</v>
          </cell>
          <cell r="H1537">
            <v>14.4</v>
          </cell>
          <cell r="I1537" t="str">
            <v>A</v>
          </cell>
          <cell r="K1537">
            <v>0.14400000000000002</v>
          </cell>
        </row>
        <row r="1538">
          <cell r="B1538">
            <v>16909005</v>
          </cell>
          <cell r="H1538">
            <v>14.4</v>
          </cell>
          <cell r="I1538" t="str">
            <v>A</v>
          </cell>
          <cell r="K1538">
            <v>0.14400000000000002</v>
          </cell>
        </row>
        <row r="1539">
          <cell r="B1539">
            <v>16909005</v>
          </cell>
          <cell r="H1539">
            <v>14.4</v>
          </cell>
          <cell r="I1539" t="str">
            <v>A</v>
          </cell>
          <cell r="K1539">
            <v>0.14400000000000002</v>
          </cell>
        </row>
        <row r="1540">
          <cell r="B1540">
            <v>16909005</v>
          </cell>
          <cell r="H1540">
            <v>12.54</v>
          </cell>
          <cell r="I1540" t="str">
            <v>A</v>
          </cell>
          <cell r="K1540">
            <v>0.12539999999999998</v>
          </cell>
        </row>
        <row r="1541">
          <cell r="B1541">
            <v>16909005</v>
          </cell>
          <cell r="H1541">
            <v>14.36</v>
          </cell>
          <cell r="I1541" t="str">
            <v>A</v>
          </cell>
          <cell r="K1541">
            <v>0.14360000000000001</v>
          </cell>
        </row>
        <row r="1542">
          <cell r="B1542">
            <v>16909005</v>
          </cell>
          <cell r="H1542">
            <v>14.04</v>
          </cell>
          <cell r="I1542" t="str">
            <v>A</v>
          </cell>
          <cell r="K1542">
            <v>0.1404</v>
          </cell>
        </row>
        <row r="1543">
          <cell r="B1543">
            <v>16909005</v>
          </cell>
          <cell r="H1543">
            <v>14.4</v>
          </cell>
          <cell r="I1543" t="str">
            <v>A</v>
          </cell>
          <cell r="K1543">
            <v>0.14400000000000002</v>
          </cell>
        </row>
        <row r="1544">
          <cell r="B1544">
            <v>16909005</v>
          </cell>
          <cell r="H1544">
            <v>14.4</v>
          </cell>
          <cell r="I1544" t="str">
            <v>A</v>
          </cell>
          <cell r="K1544">
            <v>0.14400000000000002</v>
          </cell>
        </row>
        <row r="1545">
          <cell r="B1545">
            <v>16909005</v>
          </cell>
          <cell r="H1545">
            <v>2.5099999999999998</v>
          </cell>
          <cell r="I1545" t="str">
            <v>A</v>
          </cell>
          <cell r="K1545">
            <v>2.5099999999999997E-2</v>
          </cell>
        </row>
        <row r="1546">
          <cell r="B1546">
            <v>16909005</v>
          </cell>
          <cell r="H1546">
            <v>12.58</v>
          </cell>
          <cell r="I1546" t="str">
            <v>A</v>
          </cell>
          <cell r="K1546">
            <v>0.1258</v>
          </cell>
        </row>
        <row r="1547">
          <cell r="B1547">
            <v>16909005</v>
          </cell>
          <cell r="H1547">
            <v>5</v>
          </cell>
          <cell r="I1547" t="str">
            <v>A</v>
          </cell>
          <cell r="K1547">
            <v>0.05</v>
          </cell>
        </row>
        <row r="1548">
          <cell r="B1548">
            <v>16909005</v>
          </cell>
          <cell r="H1548">
            <v>10.130000000000001</v>
          </cell>
          <cell r="I1548" t="str">
            <v>A</v>
          </cell>
          <cell r="K1548">
            <v>0.10130000000000002</v>
          </cell>
        </row>
        <row r="1549">
          <cell r="B1549">
            <v>16909005</v>
          </cell>
          <cell r="H1549">
            <v>2.23</v>
          </cell>
          <cell r="I1549" t="str">
            <v>A</v>
          </cell>
          <cell r="K1549">
            <v>2.23E-2</v>
          </cell>
        </row>
        <row r="1550">
          <cell r="B1550">
            <v>16909005</v>
          </cell>
          <cell r="H1550">
            <v>13.91</v>
          </cell>
          <cell r="I1550" t="str">
            <v>A</v>
          </cell>
          <cell r="K1550">
            <v>0.1391</v>
          </cell>
        </row>
        <row r="1551">
          <cell r="B1551">
            <v>16909005</v>
          </cell>
          <cell r="H1551">
            <v>2.44</v>
          </cell>
          <cell r="I1551" t="str">
            <v>A</v>
          </cell>
          <cell r="K1551">
            <v>2.4400000000000002E-2</v>
          </cell>
        </row>
        <row r="1552">
          <cell r="B1552">
            <v>16909005</v>
          </cell>
          <cell r="H1552">
            <v>2.5099999999999998</v>
          </cell>
          <cell r="I1552" t="str">
            <v>A</v>
          </cell>
          <cell r="K1552">
            <v>2.5099999999999997E-2</v>
          </cell>
        </row>
        <row r="1553">
          <cell r="B1553">
            <v>16909005</v>
          </cell>
          <cell r="H1553">
            <v>2.5099999999999998</v>
          </cell>
          <cell r="I1553" t="str">
            <v>A</v>
          </cell>
          <cell r="K1553">
            <v>2.5099999999999997E-2</v>
          </cell>
        </row>
        <row r="1554">
          <cell r="B1554">
            <v>16909005</v>
          </cell>
          <cell r="H1554">
            <v>14.4</v>
          </cell>
          <cell r="I1554" t="str">
            <v>A</v>
          </cell>
          <cell r="K1554">
            <v>0.14400000000000002</v>
          </cell>
        </row>
        <row r="1555">
          <cell r="B1555">
            <v>16909005</v>
          </cell>
          <cell r="H1555">
            <v>2.0699999999999998</v>
          </cell>
          <cell r="I1555" t="str">
            <v>A</v>
          </cell>
          <cell r="K1555">
            <v>2.07E-2</v>
          </cell>
        </row>
        <row r="1556">
          <cell r="B1556">
            <v>16909005</v>
          </cell>
          <cell r="H1556">
            <v>2.5099999999999998</v>
          </cell>
          <cell r="I1556" t="str">
            <v>A</v>
          </cell>
          <cell r="K1556">
            <v>2.5099999999999997E-2</v>
          </cell>
        </row>
        <row r="1557">
          <cell r="B1557">
            <v>16909005</v>
          </cell>
          <cell r="H1557">
            <v>2.5099999999999998</v>
          </cell>
          <cell r="I1557" t="str">
            <v>A</v>
          </cell>
          <cell r="K1557">
            <v>2.5099999999999997E-2</v>
          </cell>
        </row>
        <row r="1558">
          <cell r="B1558">
            <v>16909005</v>
          </cell>
          <cell r="H1558">
            <v>2.5099999999999998</v>
          </cell>
          <cell r="I1558" t="str">
            <v>A</v>
          </cell>
          <cell r="K1558">
            <v>2.5099999999999997E-2</v>
          </cell>
        </row>
        <row r="1559">
          <cell r="B1559">
            <v>16909005</v>
          </cell>
          <cell r="H1559">
            <v>1.64</v>
          </cell>
          <cell r="I1559" t="str">
            <v>A</v>
          </cell>
          <cell r="K1559">
            <v>1.6399999999999998E-2</v>
          </cell>
        </row>
        <row r="1560">
          <cell r="B1560">
            <v>16909005</v>
          </cell>
          <cell r="H1560">
            <v>12.28</v>
          </cell>
          <cell r="I1560" t="str">
            <v>A</v>
          </cell>
          <cell r="K1560">
            <v>0.12279999999999999</v>
          </cell>
        </row>
        <row r="1561">
          <cell r="B1561">
            <v>16909005</v>
          </cell>
          <cell r="H1561">
            <v>2.5099999999999998</v>
          </cell>
          <cell r="I1561" t="str">
            <v>A</v>
          </cell>
          <cell r="K1561">
            <v>2.5099999999999997E-2</v>
          </cell>
        </row>
        <row r="1562">
          <cell r="B1562">
            <v>16909005</v>
          </cell>
          <cell r="H1562">
            <v>14.4</v>
          </cell>
          <cell r="I1562" t="str">
            <v>A</v>
          </cell>
          <cell r="K1562">
            <v>0.14400000000000002</v>
          </cell>
        </row>
        <row r="1563">
          <cell r="B1563">
            <v>16909005</v>
          </cell>
          <cell r="H1563">
            <v>2.5099999999999998</v>
          </cell>
          <cell r="I1563" t="str">
            <v>A</v>
          </cell>
          <cell r="K1563">
            <v>2.5099999999999997E-2</v>
          </cell>
        </row>
        <row r="1564">
          <cell r="B1564">
            <v>16909005</v>
          </cell>
          <cell r="H1564">
            <v>1.86</v>
          </cell>
          <cell r="I1564" t="str">
            <v>A</v>
          </cell>
          <cell r="K1564">
            <v>1.8600000000000002E-2</v>
          </cell>
        </row>
        <row r="1565">
          <cell r="B1565">
            <v>16909005</v>
          </cell>
          <cell r="H1565">
            <v>14.4</v>
          </cell>
          <cell r="I1565" t="str">
            <v>A</v>
          </cell>
          <cell r="K1565">
            <v>0.14400000000000002</v>
          </cell>
        </row>
        <row r="1566">
          <cell r="B1566">
            <v>16909005</v>
          </cell>
          <cell r="H1566">
            <v>14.4</v>
          </cell>
          <cell r="I1566" t="str">
            <v>A</v>
          </cell>
          <cell r="K1566">
            <v>0.14400000000000002</v>
          </cell>
        </row>
        <row r="1567">
          <cell r="B1567">
            <v>16909005</v>
          </cell>
          <cell r="H1567">
            <v>2.5099999999999998</v>
          </cell>
          <cell r="I1567" t="str">
            <v>A</v>
          </cell>
          <cell r="K1567">
            <v>2.5099999999999997E-2</v>
          </cell>
        </row>
        <row r="1568">
          <cell r="B1568">
            <v>16909005</v>
          </cell>
          <cell r="H1568">
            <v>2.2200000000000002</v>
          </cell>
          <cell r="I1568" t="str">
            <v>A</v>
          </cell>
          <cell r="K1568">
            <v>2.2200000000000001E-2</v>
          </cell>
        </row>
        <row r="1569">
          <cell r="B1569">
            <v>16909005</v>
          </cell>
          <cell r="H1569">
            <v>14.4</v>
          </cell>
          <cell r="I1569" t="str">
            <v>A</v>
          </cell>
          <cell r="K1569">
            <v>0.14400000000000002</v>
          </cell>
        </row>
        <row r="1570">
          <cell r="B1570">
            <v>16909005</v>
          </cell>
          <cell r="H1570">
            <v>2.4900000000000002</v>
          </cell>
          <cell r="I1570" t="str">
            <v>A</v>
          </cell>
          <cell r="K1570">
            <v>2.4900000000000002E-2</v>
          </cell>
        </row>
        <row r="1571">
          <cell r="B1571">
            <v>16909005</v>
          </cell>
          <cell r="H1571">
            <v>12.52</v>
          </cell>
          <cell r="I1571" t="str">
            <v>A</v>
          </cell>
          <cell r="K1571">
            <v>0.12520000000000001</v>
          </cell>
        </row>
        <row r="1572">
          <cell r="B1572">
            <v>16909005</v>
          </cell>
          <cell r="H1572">
            <v>14.27</v>
          </cell>
          <cell r="I1572" t="str">
            <v>A</v>
          </cell>
          <cell r="K1572">
            <v>0.14269999999999999</v>
          </cell>
        </row>
        <row r="1573">
          <cell r="B1573">
            <v>16909005</v>
          </cell>
          <cell r="H1573">
            <v>14.4</v>
          </cell>
          <cell r="I1573" t="str">
            <v>A</v>
          </cell>
          <cell r="K1573">
            <v>0.14400000000000002</v>
          </cell>
        </row>
        <row r="1574">
          <cell r="B1574">
            <v>16909005</v>
          </cell>
          <cell r="H1574">
            <v>12.77</v>
          </cell>
          <cell r="I1574" t="str">
            <v>A</v>
          </cell>
          <cell r="K1574">
            <v>0.12770000000000001</v>
          </cell>
        </row>
        <row r="1575">
          <cell r="B1575">
            <v>16909005</v>
          </cell>
          <cell r="H1575">
            <v>5.15</v>
          </cell>
          <cell r="I1575" t="str">
            <v>A</v>
          </cell>
          <cell r="K1575">
            <v>5.1500000000000004E-2</v>
          </cell>
        </row>
        <row r="1576">
          <cell r="B1576">
            <v>16909005</v>
          </cell>
          <cell r="H1576">
            <v>14.4</v>
          </cell>
          <cell r="I1576" t="str">
            <v>A</v>
          </cell>
          <cell r="K1576">
            <v>0.14400000000000002</v>
          </cell>
        </row>
        <row r="1577">
          <cell r="B1577">
            <v>16909005</v>
          </cell>
          <cell r="H1577">
            <v>2.2999999999999998</v>
          </cell>
          <cell r="I1577" t="str">
            <v>A</v>
          </cell>
          <cell r="K1577">
            <v>2.3E-2</v>
          </cell>
        </row>
        <row r="1578">
          <cell r="B1578">
            <v>16909005</v>
          </cell>
          <cell r="H1578">
            <v>14.4</v>
          </cell>
          <cell r="I1578" t="str">
            <v>A</v>
          </cell>
          <cell r="K1578">
            <v>0.14400000000000002</v>
          </cell>
        </row>
        <row r="1579">
          <cell r="B1579">
            <v>16909005</v>
          </cell>
          <cell r="H1579">
            <v>9.4</v>
          </cell>
          <cell r="I1579" t="str">
            <v>A</v>
          </cell>
          <cell r="K1579">
            <v>9.4E-2</v>
          </cell>
        </row>
        <row r="1580">
          <cell r="B1580">
            <v>16909005</v>
          </cell>
          <cell r="H1580">
            <v>14.4</v>
          </cell>
          <cell r="I1580" t="str">
            <v>A</v>
          </cell>
          <cell r="K1580">
            <v>0.14400000000000002</v>
          </cell>
        </row>
        <row r="1581">
          <cell r="B1581">
            <v>16909005</v>
          </cell>
          <cell r="H1581">
            <v>2.5099999999999998</v>
          </cell>
          <cell r="I1581" t="str">
            <v>A</v>
          </cell>
          <cell r="K1581">
            <v>2.5099999999999997E-2</v>
          </cell>
        </row>
        <row r="1582">
          <cell r="B1582">
            <v>16909005</v>
          </cell>
          <cell r="H1582">
            <v>14.2</v>
          </cell>
          <cell r="I1582" t="str">
            <v>A</v>
          </cell>
          <cell r="K1582">
            <v>0.14199999999999999</v>
          </cell>
        </row>
        <row r="1583">
          <cell r="B1583">
            <v>16909005</v>
          </cell>
          <cell r="H1583">
            <v>38.19</v>
          </cell>
          <cell r="I1583" t="str">
            <v>A</v>
          </cell>
          <cell r="K1583">
            <v>0.38189999999999996</v>
          </cell>
        </row>
        <row r="1584">
          <cell r="B1584">
            <v>16909005</v>
          </cell>
          <cell r="H1584">
            <v>2.5099999999999998</v>
          </cell>
          <cell r="I1584" t="str">
            <v>A</v>
          </cell>
          <cell r="K1584">
            <v>2.5099999999999997E-2</v>
          </cell>
        </row>
        <row r="1585">
          <cell r="B1585">
            <v>16909005</v>
          </cell>
          <cell r="H1585">
            <v>14.4</v>
          </cell>
          <cell r="I1585" t="str">
            <v>A</v>
          </cell>
          <cell r="K1585">
            <v>0.14400000000000002</v>
          </cell>
        </row>
        <row r="1586">
          <cell r="B1586">
            <v>16909005</v>
          </cell>
          <cell r="H1586">
            <v>2.5099999999999998</v>
          </cell>
          <cell r="I1586" t="str">
            <v>A</v>
          </cell>
          <cell r="K1586">
            <v>2.5099999999999997E-2</v>
          </cell>
        </row>
        <row r="1587">
          <cell r="B1587">
            <v>16909005</v>
          </cell>
          <cell r="H1587">
            <v>2.5099999999999998</v>
          </cell>
          <cell r="I1587" t="str">
            <v>A</v>
          </cell>
          <cell r="K1587">
            <v>2.5099999999999997E-2</v>
          </cell>
        </row>
        <row r="1588">
          <cell r="B1588">
            <v>16909005</v>
          </cell>
          <cell r="H1588">
            <v>17.52</v>
          </cell>
          <cell r="I1588" t="str">
            <v>A</v>
          </cell>
          <cell r="K1588">
            <v>0.17519999999999999</v>
          </cell>
        </row>
        <row r="1589">
          <cell r="B1589">
            <v>16909005</v>
          </cell>
          <cell r="H1589">
            <v>2.5099999999999998</v>
          </cell>
          <cell r="I1589" t="str">
            <v>A</v>
          </cell>
          <cell r="K1589">
            <v>2.5099999999999997E-2</v>
          </cell>
        </row>
        <row r="1590">
          <cell r="B1590">
            <v>16909005</v>
          </cell>
          <cell r="H1590">
            <v>14.4</v>
          </cell>
          <cell r="I1590" t="str">
            <v>A</v>
          </cell>
          <cell r="K1590">
            <v>0.14400000000000002</v>
          </cell>
        </row>
        <row r="1591">
          <cell r="B1591">
            <v>16909005</v>
          </cell>
          <cell r="H1591">
            <v>14.39</v>
          </cell>
          <cell r="I1591" t="str">
            <v>A</v>
          </cell>
          <cell r="K1591">
            <v>0.1439</v>
          </cell>
        </row>
        <row r="1592">
          <cell r="B1592">
            <v>16909005</v>
          </cell>
          <cell r="H1592">
            <v>13.26</v>
          </cell>
          <cell r="I1592" t="str">
            <v>A</v>
          </cell>
          <cell r="K1592">
            <v>0.1326</v>
          </cell>
        </row>
        <row r="1593">
          <cell r="B1593">
            <v>16909005</v>
          </cell>
          <cell r="H1593">
            <v>14.4</v>
          </cell>
          <cell r="I1593" t="str">
            <v>A</v>
          </cell>
          <cell r="K1593">
            <v>0.14400000000000002</v>
          </cell>
        </row>
        <row r="1594">
          <cell r="B1594">
            <v>16909005</v>
          </cell>
          <cell r="H1594">
            <v>13.47</v>
          </cell>
          <cell r="I1594" t="str">
            <v>A</v>
          </cell>
          <cell r="K1594">
            <v>0.13470000000000001</v>
          </cell>
        </row>
        <row r="1595">
          <cell r="B1595">
            <v>16909005</v>
          </cell>
          <cell r="H1595">
            <v>12.43</v>
          </cell>
          <cell r="I1595" t="str">
            <v>A</v>
          </cell>
          <cell r="K1595">
            <v>0.12429999999999999</v>
          </cell>
        </row>
        <row r="1596">
          <cell r="B1596">
            <v>16909005</v>
          </cell>
          <cell r="H1596">
            <v>14.4</v>
          </cell>
          <cell r="I1596" t="str">
            <v>A</v>
          </cell>
          <cell r="K1596">
            <v>0.14400000000000002</v>
          </cell>
        </row>
        <row r="1597">
          <cell r="B1597">
            <v>16909005</v>
          </cell>
          <cell r="H1597">
            <v>14.4</v>
          </cell>
          <cell r="I1597" t="str">
            <v>A</v>
          </cell>
          <cell r="K1597">
            <v>0.14400000000000002</v>
          </cell>
        </row>
        <row r="1598">
          <cell r="B1598">
            <v>16909005</v>
          </cell>
          <cell r="H1598">
            <v>14.4</v>
          </cell>
          <cell r="I1598" t="str">
            <v>A</v>
          </cell>
          <cell r="K1598">
            <v>0.14400000000000002</v>
          </cell>
        </row>
        <row r="1599">
          <cell r="B1599">
            <v>16909005</v>
          </cell>
          <cell r="H1599">
            <v>14.4</v>
          </cell>
          <cell r="I1599" t="str">
            <v>A</v>
          </cell>
          <cell r="K1599">
            <v>0.14400000000000002</v>
          </cell>
        </row>
        <row r="1600">
          <cell r="B1600">
            <v>16909005</v>
          </cell>
          <cell r="H1600">
            <v>13.2</v>
          </cell>
          <cell r="I1600" t="str">
            <v>A</v>
          </cell>
          <cell r="K1600">
            <v>0.13200000000000001</v>
          </cell>
        </row>
        <row r="1601">
          <cell r="B1601">
            <v>16909005</v>
          </cell>
          <cell r="H1601">
            <v>14.17</v>
          </cell>
          <cell r="I1601" t="str">
            <v>A</v>
          </cell>
          <cell r="K1601">
            <v>0.14169999999999999</v>
          </cell>
        </row>
        <row r="1602">
          <cell r="B1602">
            <v>16909005</v>
          </cell>
          <cell r="H1602">
            <v>14.4</v>
          </cell>
          <cell r="I1602" t="str">
            <v>A</v>
          </cell>
          <cell r="K1602">
            <v>0.14400000000000002</v>
          </cell>
        </row>
        <row r="1603">
          <cell r="B1603">
            <v>16909005</v>
          </cell>
          <cell r="H1603">
            <v>56.88</v>
          </cell>
          <cell r="I1603" t="str">
            <v>A</v>
          </cell>
          <cell r="K1603">
            <v>0.56880000000000008</v>
          </cell>
        </row>
        <row r="1604">
          <cell r="B1604">
            <v>16909005</v>
          </cell>
          <cell r="H1604">
            <v>0.9</v>
          </cell>
          <cell r="I1604" t="str">
            <v>E</v>
          </cell>
          <cell r="K1604">
            <v>0.9</v>
          </cell>
        </row>
        <row r="1605">
          <cell r="B1605">
            <v>16909005</v>
          </cell>
          <cell r="H1605">
            <v>0.9</v>
          </cell>
          <cell r="I1605" t="str">
            <v>E</v>
          </cell>
          <cell r="K1605">
            <v>0.9</v>
          </cell>
        </row>
        <row r="1606">
          <cell r="B1606">
            <v>16909005</v>
          </cell>
          <cell r="H1606">
            <v>0.9</v>
          </cell>
          <cell r="I1606" t="str">
            <v>E</v>
          </cell>
          <cell r="K1606">
            <v>0.9</v>
          </cell>
        </row>
        <row r="1607">
          <cell r="B1607">
            <v>16909005</v>
          </cell>
          <cell r="H1607">
            <v>0.9</v>
          </cell>
          <cell r="I1607" t="str">
            <v>E</v>
          </cell>
          <cell r="K1607">
            <v>0.9</v>
          </cell>
        </row>
        <row r="1608">
          <cell r="B1608">
            <v>16909005</v>
          </cell>
          <cell r="H1608">
            <v>0.9</v>
          </cell>
          <cell r="I1608" t="str">
            <v>E</v>
          </cell>
          <cell r="K1608">
            <v>0.9</v>
          </cell>
        </row>
        <row r="1609">
          <cell r="B1609">
            <v>16909005</v>
          </cell>
          <cell r="H1609">
            <v>0.9</v>
          </cell>
          <cell r="I1609" t="str">
            <v>E</v>
          </cell>
          <cell r="K1609">
            <v>0.9</v>
          </cell>
        </row>
        <row r="1610">
          <cell r="B1610">
            <v>16909005</v>
          </cell>
          <cell r="H1610">
            <v>0.16</v>
          </cell>
          <cell r="I1610" t="str">
            <v>E</v>
          </cell>
          <cell r="K1610">
            <v>0.16</v>
          </cell>
        </row>
        <row r="1611">
          <cell r="B1611">
            <v>16909005</v>
          </cell>
          <cell r="H1611">
            <v>0.9</v>
          </cell>
          <cell r="I1611" t="str">
            <v>E</v>
          </cell>
          <cell r="K1611">
            <v>0.9</v>
          </cell>
        </row>
        <row r="1612">
          <cell r="B1612">
            <v>16909005</v>
          </cell>
          <cell r="H1612">
            <v>0.89</v>
          </cell>
          <cell r="I1612" t="str">
            <v>E</v>
          </cell>
          <cell r="K1612">
            <v>0.89</v>
          </cell>
        </row>
        <row r="1613">
          <cell r="B1613">
            <v>16909005</v>
          </cell>
          <cell r="H1613">
            <v>0.9</v>
          </cell>
          <cell r="I1613" t="str">
            <v>E</v>
          </cell>
          <cell r="K1613">
            <v>0.9</v>
          </cell>
        </row>
        <row r="1614">
          <cell r="B1614">
            <v>16909005</v>
          </cell>
          <cell r="H1614">
            <v>0.02</v>
          </cell>
          <cell r="I1614" t="str">
            <v>E</v>
          </cell>
          <cell r="K1614">
            <v>0.02</v>
          </cell>
        </row>
        <row r="1615">
          <cell r="B1615">
            <v>16909005</v>
          </cell>
          <cell r="H1615">
            <v>0.04</v>
          </cell>
          <cell r="I1615" t="str">
            <v>E</v>
          </cell>
          <cell r="K1615">
            <v>0.04</v>
          </cell>
        </row>
        <row r="1616">
          <cell r="B1616">
            <v>16909005</v>
          </cell>
          <cell r="H1616">
            <v>0.02</v>
          </cell>
          <cell r="I1616" t="str">
            <v>E</v>
          </cell>
          <cell r="K1616">
            <v>0.02</v>
          </cell>
        </row>
        <row r="1617">
          <cell r="B1617">
            <v>16909005</v>
          </cell>
          <cell r="H1617">
            <v>0.1</v>
          </cell>
          <cell r="I1617" t="str">
            <v>E</v>
          </cell>
          <cell r="K1617">
            <v>0.1</v>
          </cell>
        </row>
        <row r="1618">
          <cell r="B1618">
            <v>16909005</v>
          </cell>
          <cell r="H1618">
            <v>5.96</v>
          </cell>
          <cell r="I1618" t="str">
            <v>E</v>
          </cell>
          <cell r="K1618">
            <v>5.96</v>
          </cell>
        </row>
        <row r="1619">
          <cell r="B1619">
            <v>16909005</v>
          </cell>
          <cell r="H1619">
            <v>2.79</v>
          </cell>
          <cell r="I1619" t="str">
            <v>E</v>
          </cell>
          <cell r="K1619">
            <v>2.79</v>
          </cell>
        </row>
        <row r="1620">
          <cell r="B1620">
            <v>16909005</v>
          </cell>
          <cell r="H1620">
            <v>8.0500000000000007</v>
          </cell>
          <cell r="I1620" t="str">
            <v>E</v>
          </cell>
          <cell r="K1620">
            <v>8.0500000000000007</v>
          </cell>
        </row>
        <row r="1621">
          <cell r="B1621">
            <v>16909005</v>
          </cell>
          <cell r="H1621">
            <v>2.79</v>
          </cell>
          <cell r="I1621" t="str">
            <v>E</v>
          </cell>
          <cell r="K1621">
            <v>2.79</v>
          </cell>
        </row>
        <row r="1622">
          <cell r="B1622">
            <v>16909005</v>
          </cell>
          <cell r="H1622">
            <v>3.29</v>
          </cell>
          <cell r="I1622" t="str">
            <v>E</v>
          </cell>
          <cell r="K1622">
            <v>3.29</v>
          </cell>
        </row>
        <row r="1623">
          <cell r="B1623">
            <v>16909005</v>
          </cell>
          <cell r="H1623">
            <v>93.65</v>
          </cell>
          <cell r="I1623" t="str">
            <v>E</v>
          </cell>
          <cell r="K1623">
            <v>93.65</v>
          </cell>
        </row>
        <row r="1624">
          <cell r="B1624">
            <v>16909005</v>
          </cell>
          <cell r="H1624">
            <v>2.79</v>
          </cell>
          <cell r="I1624" t="str">
            <v>E</v>
          </cell>
          <cell r="K1624">
            <v>2.79</v>
          </cell>
        </row>
        <row r="1625">
          <cell r="B1625">
            <v>16909005</v>
          </cell>
          <cell r="H1625">
            <v>0.3</v>
          </cell>
          <cell r="I1625" t="str">
            <v>E</v>
          </cell>
          <cell r="K1625">
            <v>0.3</v>
          </cell>
        </row>
        <row r="1626">
          <cell r="B1626">
            <v>16909005</v>
          </cell>
          <cell r="H1626">
            <v>3.21</v>
          </cell>
          <cell r="I1626" t="str">
            <v>E</v>
          </cell>
          <cell r="K1626">
            <v>3.21</v>
          </cell>
        </row>
        <row r="1627">
          <cell r="B1627">
            <v>16909005</v>
          </cell>
          <cell r="H1627">
            <v>0.84</v>
          </cell>
          <cell r="I1627" t="str">
            <v>E</v>
          </cell>
          <cell r="K1627">
            <v>0.84</v>
          </cell>
        </row>
        <row r="1628">
          <cell r="B1628">
            <v>16909005</v>
          </cell>
          <cell r="H1628">
            <v>3.11</v>
          </cell>
          <cell r="I1628" t="str">
            <v>E</v>
          </cell>
          <cell r="K1628">
            <v>3.11</v>
          </cell>
        </row>
        <row r="1629">
          <cell r="B1629">
            <v>16909005</v>
          </cell>
          <cell r="H1629">
            <v>13.44</v>
          </cell>
          <cell r="I1629" t="str">
            <v>E</v>
          </cell>
          <cell r="K1629">
            <v>13.44</v>
          </cell>
        </row>
        <row r="1630">
          <cell r="B1630">
            <v>16909005</v>
          </cell>
          <cell r="H1630">
            <v>0.39</v>
          </cell>
          <cell r="I1630" t="str">
            <v>E</v>
          </cell>
          <cell r="K1630">
            <v>0.39</v>
          </cell>
        </row>
        <row r="1631">
          <cell r="B1631">
            <v>16909005</v>
          </cell>
          <cell r="H1631">
            <v>9.7899999999999991</v>
          </cell>
          <cell r="I1631" t="str">
            <v>E</v>
          </cell>
          <cell r="K1631">
            <v>9.7899999999999991</v>
          </cell>
        </row>
        <row r="1632">
          <cell r="B1632">
            <v>16909005</v>
          </cell>
          <cell r="H1632">
            <v>25.61</v>
          </cell>
          <cell r="I1632" t="str">
            <v>E</v>
          </cell>
          <cell r="K1632">
            <v>25.61</v>
          </cell>
        </row>
        <row r="1633">
          <cell r="B1633">
            <v>16909005</v>
          </cell>
          <cell r="H1633">
            <v>0.01</v>
          </cell>
          <cell r="I1633" t="str">
            <v>E</v>
          </cell>
          <cell r="K1633">
            <v>0.01</v>
          </cell>
        </row>
        <row r="1634">
          <cell r="B1634">
            <v>16909005</v>
          </cell>
          <cell r="H1634">
            <v>2.79</v>
          </cell>
          <cell r="I1634" t="str">
            <v>E</v>
          </cell>
          <cell r="K1634">
            <v>2.79</v>
          </cell>
        </row>
        <row r="1635">
          <cell r="B1635">
            <v>16909005</v>
          </cell>
          <cell r="H1635">
            <v>2.79</v>
          </cell>
          <cell r="I1635" t="str">
            <v>E</v>
          </cell>
          <cell r="K1635">
            <v>2.79</v>
          </cell>
        </row>
        <row r="1636">
          <cell r="B1636">
            <v>16909005</v>
          </cell>
          <cell r="H1636">
            <v>168</v>
          </cell>
          <cell r="I1636" t="str">
            <v>E</v>
          </cell>
          <cell r="K1636">
            <v>168</v>
          </cell>
        </row>
        <row r="1637">
          <cell r="B1637">
            <v>16909005</v>
          </cell>
          <cell r="H1637">
            <v>2.79</v>
          </cell>
          <cell r="I1637" t="str">
            <v>C</v>
          </cell>
          <cell r="K1637">
            <v>0.55800000000000005</v>
          </cell>
        </row>
        <row r="1638">
          <cell r="B1638">
            <v>16909005</v>
          </cell>
          <cell r="H1638">
            <v>2.79</v>
          </cell>
          <cell r="I1638" t="str">
            <v>C</v>
          </cell>
          <cell r="K1638">
            <v>0.55800000000000005</v>
          </cell>
        </row>
        <row r="1639">
          <cell r="B1639">
            <v>16909005</v>
          </cell>
          <cell r="H1639">
            <v>0.24</v>
          </cell>
          <cell r="I1639" t="str">
            <v>C</v>
          </cell>
          <cell r="K1639">
            <v>4.8000000000000001E-2</v>
          </cell>
        </row>
        <row r="1640">
          <cell r="B1640">
            <v>16909005</v>
          </cell>
          <cell r="H1640">
            <v>0.98</v>
          </cell>
          <cell r="I1640" t="str">
            <v>C</v>
          </cell>
          <cell r="K1640">
            <v>0.19600000000000001</v>
          </cell>
        </row>
        <row r="1641">
          <cell r="B1641">
            <v>16909005</v>
          </cell>
          <cell r="H1641">
            <v>3.08</v>
          </cell>
          <cell r="I1641" t="str">
            <v>B</v>
          </cell>
          <cell r="K1641">
            <v>0.18479999999999999</v>
          </cell>
        </row>
        <row r="1642">
          <cell r="B1642">
            <v>16909005</v>
          </cell>
          <cell r="H1642">
            <v>2.79</v>
          </cell>
          <cell r="I1642" t="str">
            <v>B</v>
          </cell>
          <cell r="K1642">
            <v>0.16739999999999999</v>
          </cell>
        </row>
        <row r="1643">
          <cell r="B1643">
            <v>16909005</v>
          </cell>
          <cell r="H1643">
            <v>2.79</v>
          </cell>
          <cell r="I1643" t="str">
            <v>B</v>
          </cell>
          <cell r="K1643">
            <v>0.16739999999999999</v>
          </cell>
        </row>
        <row r="1644">
          <cell r="B1644">
            <v>16909005</v>
          </cell>
          <cell r="H1644">
            <v>6.08</v>
          </cell>
          <cell r="I1644" t="str">
            <v>B</v>
          </cell>
          <cell r="K1644">
            <v>0.36480000000000001</v>
          </cell>
        </row>
        <row r="1645">
          <cell r="B1645">
            <v>16909005</v>
          </cell>
          <cell r="H1645">
            <v>2.79</v>
          </cell>
          <cell r="I1645" t="str">
            <v>A</v>
          </cell>
          <cell r="K1645">
            <v>2.7900000000000001E-2</v>
          </cell>
        </row>
        <row r="1646">
          <cell r="B1646">
            <v>16909005</v>
          </cell>
          <cell r="H1646">
            <v>2.79</v>
          </cell>
          <cell r="I1646" t="str">
            <v>A</v>
          </cell>
          <cell r="K1646">
            <v>2.7900000000000001E-2</v>
          </cell>
        </row>
        <row r="1647">
          <cell r="B1647">
            <v>16909005</v>
          </cell>
          <cell r="H1647">
            <v>2.79</v>
          </cell>
          <cell r="I1647" t="str">
            <v>A</v>
          </cell>
          <cell r="K1647">
            <v>2.7900000000000001E-2</v>
          </cell>
        </row>
        <row r="1648">
          <cell r="B1648">
            <v>16909005</v>
          </cell>
          <cell r="H1648">
            <v>52.33</v>
          </cell>
          <cell r="I1648" t="str">
            <v>A</v>
          </cell>
          <cell r="K1648">
            <v>0.52329999999999999</v>
          </cell>
        </row>
        <row r="1649">
          <cell r="B1649">
            <v>16909005</v>
          </cell>
          <cell r="H1649">
            <v>4.7</v>
          </cell>
          <cell r="I1649" t="str">
            <v>A</v>
          </cell>
          <cell r="K1649">
            <v>4.7E-2</v>
          </cell>
        </row>
        <row r="1650">
          <cell r="B1650">
            <v>16909005</v>
          </cell>
          <cell r="H1650">
            <v>64.989999999999995</v>
          </cell>
          <cell r="I1650" t="str">
            <v>A</v>
          </cell>
          <cell r="K1650">
            <v>0.64989999999999992</v>
          </cell>
        </row>
        <row r="1651">
          <cell r="B1651">
            <v>16909005</v>
          </cell>
          <cell r="H1651">
            <v>66.14</v>
          </cell>
          <cell r="I1651" t="str">
            <v>A</v>
          </cell>
          <cell r="K1651">
            <v>0.66139999999999999</v>
          </cell>
        </row>
        <row r="1652">
          <cell r="B1652">
            <v>16909005</v>
          </cell>
          <cell r="H1652">
            <v>2.79</v>
          </cell>
          <cell r="I1652" t="str">
            <v>A</v>
          </cell>
          <cell r="K1652">
            <v>2.7900000000000001E-2</v>
          </cell>
        </row>
        <row r="1653">
          <cell r="B1653">
            <v>16909005</v>
          </cell>
          <cell r="H1653">
            <v>5.35</v>
          </cell>
          <cell r="I1653" t="str">
            <v>E</v>
          </cell>
          <cell r="K1653">
            <v>5.35</v>
          </cell>
        </row>
        <row r="1654">
          <cell r="B1654">
            <v>16909005</v>
          </cell>
          <cell r="H1654">
            <v>4.45</v>
          </cell>
          <cell r="I1654" t="str">
            <v>E</v>
          </cell>
          <cell r="K1654">
            <v>4.45</v>
          </cell>
        </row>
        <row r="1655">
          <cell r="B1655">
            <v>16909005</v>
          </cell>
          <cell r="H1655">
            <v>4.41</v>
          </cell>
          <cell r="I1655" t="str">
            <v>E</v>
          </cell>
          <cell r="K1655">
            <v>4.41</v>
          </cell>
        </row>
        <row r="1656">
          <cell r="B1656">
            <v>16909005</v>
          </cell>
          <cell r="H1656">
            <v>1.64</v>
          </cell>
          <cell r="I1656" t="str">
            <v>E</v>
          </cell>
          <cell r="K1656">
            <v>1.64</v>
          </cell>
        </row>
        <row r="1657">
          <cell r="B1657">
            <v>16909005</v>
          </cell>
          <cell r="H1657">
            <v>0.37</v>
          </cell>
          <cell r="I1657" t="str">
            <v>E</v>
          </cell>
          <cell r="K1657">
            <v>0.37</v>
          </cell>
        </row>
        <row r="1658">
          <cell r="B1658">
            <v>16909005</v>
          </cell>
          <cell r="H1658">
            <v>1.1399999999999999</v>
          </cell>
          <cell r="I1658" t="str">
            <v>E</v>
          </cell>
          <cell r="K1658">
            <v>1.1399999999999999</v>
          </cell>
        </row>
        <row r="1659">
          <cell r="B1659">
            <v>16909005</v>
          </cell>
          <cell r="H1659">
            <v>1.24</v>
          </cell>
          <cell r="I1659" t="str">
            <v>E</v>
          </cell>
          <cell r="K1659">
            <v>1.24</v>
          </cell>
        </row>
        <row r="1660">
          <cell r="B1660">
            <v>16909005</v>
          </cell>
          <cell r="H1660">
            <v>1.03</v>
          </cell>
          <cell r="I1660" t="str">
            <v>E</v>
          </cell>
          <cell r="K1660">
            <v>1.03</v>
          </cell>
        </row>
        <row r="1661">
          <cell r="B1661">
            <v>16909005</v>
          </cell>
          <cell r="H1661">
            <v>0.27</v>
          </cell>
          <cell r="I1661" t="str">
            <v>E</v>
          </cell>
          <cell r="K1661">
            <v>0.27</v>
          </cell>
        </row>
        <row r="1662">
          <cell r="B1662">
            <v>16909005</v>
          </cell>
          <cell r="H1662">
            <v>0.3</v>
          </cell>
          <cell r="I1662" t="str">
            <v>E</v>
          </cell>
          <cell r="K1662">
            <v>0.3</v>
          </cell>
        </row>
        <row r="1663">
          <cell r="B1663">
            <v>16909005</v>
          </cell>
          <cell r="H1663">
            <v>168</v>
          </cell>
          <cell r="I1663" t="str">
            <v>E</v>
          </cell>
          <cell r="K1663">
            <v>168</v>
          </cell>
        </row>
        <row r="1664">
          <cell r="B1664">
            <v>16909005</v>
          </cell>
          <cell r="H1664">
            <v>0.1</v>
          </cell>
          <cell r="I1664" t="str">
            <v>E</v>
          </cell>
          <cell r="K1664">
            <v>0.1</v>
          </cell>
        </row>
        <row r="1665">
          <cell r="B1665">
            <v>16909005</v>
          </cell>
          <cell r="H1665">
            <v>1.57</v>
          </cell>
          <cell r="I1665" t="str">
            <v>E</v>
          </cell>
          <cell r="K1665">
            <v>1.57</v>
          </cell>
        </row>
        <row r="1666">
          <cell r="B1666">
            <v>16909005</v>
          </cell>
          <cell r="H1666">
            <v>2.79</v>
          </cell>
          <cell r="I1666" t="str">
            <v>E</v>
          </cell>
          <cell r="K1666">
            <v>2.79</v>
          </cell>
        </row>
        <row r="1667">
          <cell r="B1667">
            <v>16909005</v>
          </cell>
          <cell r="H1667">
            <v>6.05</v>
          </cell>
          <cell r="I1667" t="str">
            <v>E</v>
          </cell>
          <cell r="K1667">
            <v>6.05</v>
          </cell>
        </row>
        <row r="1668">
          <cell r="B1668">
            <v>16909005</v>
          </cell>
          <cell r="H1668">
            <v>13.44</v>
          </cell>
          <cell r="I1668" t="str">
            <v>E</v>
          </cell>
          <cell r="K1668">
            <v>13.44</v>
          </cell>
        </row>
        <row r="1669">
          <cell r="B1669">
            <v>16909005</v>
          </cell>
          <cell r="H1669">
            <v>25.55</v>
          </cell>
          <cell r="I1669" t="str">
            <v>E</v>
          </cell>
          <cell r="K1669">
            <v>25.55</v>
          </cell>
        </row>
        <row r="1670">
          <cell r="B1670">
            <v>16909005</v>
          </cell>
          <cell r="H1670">
            <v>9.2200000000000006</v>
          </cell>
          <cell r="I1670" t="str">
            <v>B</v>
          </cell>
          <cell r="K1670">
            <v>0.55320000000000003</v>
          </cell>
        </row>
        <row r="1671">
          <cell r="B1671">
            <v>16909005</v>
          </cell>
          <cell r="H1671">
            <v>18.47</v>
          </cell>
          <cell r="I1671" t="str">
            <v>A</v>
          </cell>
          <cell r="K1671">
            <v>0.1847</v>
          </cell>
        </row>
        <row r="1672">
          <cell r="B1672">
            <v>16909005</v>
          </cell>
          <cell r="H1672">
            <v>0.9</v>
          </cell>
          <cell r="I1672" t="str">
            <v>E</v>
          </cell>
          <cell r="K1672">
            <v>0.9</v>
          </cell>
        </row>
        <row r="1673">
          <cell r="B1673">
            <v>16909005</v>
          </cell>
          <cell r="H1673">
            <v>0.9</v>
          </cell>
          <cell r="I1673" t="str">
            <v>E</v>
          </cell>
          <cell r="K1673">
            <v>0.9</v>
          </cell>
        </row>
        <row r="1674">
          <cell r="B1674">
            <v>16909005</v>
          </cell>
          <cell r="H1674">
            <v>0.9</v>
          </cell>
          <cell r="I1674" t="str">
            <v>E</v>
          </cell>
          <cell r="K1674">
            <v>0.9</v>
          </cell>
        </row>
        <row r="1675">
          <cell r="B1675">
            <v>16909005</v>
          </cell>
          <cell r="H1675">
            <v>25.81</v>
          </cell>
          <cell r="I1675" t="str">
            <v>E</v>
          </cell>
          <cell r="K1675">
            <v>25.81</v>
          </cell>
        </row>
        <row r="1676">
          <cell r="B1676">
            <v>16909005</v>
          </cell>
          <cell r="H1676">
            <v>1.23</v>
          </cell>
          <cell r="I1676" t="str">
            <v>E</v>
          </cell>
          <cell r="K1676">
            <v>1.23</v>
          </cell>
        </row>
        <row r="1677">
          <cell r="B1677">
            <v>16909005</v>
          </cell>
          <cell r="H1677">
            <v>2.79</v>
          </cell>
          <cell r="I1677" t="str">
            <v>E</v>
          </cell>
          <cell r="K1677">
            <v>2.79</v>
          </cell>
        </row>
        <row r="1678">
          <cell r="B1678">
            <v>16909005</v>
          </cell>
          <cell r="H1678">
            <v>2.79</v>
          </cell>
          <cell r="I1678" t="str">
            <v>E</v>
          </cell>
          <cell r="K1678">
            <v>2.79</v>
          </cell>
        </row>
        <row r="1679">
          <cell r="B1679">
            <v>16909005</v>
          </cell>
          <cell r="H1679">
            <v>1.98</v>
          </cell>
          <cell r="I1679" t="str">
            <v>E</v>
          </cell>
          <cell r="K1679">
            <v>1.98</v>
          </cell>
        </row>
        <row r="1680">
          <cell r="B1680">
            <v>16909005</v>
          </cell>
          <cell r="H1680">
            <v>2.79</v>
          </cell>
          <cell r="I1680" t="str">
            <v>E</v>
          </cell>
          <cell r="K1680">
            <v>2.79</v>
          </cell>
        </row>
        <row r="1681">
          <cell r="B1681">
            <v>16909005</v>
          </cell>
          <cell r="H1681">
            <v>2.79</v>
          </cell>
          <cell r="I1681" t="str">
            <v>E</v>
          </cell>
          <cell r="K1681">
            <v>2.79</v>
          </cell>
        </row>
        <row r="1682">
          <cell r="B1682">
            <v>16909005</v>
          </cell>
          <cell r="H1682">
            <v>2.79</v>
          </cell>
          <cell r="I1682" t="str">
            <v>E</v>
          </cell>
          <cell r="K1682">
            <v>2.79</v>
          </cell>
        </row>
        <row r="1683">
          <cell r="B1683">
            <v>16909005</v>
          </cell>
          <cell r="H1683">
            <v>100.31</v>
          </cell>
          <cell r="I1683" t="str">
            <v>E</v>
          </cell>
          <cell r="K1683">
            <v>100.31</v>
          </cell>
        </row>
        <row r="1684">
          <cell r="B1684">
            <v>16909005</v>
          </cell>
          <cell r="H1684">
            <v>0.43</v>
          </cell>
          <cell r="I1684" t="str">
            <v>E</v>
          </cell>
          <cell r="K1684">
            <v>0.43</v>
          </cell>
        </row>
        <row r="1685">
          <cell r="B1685">
            <v>16909005</v>
          </cell>
          <cell r="H1685">
            <v>94.28</v>
          </cell>
          <cell r="I1685" t="str">
            <v>E</v>
          </cell>
          <cell r="K1685">
            <v>94.28</v>
          </cell>
        </row>
        <row r="1686">
          <cell r="B1686">
            <v>16909005</v>
          </cell>
          <cell r="H1686">
            <v>2.79</v>
          </cell>
          <cell r="I1686" t="str">
            <v>E</v>
          </cell>
          <cell r="K1686">
            <v>2.79</v>
          </cell>
        </row>
        <row r="1687">
          <cell r="B1687">
            <v>16909005</v>
          </cell>
          <cell r="H1687">
            <v>2.79</v>
          </cell>
          <cell r="I1687" t="str">
            <v>C</v>
          </cell>
          <cell r="K1687">
            <v>0.55800000000000005</v>
          </cell>
        </row>
        <row r="1688">
          <cell r="B1688">
            <v>16909005</v>
          </cell>
          <cell r="H1688">
            <v>35.65</v>
          </cell>
          <cell r="I1688" t="str">
            <v>A</v>
          </cell>
          <cell r="K1688">
            <v>0.35649999999999998</v>
          </cell>
        </row>
        <row r="1689">
          <cell r="B1689">
            <v>16909005</v>
          </cell>
          <cell r="H1689">
            <v>7.5</v>
          </cell>
          <cell r="I1689" t="str">
            <v>A</v>
          </cell>
          <cell r="K1689">
            <v>7.4999999999999997E-2</v>
          </cell>
        </row>
        <row r="1690">
          <cell r="B1690">
            <v>16909005</v>
          </cell>
          <cell r="H1690">
            <v>1.72</v>
          </cell>
          <cell r="I1690" t="str">
            <v>E</v>
          </cell>
          <cell r="K1690">
            <v>1.72</v>
          </cell>
        </row>
        <row r="1691">
          <cell r="B1691">
            <v>16909005</v>
          </cell>
          <cell r="H1691">
            <v>0.74</v>
          </cell>
          <cell r="I1691" t="str">
            <v>E</v>
          </cell>
          <cell r="K1691">
            <v>0.74</v>
          </cell>
        </row>
        <row r="1692">
          <cell r="B1692">
            <v>16909005</v>
          </cell>
          <cell r="H1692">
            <v>0.65</v>
          </cell>
          <cell r="I1692" t="str">
            <v>E</v>
          </cell>
          <cell r="K1692">
            <v>0.65</v>
          </cell>
        </row>
        <row r="1693">
          <cell r="B1693">
            <v>16909005</v>
          </cell>
          <cell r="H1693">
            <v>0.02</v>
          </cell>
          <cell r="I1693" t="str">
            <v>E</v>
          </cell>
          <cell r="K1693">
            <v>0.02</v>
          </cell>
        </row>
        <row r="1694">
          <cell r="B1694">
            <v>16909005</v>
          </cell>
          <cell r="H1694">
            <v>45.42</v>
          </cell>
          <cell r="I1694" t="str">
            <v>E</v>
          </cell>
          <cell r="K1694">
            <v>45.42</v>
          </cell>
        </row>
        <row r="1695">
          <cell r="B1695">
            <v>16909005</v>
          </cell>
          <cell r="H1695">
            <v>0.36</v>
          </cell>
          <cell r="I1695" t="str">
            <v>E</v>
          </cell>
          <cell r="K1695">
            <v>0.36</v>
          </cell>
        </row>
        <row r="1696">
          <cell r="B1696">
            <v>16909005</v>
          </cell>
          <cell r="H1696">
            <v>2.25</v>
          </cell>
          <cell r="I1696" t="str">
            <v>E</v>
          </cell>
          <cell r="K1696">
            <v>2.25</v>
          </cell>
        </row>
        <row r="1697">
          <cell r="B1697">
            <v>16909005</v>
          </cell>
          <cell r="H1697">
            <v>2.79</v>
          </cell>
          <cell r="I1697" t="str">
            <v>E</v>
          </cell>
          <cell r="K1697">
            <v>2.79</v>
          </cell>
        </row>
        <row r="1698">
          <cell r="B1698">
            <v>16909005</v>
          </cell>
          <cell r="H1698">
            <v>12.65</v>
          </cell>
          <cell r="I1698" t="str">
            <v>E</v>
          </cell>
          <cell r="K1698">
            <v>12.65</v>
          </cell>
        </row>
        <row r="1699">
          <cell r="B1699">
            <v>16909005</v>
          </cell>
          <cell r="H1699">
            <v>0.97</v>
          </cell>
          <cell r="I1699" t="str">
            <v>E</v>
          </cell>
          <cell r="K1699">
            <v>0.97</v>
          </cell>
        </row>
        <row r="1700">
          <cell r="B1700">
            <v>16909005</v>
          </cell>
          <cell r="H1700">
            <v>2.79</v>
          </cell>
          <cell r="I1700" t="str">
            <v>E</v>
          </cell>
          <cell r="K1700">
            <v>2.79</v>
          </cell>
        </row>
        <row r="1701">
          <cell r="B1701">
            <v>16909005</v>
          </cell>
          <cell r="H1701">
            <v>2.79</v>
          </cell>
          <cell r="I1701" t="str">
            <v>E</v>
          </cell>
          <cell r="K1701">
            <v>2.79</v>
          </cell>
        </row>
        <row r="1702">
          <cell r="B1702">
            <v>16909005</v>
          </cell>
          <cell r="H1702">
            <v>2.79</v>
          </cell>
          <cell r="I1702" t="str">
            <v>E</v>
          </cell>
          <cell r="K1702">
            <v>2.79</v>
          </cell>
        </row>
        <row r="1703">
          <cell r="B1703">
            <v>16909005</v>
          </cell>
          <cell r="H1703">
            <v>2.79</v>
          </cell>
          <cell r="I1703" t="str">
            <v>E</v>
          </cell>
          <cell r="K1703">
            <v>2.79</v>
          </cell>
        </row>
        <row r="1704">
          <cell r="B1704">
            <v>16909005</v>
          </cell>
          <cell r="H1704">
            <v>0.03</v>
          </cell>
          <cell r="I1704" t="str">
            <v>E</v>
          </cell>
          <cell r="K1704">
            <v>0.03</v>
          </cell>
        </row>
        <row r="1705">
          <cell r="B1705">
            <v>16909005</v>
          </cell>
          <cell r="H1705">
            <v>140</v>
          </cell>
          <cell r="I1705" t="str">
            <v>E</v>
          </cell>
          <cell r="K1705">
            <v>140</v>
          </cell>
        </row>
        <row r="1706">
          <cell r="B1706">
            <v>16909005</v>
          </cell>
          <cell r="H1706">
            <v>140</v>
          </cell>
          <cell r="I1706" t="str">
            <v>E</v>
          </cell>
          <cell r="K1706">
            <v>140</v>
          </cell>
        </row>
        <row r="1707">
          <cell r="B1707">
            <v>16909005</v>
          </cell>
          <cell r="H1707">
            <v>43.66</v>
          </cell>
          <cell r="I1707" t="str">
            <v>E</v>
          </cell>
          <cell r="K1707">
            <v>43.66</v>
          </cell>
        </row>
        <row r="1708">
          <cell r="B1708">
            <v>16909005</v>
          </cell>
          <cell r="H1708">
            <v>2.2400000000000002</v>
          </cell>
          <cell r="I1708" t="str">
            <v>E</v>
          </cell>
          <cell r="K1708">
            <v>2.2400000000000002</v>
          </cell>
        </row>
        <row r="1709">
          <cell r="B1709">
            <v>16909005</v>
          </cell>
          <cell r="H1709">
            <v>2.79</v>
          </cell>
          <cell r="I1709" t="str">
            <v>C</v>
          </cell>
          <cell r="K1709">
            <v>0.55800000000000005</v>
          </cell>
        </row>
        <row r="1710">
          <cell r="B1710">
            <v>16909005</v>
          </cell>
          <cell r="H1710">
            <v>2.79</v>
          </cell>
          <cell r="I1710" t="str">
            <v>C</v>
          </cell>
          <cell r="K1710">
            <v>0.55800000000000005</v>
          </cell>
        </row>
        <row r="1711">
          <cell r="B1711">
            <v>16909005</v>
          </cell>
          <cell r="H1711">
            <v>24.83</v>
          </cell>
          <cell r="I1711" t="str">
            <v>C</v>
          </cell>
          <cell r="K1711">
            <v>4.9660000000000002</v>
          </cell>
        </row>
        <row r="1712">
          <cell r="B1712">
            <v>16909005</v>
          </cell>
          <cell r="H1712">
            <v>26.3</v>
          </cell>
          <cell r="I1712" t="str">
            <v>C</v>
          </cell>
          <cell r="K1712">
            <v>5.2600000000000007</v>
          </cell>
        </row>
        <row r="1713">
          <cell r="B1713">
            <v>16909005</v>
          </cell>
          <cell r="H1713">
            <v>0.42</v>
          </cell>
          <cell r="I1713" t="str">
            <v>C</v>
          </cell>
          <cell r="K1713">
            <v>8.4000000000000005E-2</v>
          </cell>
        </row>
        <row r="1714">
          <cell r="B1714">
            <v>16909005</v>
          </cell>
          <cell r="H1714">
            <v>2.39</v>
          </cell>
          <cell r="I1714" t="str">
            <v>A</v>
          </cell>
          <cell r="K1714">
            <v>2.3900000000000001E-2</v>
          </cell>
        </row>
        <row r="1715">
          <cell r="B1715">
            <v>16909005</v>
          </cell>
          <cell r="H1715">
            <v>15.35</v>
          </cell>
          <cell r="I1715" t="str">
            <v>A</v>
          </cell>
          <cell r="K1715">
            <v>0.1535</v>
          </cell>
        </row>
        <row r="1716">
          <cell r="B1716">
            <v>16909005</v>
          </cell>
          <cell r="H1716">
            <v>2.79</v>
          </cell>
          <cell r="I1716" t="str">
            <v>A</v>
          </cell>
          <cell r="K1716">
            <v>2.7900000000000001E-2</v>
          </cell>
        </row>
        <row r="1717">
          <cell r="B1717">
            <v>16909005</v>
          </cell>
          <cell r="H1717">
            <v>74.41</v>
          </cell>
          <cell r="I1717" t="str">
            <v>A</v>
          </cell>
          <cell r="K1717">
            <v>0.74409999999999998</v>
          </cell>
        </row>
        <row r="1718">
          <cell r="B1718">
            <v>16909005</v>
          </cell>
          <cell r="H1718">
            <v>28.11</v>
          </cell>
          <cell r="I1718" t="str">
            <v>A</v>
          </cell>
          <cell r="K1718">
            <v>0.28110000000000002</v>
          </cell>
        </row>
        <row r="1719">
          <cell r="B1719">
            <v>16909005</v>
          </cell>
          <cell r="H1719">
            <v>56.33</v>
          </cell>
          <cell r="I1719" t="str">
            <v>A</v>
          </cell>
          <cell r="K1719">
            <v>0.56330000000000002</v>
          </cell>
        </row>
        <row r="1720">
          <cell r="B1720">
            <v>16909005</v>
          </cell>
          <cell r="H1720">
            <v>2.77</v>
          </cell>
          <cell r="I1720" t="str">
            <v>A</v>
          </cell>
          <cell r="K1720">
            <v>2.7700000000000002E-2</v>
          </cell>
        </row>
        <row r="1721">
          <cell r="B1721">
            <v>16909005</v>
          </cell>
          <cell r="H1721">
            <v>33.74</v>
          </cell>
          <cell r="I1721" t="str">
            <v>A</v>
          </cell>
          <cell r="K1721">
            <v>0.33740000000000003</v>
          </cell>
        </row>
        <row r="1722">
          <cell r="B1722">
            <v>16909005</v>
          </cell>
          <cell r="H1722">
            <v>2.23</v>
          </cell>
          <cell r="I1722" t="str">
            <v>A</v>
          </cell>
          <cell r="K1722">
            <v>2.23E-2</v>
          </cell>
        </row>
        <row r="1723">
          <cell r="B1723">
            <v>16909005</v>
          </cell>
          <cell r="H1723">
            <v>30.32</v>
          </cell>
          <cell r="I1723" t="str">
            <v>A</v>
          </cell>
          <cell r="K1723">
            <v>0.30320000000000003</v>
          </cell>
        </row>
        <row r="1724">
          <cell r="B1724">
            <v>16909005</v>
          </cell>
          <cell r="H1724">
            <v>69.069999999999993</v>
          </cell>
          <cell r="I1724" t="str">
            <v>A</v>
          </cell>
          <cell r="K1724">
            <v>0.69069999999999998</v>
          </cell>
        </row>
        <row r="1725">
          <cell r="B1725">
            <v>16909005</v>
          </cell>
          <cell r="H1725">
            <v>30.87</v>
          </cell>
          <cell r="I1725" t="str">
            <v>A</v>
          </cell>
          <cell r="K1725">
            <v>0.30870000000000003</v>
          </cell>
        </row>
        <row r="1726">
          <cell r="B1726">
            <v>16909005</v>
          </cell>
          <cell r="H1726">
            <v>74.53</v>
          </cell>
          <cell r="I1726" t="str">
            <v>A</v>
          </cell>
          <cell r="K1726">
            <v>0.74530000000000007</v>
          </cell>
        </row>
        <row r="1727">
          <cell r="B1727">
            <v>16909005</v>
          </cell>
          <cell r="H1727">
            <v>2.79</v>
          </cell>
          <cell r="I1727" t="str">
            <v>A</v>
          </cell>
          <cell r="K1727">
            <v>2.7900000000000001E-2</v>
          </cell>
        </row>
        <row r="1728">
          <cell r="B1728">
            <v>16909005</v>
          </cell>
          <cell r="H1728">
            <v>168</v>
          </cell>
          <cell r="I1728" t="str">
            <v>E</v>
          </cell>
          <cell r="K1728">
            <v>168</v>
          </cell>
        </row>
        <row r="1729">
          <cell r="B1729">
            <v>16909005</v>
          </cell>
          <cell r="H1729">
            <v>0.08</v>
          </cell>
          <cell r="I1729" t="str">
            <v>E</v>
          </cell>
          <cell r="K1729">
            <v>0.08</v>
          </cell>
        </row>
        <row r="1730">
          <cell r="B1730">
            <v>16909005</v>
          </cell>
          <cell r="H1730">
            <v>8.09</v>
          </cell>
          <cell r="I1730" t="str">
            <v>E</v>
          </cell>
          <cell r="K1730">
            <v>8.09</v>
          </cell>
        </row>
        <row r="1731">
          <cell r="B1731">
            <v>16909005</v>
          </cell>
          <cell r="H1731">
            <v>0.41</v>
          </cell>
          <cell r="I1731" t="str">
            <v>E</v>
          </cell>
          <cell r="K1731">
            <v>0.41</v>
          </cell>
        </row>
        <row r="1732">
          <cell r="B1732">
            <v>16909005</v>
          </cell>
          <cell r="H1732">
            <v>0.63</v>
          </cell>
          <cell r="I1732" t="str">
            <v>C</v>
          </cell>
          <cell r="K1732">
            <v>0.126</v>
          </cell>
        </row>
        <row r="1733">
          <cell r="B1733">
            <v>16909005</v>
          </cell>
          <cell r="H1733">
            <v>7.41</v>
          </cell>
          <cell r="I1733" t="str">
            <v>B</v>
          </cell>
          <cell r="K1733">
            <v>0.4446</v>
          </cell>
        </row>
        <row r="1734">
          <cell r="B1734">
            <v>16909005</v>
          </cell>
          <cell r="H1734">
            <v>2.79</v>
          </cell>
          <cell r="I1734" t="str">
            <v>B</v>
          </cell>
          <cell r="K1734">
            <v>0.16739999999999999</v>
          </cell>
        </row>
        <row r="1735">
          <cell r="B1735">
            <v>16909005</v>
          </cell>
          <cell r="H1735">
            <v>2.79</v>
          </cell>
          <cell r="I1735" t="str">
            <v>A</v>
          </cell>
          <cell r="K1735">
            <v>2.7900000000000001E-2</v>
          </cell>
        </row>
        <row r="1736">
          <cell r="B1736">
            <v>16909005</v>
          </cell>
          <cell r="H1736">
            <v>2.79</v>
          </cell>
          <cell r="I1736" t="str">
            <v>A</v>
          </cell>
          <cell r="K1736">
            <v>2.7900000000000001E-2</v>
          </cell>
        </row>
        <row r="1737">
          <cell r="B1737">
            <v>16909005</v>
          </cell>
          <cell r="H1737">
            <v>152.12</v>
          </cell>
          <cell r="I1737" t="str">
            <v>A</v>
          </cell>
          <cell r="K1737">
            <v>1.5212000000000001</v>
          </cell>
        </row>
        <row r="1738">
          <cell r="B1738">
            <v>16909005</v>
          </cell>
          <cell r="H1738">
            <v>0.02</v>
          </cell>
          <cell r="I1738" t="str">
            <v>E</v>
          </cell>
          <cell r="K1738">
            <v>0.02</v>
          </cell>
        </row>
        <row r="1739">
          <cell r="B1739">
            <v>16909005</v>
          </cell>
          <cell r="H1739">
            <v>5</v>
          </cell>
          <cell r="I1739" t="str">
            <v>E</v>
          </cell>
          <cell r="K1739">
            <v>5</v>
          </cell>
        </row>
        <row r="1740">
          <cell r="B1740">
            <v>16909005</v>
          </cell>
          <cell r="H1740">
            <v>5</v>
          </cell>
          <cell r="I1740" t="str">
            <v>E</v>
          </cell>
          <cell r="K1740">
            <v>5</v>
          </cell>
        </row>
        <row r="1741">
          <cell r="B1741">
            <v>16909005</v>
          </cell>
          <cell r="H1741">
            <v>5</v>
          </cell>
          <cell r="I1741" t="str">
            <v>E</v>
          </cell>
          <cell r="K1741">
            <v>5</v>
          </cell>
        </row>
        <row r="1742">
          <cell r="B1742">
            <v>16909005</v>
          </cell>
          <cell r="H1742">
            <v>5</v>
          </cell>
          <cell r="I1742" t="str">
            <v>E</v>
          </cell>
          <cell r="K1742">
            <v>5</v>
          </cell>
        </row>
        <row r="1743">
          <cell r="B1743">
            <v>16909010</v>
          </cell>
          <cell r="H1743">
            <v>148.87</v>
          </cell>
          <cell r="I1743" t="str">
            <v>E</v>
          </cell>
          <cell r="K1743">
            <v>148.87</v>
          </cell>
        </row>
        <row r="1744">
          <cell r="B1744">
            <v>16909010</v>
          </cell>
          <cell r="H1744">
            <v>928.98</v>
          </cell>
          <cell r="I1744" t="str">
            <v>E</v>
          </cell>
          <cell r="K1744">
            <v>928.98</v>
          </cell>
        </row>
        <row r="1745">
          <cell r="B1745">
            <v>16909010</v>
          </cell>
          <cell r="H1745">
            <v>531.57000000000005</v>
          </cell>
          <cell r="I1745" t="str">
            <v>E</v>
          </cell>
          <cell r="K1745">
            <v>531.57000000000005</v>
          </cell>
        </row>
        <row r="1746">
          <cell r="B1746">
            <v>16909010</v>
          </cell>
          <cell r="H1746">
            <v>531.57000000000005</v>
          </cell>
          <cell r="I1746" t="str">
            <v>E</v>
          </cell>
          <cell r="K1746">
            <v>531.57000000000005</v>
          </cell>
        </row>
        <row r="1747">
          <cell r="B1747">
            <v>16909010</v>
          </cell>
          <cell r="H1747">
            <v>534.14</v>
          </cell>
          <cell r="I1747" t="str">
            <v>E</v>
          </cell>
          <cell r="K1747">
            <v>534.14</v>
          </cell>
        </row>
        <row r="1748">
          <cell r="B1748">
            <v>16909010</v>
          </cell>
          <cell r="H1748">
            <v>534.14</v>
          </cell>
          <cell r="I1748" t="str">
            <v>E</v>
          </cell>
          <cell r="K1748">
            <v>534.14</v>
          </cell>
        </row>
        <row r="1749">
          <cell r="B1749">
            <v>16909010</v>
          </cell>
          <cell r="H1749">
            <v>534.14</v>
          </cell>
          <cell r="I1749" t="str">
            <v>E</v>
          </cell>
          <cell r="K1749">
            <v>534.14</v>
          </cell>
        </row>
        <row r="1750">
          <cell r="B1750">
            <v>16909010</v>
          </cell>
          <cell r="H1750">
            <v>534.14</v>
          </cell>
          <cell r="I1750" t="str">
            <v>E</v>
          </cell>
          <cell r="K1750">
            <v>534.14</v>
          </cell>
        </row>
        <row r="1751">
          <cell r="B1751">
            <v>16909010</v>
          </cell>
          <cell r="H1751">
            <v>544.02</v>
          </cell>
          <cell r="I1751" t="str">
            <v>E</v>
          </cell>
          <cell r="K1751">
            <v>544.02</v>
          </cell>
        </row>
        <row r="1752">
          <cell r="B1752">
            <v>16909010</v>
          </cell>
          <cell r="H1752">
            <v>274.29000000000002</v>
          </cell>
          <cell r="I1752" t="str">
            <v>E</v>
          </cell>
          <cell r="K1752">
            <v>274.29000000000002</v>
          </cell>
        </row>
        <row r="1753">
          <cell r="B1753">
            <v>16909010</v>
          </cell>
          <cell r="H1753">
            <v>1200</v>
          </cell>
          <cell r="I1753" t="str">
            <v>E</v>
          </cell>
          <cell r="K1753">
            <v>1200</v>
          </cell>
        </row>
        <row r="1754">
          <cell r="B1754">
            <v>16909010</v>
          </cell>
          <cell r="H1754">
            <v>802.44</v>
          </cell>
          <cell r="I1754" t="str">
            <v>E</v>
          </cell>
          <cell r="K1754">
            <v>802.44</v>
          </cell>
        </row>
        <row r="1755">
          <cell r="B1755">
            <v>16909010</v>
          </cell>
          <cell r="H1755">
            <v>2691.15</v>
          </cell>
          <cell r="I1755" t="str">
            <v>E</v>
          </cell>
          <cell r="K1755">
            <v>2691.15</v>
          </cell>
        </row>
        <row r="1756">
          <cell r="B1756">
            <v>16909010</v>
          </cell>
          <cell r="H1756">
            <v>533</v>
          </cell>
          <cell r="I1756" t="str">
            <v>E</v>
          </cell>
          <cell r="K1756">
            <v>533</v>
          </cell>
        </row>
        <row r="1757">
          <cell r="B1757">
            <v>16909010</v>
          </cell>
          <cell r="H1757">
            <v>1537</v>
          </cell>
          <cell r="I1757" t="str">
            <v>E</v>
          </cell>
          <cell r="K1757">
            <v>1537</v>
          </cell>
        </row>
        <row r="1758">
          <cell r="B1758">
            <v>16909010</v>
          </cell>
          <cell r="H1758">
            <v>1004.67</v>
          </cell>
          <cell r="I1758" t="str">
            <v>E</v>
          </cell>
          <cell r="K1758">
            <v>1004.67</v>
          </cell>
        </row>
        <row r="1759">
          <cell r="B1759">
            <v>16909010</v>
          </cell>
          <cell r="H1759">
            <v>317.42</v>
          </cell>
          <cell r="I1759" t="str">
            <v>E</v>
          </cell>
          <cell r="K1759">
            <v>317.42</v>
          </cell>
        </row>
        <row r="1760">
          <cell r="B1760">
            <v>16909010</v>
          </cell>
          <cell r="H1760">
            <v>334.81</v>
          </cell>
          <cell r="I1760" t="str">
            <v>E</v>
          </cell>
          <cell r="K1760">
            <v>334.81</v>
          </cell>
        </row>
        <row r="1761">
          <cell r="B1761">
            <v>16909010</v>
          </cell>
          <cell r="H1761">
            <v>1007.88</v>
          </cell>
          <cell r="I1761" t="str">
            <v>D</v>
          </cell>
          <cell r="K1761">
            <v>604.72799999999995</v>
          </cell>
        </row>
        <row r="1762">
          <cell r="B1762">
            <v>16909010</v>
          </cell>
          <cell r="H1762">
            <v>5002.79</v>
          </cell>
          <cell r="I1762" t="str">
            <v>D</v>
          </cell>
          <cell r="K1762">
            <v>3001.674</v>
          </cell>
        </row>
        <row r="1763">
          <cell r="B1763">
            <v>16909010</v>
          </cell>
          <cell r="H1763">
            <v>670.97</v>
          </cell>
          <cell r="I1763" t="str">
            <v>D</v>
          </cell>
          <cell r="K1763">
            <v>402.58199999999999</v>
          </cell>
        </row>
        <row r="1764">
          <cell r="B1764">
            <v>16909010</v>
          </cell>
          <cell r="H1764">
            <v>1040</v>
          </cell>
          <cell r="I1764" t="str">
            <v>D</v>
          </cell>
          <cell r="K1764">
            <v>624</v>
          </cell>
        </row>
        <row r="1765">
          <cell r="B1765">
            <v>16909010</v>
          </cell>
          <cell r="H1765">
            <v>735.72</v>
          </cell>
          <cell r="I1765" t="str">
            <v>D</v>
          </cell>
          <cell r="K1765">
            <v>441.43200000000002</v>
          </cell>
        </row>
        <row r="1766">
          <cell r="B1766">
            <v>16909010</v>
          </cell>
          <cell r="H1766">
            <v>594.29999999999995</v>
          </cell>
          <cell r="I1766" t="str">
            <v>C</v>
          </cell>
          <cell r="K1766">
            <v>118.86</v>
          </cell>
        </row>
        <row r="1767">
          <cell r="B1767">
            <v>16909010</v>
          </cell>
          <cell r="H1767">
            <v>347.82</v>
          </cell>
          <cell r="I1767" t="str">
            <v>C</v>
          </cell>
          <cell r="K1767">
            <v>69.564000000000007</v>
          </cell>
        </row>
        <row r="1768">
          <cell r="B1768">
            <v>16909010</v>
          </cell>
          <cell r="H1768">
            <v>0.01</v>
          </cell>
          <cell r="I1768" t="str">
            <v>C</v>
          </cell>
          <cell r="K1768">
            <v>2E-3</v>
          </cell>
        </row>
        <row r="1769">
          <cell r="B1769">
            <v>16909010</v>
          </cell>
          <cell r="H1769">
            <v>1003.29</v>
          </cell>
          <cell r="I1769" t="str">
            <v>C</v>
          </cell>
          <cell r="K1769">
            <v>200.65800000000002</v>
          </cell>
        </row>
        <row r="1770">
          <cell r="B1770">
            <v>16909010</v>
          </cell>
          <cell r="H1770">
            <v>651.91</v>
          </cell>
          <cell r="I1770" t="str">
            <v>C</v>
          </cell>
          <cell r="K1770">
            <v>130.38200000000001</v>
          </cell>
        </row>
        <row r="1771">
          <cell r="B1771">
            <v>16909010</v>
          </cell>
          <cell r="H1771">
            <v>785</v>
          </cell>
          <cell r="I1771" t="str">
            <v>C</v>
          </cell>
          <cell r="K1771">
            <v>157</v>
          </cell>
        </row>
        <row r="1772">
          <cell r="B1772">
            <v>16909010</v>
          </cell>
          <cell r="H1772">
            <v>1383.23</v>
          </cell>
          <cell r="I1772" t="str">
            <v>C</v>
          </cell>
          <cell r="K1772">
            <v>276.64600000000002</v>
          </cell>
        </row>
        <row r="1773">
          <cell r="B1773">
            <v>16909010</v>
          </cell>
          <cell r="H1773">
            <v>346.85</v>
          </cell>
          <cell r="I1773" t="str">
            <v>C</v>
          </cell>
          <cell r="K1773">
            <v>69.37</v>
          </cell>
        </row>
        <row r="1774">
          <cell r="B1774">
            <v>16909010</v>
          </cell>
          <cell r="H1774">
            <v>953.07</v>
          </cell>
          <cell r="I1774" t="str">
            <v>C</v>
          </cell>
          <cell r="K1774">
            <v>190.61400000000003</v>
          </cell>
        </row>
        <row r="1775">
          <cell r="B1775">
            <v>16909010</v>
          </cell>
          <cell r="H1775">
            <v>652.80999999999995</v>
          </cell>
          <cell r="I1775" t="str">
            <v>C</v>
          </cell>
          <cell r="K1775">
            <v>130.56199999999998</v>
          </cell>
        </row>
        <row r="1776">
          <cell r="B1776">
            <v>16909010</v>
          </cell>
          <cell r="H1776">
            <v>918.65</v>
          </cell>
          <cell r="I1776" t="str">
            <v>C</v>
          </cell>
          <cell r="K1776">
            <v>183.73000000000002</v>
          </cell>
        </row>
        <row r="1777">
          <cell r="B1777">
            <v>16909010</v>
          </cell>
          <cell r="H1777">
            <v>955.24</v>
          </cell>
          <cell r="I1777" t="str">
            <v>C</v>
          </cell>
          <cell r="K1777">
            <v>191.048</v>
          </cell>
        </row>
        <row r="1778">
          <cell r="B1778">
            <v>16909010</v>
          </cell>
          <cell r="H1778">
            <v>1263.8800000000001</v>
          </cell>
          <cell r="I1778" t="str">
            <v>C</v>
          </cell>
          <cell r="K1778">
            <v>252.77600000000004</v>
          </cell>
        </row>
        <row r="1779">
          <cell r="B1779">
            <v>16909010</v>
          </cell>
          <cell r="H1779">
            <v>1002.79</v>
          </cell>
          <cell r="I1779" t="str">
            <v>C</v>
          </cell>
          <cell r="K1779">
            <v>200.55799999999999</v>
          </cell>
        </row>
        <row r="1780">
          <cell r="B1780">
            <v>16909010</v>
          </cell>
          <cell r="H1780">
            <v>1302.79</v>
          </cell>
          <cell r="I1780" t="str">
            <v>C</v>
          </cell>
          <cell r="K1780">
            <v>260.55799999999999</v>
          </cell>
        </row>
        <row r="1781">
          <cell r="B1781">
            <v>16909010</v>
          </cell>
          <cell r="H1781">
            <v>1756.06</v>
          </cell>
          <cell r="I1781" t="str">
            <v>B</v>
          </cell>
          <cell r="K1781">
            <v>105.36359999999999</v>
          </cell>
        </row>
        <row r="1782">
          <cell r="B1782">
            <v>16909010</v>
          </cell>
          <cell r="H1782">
            <v>0.62</v>
          </cell>
          <cell r="I1782" t="str">
            <v>B</v>
          </cell>
          <cell r="K1782">
            <v>3.7199999999999997E-2</v>
          </cell>
        </row>
        <row r="1783">
          <cell r="B1783">
            <v>16909010</v>
          </cell>
          <cell r="H1783">
            <v>11.6</v>
          </cell>
          <cell r="I1783" t="str">
            <v>B</v>
          </cell>
          <cell r="K1783">
            <v>0.69599999999999995</v>
          </cell>
        </row>
        <row r="1784">
          <cell r="B1784">
            <v>16909010</v>
          </cell>
          <cell r="H1784">
            <v>4.55</v>
          </cell>
          <cell r="I1784" t="str">
            <v>B</v>
          </cell>
          <cell r="K1784">
            <v>0.27299999999999996</v>
          </cell>
        </row>
        <row r="1785">
          <cell r="B1785">
            <v>16909010</v>
          </cell>
          <cell r="H1785">
            <v>132.79</v>
          </cell>
          <cell r="I1785" t="str">
            <v>B</v>
          </cell>
          <cell r="K1785">
            <v>7.9673999999999996</v>
          </cell>
        </row>
        <row r="1786">
          <cell r="B1786">
            <v>16909010</v>
          </cell>
          <cell r="H1786">
            <v>2212.79</v>
          </cell>
          <cell r="I1786" t="str">
            <v>B</v>
          </cell>
          <cell r="K1786">
            <v>132.76739999999998</v>
          </cell>
        </row>
        <row r="1787">
          <cell r="B1787">
            <v>16909010</v>
          </cell>
          <cell r="H1787">
            <v>1000</v>
          </cell>
          <cell r="I1787" t="str">
            <v>A</v>
          </cell>
          <cell r="K1787">
            <v>10</v>
          </cell>
        </row>
        <row r="1788">
          <cell r="B1788">
            <v>16909010</v>
          </cell>
          <cell r="H1788">
            <v>301.27999999999997</v>
          </cell>
          <cell r="I1788" t="str">
            <v>A</v>
          </cell>
          <cell r="K1788">
            <v>3.0127999999999999</v>
          </cell>
        </row>
        <row r="1789">
          <cell r="B1789">
            <v>16909010</v>
          </cell>
          <cell r="H1789">
            <v>822.5</v>
          </cell>
          <cell r="I1789" t="str">
            <v>A</v>
          </cell>
          <cell r="K1789">
            <v>8.2249999999999996</v>
          </cell>
        </row>
        <row r="1790">
          <cell r="B1790">
            <v>16909010</v>
          </cell>
          <cell r="H1790">
            <v>700</v>
          </cell>
          <cell r="I1790" t="str">
            <v>A</v>
          </cell>
          <cell r="K1790">
            <v>7</v>
          </cell>
        </row>
        <row r="1791">
          <cell r="B1791">
            <v>16909010</v>
          </cell>
          <cell r="H1791">
            <v>665</v>
          </cell>
          <cell r="I1791" t="str">
            <v>A</v>
          </cell>
          <cell r="K1791">
            <v>6.65</v>
          </cell>
        </row>
        <row r="1792">
          <cell r="B1792">
            <v>16909010</v>
          </cell>
          <cell r="H1792">
            <v>582.58000000000004</v>
          </cell>
          <cell r="I1792" t="str">
            <v>A</v>
          </cell>
          <cell r="K1792">
            <v>5.8258000000000001</v>
          </cell>
        </row>
        <row r="1793">
          <cell r="B1793">
            <v>16909010</v>
          </cell>
          <cell r="H1793">
            <v>915.86</v>
          </cell>
          <cell r="I1793" t="str">
            <v>A</v>
          </cell>
          <cell r="K1793">
            <v>9.1585999999999999</v>
          </cell>
        </row>
        <row r="1794">
          <cell r="B1794">
            <v>16909010</v>
          </cell>
          <cell r="H1794">
            <v>574.03</v>
          </cell>
          <cell r="I1794" t="str">
            <v>A</v>
          </cell>
          <cell r="K1794">
            <v>5.7402999999999995</v>
          </cell>
        </row>
        <row r="1795">
          <cell r="B1795">
            <v>16909010</v>
          </cell>
          <cell r="H1795">
            <v>18.18</v>
          </cell>
          <cell r="I1795" t="str">
            <v>A</v>
          </cell>
          <cell r="K1795">
            <v>0.18179999999999999</v>
          </cell>
        </row>
        <row r="1796">
          <cell r="B1796">
            <v>16909010</v>
          </cell>
          <cell r="H1796">
            <v>97.09</v>
          </cell>
          <cell r="I1796" t="str">
            <v>A</v>
          </cell>
          <cell r="K1796">
            <v>0.9709000000000001</v>
          </cell>
        </row>
        <row r="1797">
          <cell r="B1797">
            <v>16909010</v>
          </cell>
          <cell r="H1797">
            <v>7.15</v>
          </cell>
          <cell r="I1797" t="str">
            <v>A</v>
          </cell>
          <cell r="K1797">
            <v>7.1500000000000008E-2</v>
          </cell>
        </row>
        <row r="1798">
          <cell r="B1798">
            <v>16909010</v>
          </cell>
          <cell r="H1798">
            <v>872.49</v>
          </cell>
          <cell r="I1798" t="str">
            <v>A</v>
          </cell>
          <cell r="K1798">
            <v>8.7248999999999999</v>
          </cell>
        </row>
        <row r="1799">
          <cell r="B1799">
            <v>16909010</v>
          </cell>
          <cell r="H1799">
            <v>149.6</v>
          </cell>
          <cell r="I1799" t="str">
            <v>A</v>
          </cell>
          <cell r="K1799">
            <v>1.496</v>
          </cell>
        </row>
        <row r="1800">
          <cell r="B1800">
            <v>16909010</v>
          </cell>
          <cell r="H1800">
            <v>8.0299999999999994</v>
          </cell>
          <cell r="I1800" t="str">
            <v>A</v>
          </cell>
          <cell r="K1800">
            <v>8.0299999999999996E-2</v>
          </cell>
        </row>
        <row r="1801">
          <cell r="B1801">
            <v>16909010</v>
          </cell>
          <cell r="H1801">
            <v>1089.51</v>
          </cell>
          <cell r="I1801" t="str">
            <v>A</v>
          </cell>
          <cell r="K1801">
            <v>10.895099999999999</v>
          </cell>
        </row>
        <row r="1802">
          <cell r="B1802">
            <v>16909010</v>
          </cell>
          <cell r="H1802">
            <v>863.92</v>
          </cell>
          <cell r="I1802" t="str">
            <v>A</v>
          </cell>
          <cell r="K1802">
            <v>8.6392000000000007</v>
          </cell>
        </row>
        <row r="1803">
          <cell r="B1803">
            <v>16909010</v>
          </cell>
          <cell r="H1803">
            <v>1201.78</v>
          </cell>
          <cell r="I1803" t="str">
            <v>A</v>
          </cell>
          <cell r="K1803">
            <v>12.017799999999999</v>
          </cell>
        </row>
        <row r="1804">
          <cell r="B1804">
            <v>16909010</v>
          </cell>
          <cell r="H1804">
            <v>728.71</v>
          </cell>
          <cell r="I1804" t="str">
            <v>E</v>
          </cell>
          <cell r="K1804">
            <v>728.71</v>
          </cell>
        </row>
        <row r="1805">
          <cell r="B1805">
            <v>16909010</v>
          </cell>
          <cell r="H1805">
            <v>995.62</v>
          </cell>
          <cell r="I1805" t="str">
            <v>E</v>
          </cell>
          <cell r="K1805">
            <v>995.62</v>
          </cell>
        </row>
        <row r="1806">
          <cell r="B1806">
            <v>16909010</v>
          </cell>
          <cell r="H1806">
            <v>890.92</v>
          </cell>
          <cell r="I1806" t="str">
            <v>D</v>
          </cell>
          <cell r="K1806">
            <v>534.55199999999991</v>
          </cell>
        </row>
        <row r="1807">
          <cell r="B1807">
            <v>16909010</v>
          </cell>
          <cell r="H1807">
            <v>1294.73</v>
          </cell>
          <cell r="I1807" t="str">
            <v>E</v>
          </cell>
          <cell r="K1807">
            <v>1294.73</v>
          </cell>
        </row>
        <row r="1808">
          <cell r="B1808">
            <v>16909010</v>
          </cell>
          <cell r="H1808">
            <v>426.07</v>
          </cell>
          <cell r="I1808" t="str">
            <v>C</v>
          </cell>
          <cell r="K1808">
            <v>85.213999999999999</v>
          </cell>
        </row>
        <row r="1809">
          <cell r="B1809">
            <v>16909010</v>
          </cell>
          <cell r="H1809">
            <v>5111.63</v>
          </cell>
          <cell r="I1809" t="str">
            <v>E</v>
          </cell>
          <cell r="K1809">
            <v>5111.63</v>
          </cell>
        </row>
        <row r="1810">
          <cell r="B1810">
            <v>16909010</v>
          </cell>
          <cell r="H1810">
            <v>143.25</v>
          </cell>
          <cell r="I1810" t="str">
            <v>E</v>
          </cell>
          <cell r="K1810">
            <v>143.25</v>
          </cell>
        </row>
        <row r="1811">
          <cell r="B1811">
            <v>16909010</v>
          </cell>
          <cell r="H1811">
            <v>393</v>
          </cell>
          <cell r="I1811" t="str">
            <v>E</v>
          </cell>
          <cell r="K1811">
            <v>393</v>
          </cell>
        </row>
        <row r="1812">
          <cell r="B1812">
            <v>16909010</v>
          </cell>
          <cell r="H1812">
            <v>14500.52</v>
          </cell>
          <cell r="I1812" t="str">
            <v>E</v>
          </cell>
          <cell r="K1812">
            <v>14500.52</v>
          </cell>
        </row>
        <row r="1813">
          <cell r="B1813">
            <v>16909010</v>
          </cell>
          <cell r="H1813">
            <v>1254.0899999999999</v>
          </cell>
          <cell r="I1813" t="str">
            <v>E</v>
          </cell>
          <cell r="K1813">
            <v>1254.0899999999999</v>
          </cell>
        </row>
        <row r="1814">
          <cell r="B1814">
            <v>16909010</v>
          </cell>
          <cell r="H1814">
            <v>545</v>
          </cell>
          <cell r="I1814" t="str">
            <v>E</v>
          </cell>
          <cell r="K1814">
            <v>545</v>
          </cell>
        </row>
        <row r="1815">
          <cell r="B1815">
            <v>16909010</v>
          </cell>
          <cell r="H1815">
            <v>875.73</v>
          </cell>
          <cell r="I1815" t="str">
            <v>C</v>
          </cell>
          <cell r="K1815">
            <v>175.14600000000002</v>
          </cell>
        </row>
        <row r="1816">
          <cell r="B1816">
            <v>16909010</v>
          </cell>
          <cell r="H1816">
            <v>854.7</v>
          </cell>
          <cell r="I1816" t="str">
            <v>C</v>
          </cell>
          <cell r="K1816">
            <v>170.94000000000003</v>
          </cell>
        </row>
        <row r="1817">
          <cell r="B1817">
            <v>16909010</v>
          </cell>
          <cell r="H1817">
            <v>2412.89</v>
          </cell>
          <cell r="I1817" t="str">
            <v>C</v>
          </cell>
          <cell r="K1817">
            <v>482.57799999999997</v>
          </cell>
        </row>
        <row r="1818">
          <cell r="B1818">
            <v>16909010</v>
          </cell>
          <cell r="H1818">
            <v>74.150000000000006</v>
          </cell>
          <cell r="I1818" t="str">
            <v>C</v>
          </cell>
          <cell r="K1818">
            <v>14.830000000000002</v>
          </cell>
        </row>
        <row r="1819">
          <cell r="B1819">
            <v>16909010</v>
          </cell>
          <cell r="H1819">
            <v>680</v>
          </cell>
          <cell r="I1819" t="str">
            <v>A</v>
          </cell>
          <cell r="K1819">
            <v>6.8</v>
          </cell>
        </row>
        <row r="1820">
          <cell r="B1820">
            <v>16909010</v>
          </cell>
          <cell r="H1820">
            <v>438.37</v>
          </cell>
          <cell r="I1820" t="str">
            <v>A</v>
          </cell>
          <cell r="K1820">
            <v>4.3837000000000002</v>
          </cell>
        </row>
        <row r="1821">
          <cell r="B1821">
            <v>16909010</v>
          </cell>
          <cell r="H1821">
            <v>1520.25</v>
          </cell>
          <cell r="I1821" t="str">
            <v>A</v>
          </cell>
          <cell r="K1821">
            <v>15.202500000000001</v>
          </cell>
        </row>
        <row r="1822">
          <cell r="B1822">
            <v>16909010</v>
          </cell>
          <cell r="H1822">
            <v>2.79</v>
          </cell>
          <cell r="I1822" t="str">
            <v>A</v>
          </cell>
          <cell r="K1822">
            <v>2.7900000000000001E-2</v>
          </cell>
        </row>
        <row r="1823">
          <cell r="B1823">
            <v>16909015</v>
          </cell>
          <cell r="H1823">
            <v>19.899999999999999</v>
          </cell>
          <cell r="I1823" t="str">
            <v>E</v>
          </cell>
          <cell r="K1823">
            <v>19.899999999999999</v>
          </cell>
        </row>
        <row r="1824">
          <cell r="B1824">
            <v>16909015</v>
          </cell>
          <cell r="H1824">
            <v>29.7</v>
          </cell>
          <cell r="I1824" t="str">
            <v>E</v>
          </cell>
          <cell r="K1824">
            <v>29.7</v>
          </cell>
        </row>
        <row r="1825">
          <cell r="B1825">
            <v>16909015</v>
          </cell>
          <cell r="H1825">
            <v>50</v>
          </cell>
          <cell r="I1825" t="str">
            <v>E</v>
          </cell>
          <cell r="K1825">
            <v>50</v>
          </cell>
        </row>
        <row r="1826">
          <cell r="B1826">
            <v>16909015</v>
          </cell>
          <cell r="H1826">
            <v>32</v>
          </cell>
          <cell r="I1826" t="str">
            <v>E</v>
          </cell>
          <cell r="K1826">
            <v>32</v>
          </cell>
        </row>
        <row r="1827">
          <cell r="B1827">
            <v>16909015</v>
          </cell>
          <cell r="H1827">
            <v>6.19</v>
          </cell>
          <cell r="I1827" t="str">
            <v>E</v>
          </cell>
          <cell r="K1827">
            <v>6.19</v>
          </cell>
        </row>
        <row r="1828">
          <cell r="B1828">
            <v>16909015</v>
          </cell>
          <cell r="H1828">
            <v>1.1000000000000001</v>
          </cell>
          <cell r="I1828" t="str">
            <v>E</v>
          </cell>
          <cell r="K1828">
            <v>1.1000000000000001</v>
          </cell>
        </row>
        <row r="1829">
          <cell r="B1829">
            <v>16909015</v>
          </cell>
          <cell r="H1829">
            <v>0.5</v>
          </cell>
          <cell r="I1829" t="str">
            <v>E</v>
          </cell>
          <cell r="K1829">
            <v>0.5</v>
          </cell>
        </row>
        <row r="1830">
          <cell r="B1830">
            <v>16909015</v>
          </cell>
          <cell r="H1830">
            <v>4.9000000000000004</v>
          </cell>
          <cell r="I1830" t="str">
            <v>E</v>
          </cell>
          <cell r="K1830">
            <v>4.9000000000000004</v>
          </cell>
        </row>
        <row r="1831">
          <cell r="B1831">
            <v>16909015</v>
          </cell>
          <cell r="H1831">
            <v>0.55000000000000004</v>
          </cell>
          <cell r="I1831" t="str">
            <v>E</v>
          </cell>
          <cell r="K1831">
            <v>0.55000000000000004</v>
          </cell>
        </row>
        <row r="1832">
          <cell r="B1832">
            <v>16909015</v>
          </cell>
          <cell r="H1832">
            <v>9.5</v>
          </cell>
          <cell r="I1832" t="str">
            <v>E</v>
          </cell>
          <cell r="K1832">
            <v>9.5</v>
          </cell>
        </row>
        <row r="1833">
          <cell r="B1833">
            <v>16909015</v>
          </cell>
          <cell r="H1833">
            <v>50</v>
          </cell>
          <cell r="I1833" t="str">
            <v>E</v>
          </cell>
          <cell r="K1833">
            <v>50</v>
          </cell>
        </row>
        <row r="1834">
          <cell r="B1834">
            <v>16909015</v>
          </cell>
          <cell r="H1834">
            <v>17.28</v>
          </cell>
          <cell r="I1834" t="str">
            <v>E</v>
          </cell>
          <cell r="K1834">
            <v>17.28</v>
          </cell>
        </row>
        <row r="1835">
          <cell r="B1835">
            <v>16909015</v>
          </cell>
          <cell r="H1835">
            <v>15</v>
          </cell>
          <cell r="I1835" t="str">
            <v>E</v>
          </cell>
          <cell r="K1835">
            <v>15</v>
          </cell>
        </row>
        <row r="1836">
          <cell r="B1836">
            <v>16909015</v>
          </cell>
          <cell r="H1836">
            <v>1.68</v>
          </cell>
          <cell r="I1836" t="str">
            <v>E</v>
          </cell>
          <cell r="K1836">
            <v>1.68</v>
          </cell>
        </row>
        <row r="1837">
          <cell r="B1837">
            <v>16909015</v>
          </cell>
          <cell r="H1837">
            <v>0.6</v>
          </cell>
          <cell r="I1837" t="str">
            <v>E</v>
          </cell>
          <cell r="K1837">
            <v>0.6</v>
          </cell>
        </row>
        <row r="1838">
          <cell r="B1838">
            <v>16909015</v>
          </cell>
          <cell r="H1838">
            <v>20</v>
          </cell>
          <cell r="I1838" t="str">
            <v>E</v>
          </cell>
          <cell r="K1838">
            <v>20</v>
          </cell>
        </row>
        <row r="1839">
          <cell r="B1839">
            <v>16909015</v>
          </cell>
          <cell r="H1839">
            <v>5</v>
          </cell>
          <cell r="I1839" t="str">
            <v>E</v>
          </cell>
          <cell r="K1839">
            <v>5</v>
          </cell>
        </row>
        <row r="1840">
          <cell r="B1840">
            <v>16909015</v>
          </cell>
          <cell r="H1840">
            <v>2.5</v>
          </cell>
          <cell r="I1840" t="str">
            <v>E</v>
          </cell>
          <cell r="K1840">
            <v>2.5</v>
          </cell>
        </row>
        <row r="1841">
          <cell r="B1841">
            <v>16909015</v>
          </cell>
          <cell r="H1841">
            <v>100</v>
          </cell>
          <cell r="I1841" t="str">
            <v>E</v>
          </cell>
          <cell r="K1841">
            <v>100</v>
          </cell>
        </row>
        <row r="1842">
          <cell r="B1842">
            <v>16909015</v>
          </cell>
          <cell r="H1842">
            <v>0.73</v>
          </cell>
          <cell r="I1842" t="str">
            <v>E</v>
          </cell>
          <cell r="K1842">
            <v>0.73</v>
          </cell>
        </row>
        <row r="1843">
          <cell r="B1843">
            <v>16909015</v>
          </cell>
          <cell r="H1843">
            <v>5</v>
          </cell>
          <cell r="I1843" t="str">
            <v>E</v>
          </cell>
          <cell r="K1843">
            <v>5</v>
          </cell>
        </row>
        <row r="1844">
          <cell r="B1844">
            <v>16909015</v>
          </cell>
          <cell r="H1844">
            <v>4.4800000000000004</v>
          </cell>
          <cell r="I1844" t="str">
            <v>E</v>
          </cell>
          <cell r="K1844">
            <v>4.4800000000000004</v>
          </cell>
        </row>
        <row r="1845">
          <cell r="B1845">
            <v>16909015</v>
          </cell>
          <cell r="H1845">
            <v>60</v>
          </cell>
          <cell r="I1845" t="str">
            <v>E</v>
          </cell>
          <cell r="K1845">
            <v>60</v>
          </cell>
        </row>
        <row r="1846">
          <cell r="B1846">
            <v>16909015</v>
          </cell>
          <cell r="H1846">
            <v>60</v>
          </cell>
          <cell r="I1846" t="str">
            <v>E</v>
          </cell>
          <cell r="K1846">
            <v>60</v>
          </cell>
        </row>
        <row r="1847">
          <cell r="B1847">
            <v>16909015</v>
          </cell>
          <cell r="H1847">
            <v>20</v>
          </cell>
          <cell r="I1847" t="str">
            <v>E</v>
          </cell>
          <cell r="K1847">
            <v>20</v>
          </cell>
        </row>
        <row r="1848">
          <cell r="B1848">
            <v>16909015</v>
          </cell>
          <cell r="H1848">
            <v>2.6</v>
          </cell>
          <cell r="I1848" t="str">
            <v>E</v>
          </cell>
          <cell r="K1848">
            <v>2.6</v>
          </cell>
        </row>
        <row r="1849">
          <cell r="B1849">
            <v>16909015</v>
          </cell>
          <cell r="H1849">
            <v>155.68</v>
          </cell>
          <cell r="I1849" t="str">
            <v>E</v>
          </cell>
          <cell r="K1849">
            <v>155.68</v>
          </cell>
        </row>
        <row r="1850">
          <cell r="B1850">
            <v>16909015</v>
          </cell>
          <cell r="H1850">
            <v>9.58</v>
          </cell>
          <cell r="I1850" t="str">
            <v>E</v>
          </cell>
          <cell r="K1850">
            <v>9.58</v>
          </cell>
        </row>
        <row r="1851">
          <cell r="B1851">
            <v>16909015</v>
          </cell>
          <cell r="H1851">
            <v>114.91</v>
          </cell>
          <cell r="I1851" t="str">
            <v>E</v>
          </cell>
          <cell r="K1851">
            <v>114.91</v>
          </cell>
        </row>
        <row r="1852">
          <cell r="B1852">
            <v>16909015</v>
          </cell>
          <cell r="H1852">
            <v>4.4800000000000004</v>
          </cell>
          <cell r="I1852" t="str">
            <v>E</v>
          </cell>
          <cell r="K1852">
            <v>4.4800000000000004</v>
          </cell>
        </row>
        <row r="1853">
          <cell r="B1853">
            <v>16909015</v>
          </cell>
          <cell r="H1853">
            <v>4.4800000000000004</v>
          </cell>
          <cell r="I1853" t="str">
            <v>E</v>
          </cell>
          <cell r="K1853">
            <v>4.4800000000000004</v>
          </cell>
        </row>
        <row r="1854">
          <cell r="B1854">
            <v>16909015</v>
          </cell>
          <cell r="H1854">
            <v>4.4800000000000004</v>
          </cell>
          <cell r="I1854" t="str">
            <v>E</v>
          </cell>
          <cell r="K1854">
            <v>4.4800000000000004</v>
          </cell>
        </row>
        <row r="1855">
          <cell r="B1855">
            <v>16909015</v>
          </cell>
          <cell r="H1855">
            <v>4.4800000000000004</v>
          </cell>
          <cell r="I1855" t="str">
            <v>E</v>
          </cell>
          <cell r="K1855">
            <v>4.4800000000000004</v>
          </cell>
        </row>
        <row r="1856">
          <cell r="B1856">
            <v>16909015</v>
          </cell>
          <cell r="H1856">
            <v>2</v>
          </cell>
          <cell r="I1856" t="str">
            <v>E</v>
          </cell>
          <cell r="K1856">
            <v>2</v>
          </cell>
        </row>
        <row r="1857">
          <cell r="B1857">
            <v>16909015</v>
          </cell>
          <cell r="H1857">
            <v>150</v>
          </cell>
          <cell r="I1857" t="str">
            <v>E</v>
          </cell>
          <cell r="K1857">
            <v>150</v>
          </cell>
        </row>
        <row r="1858">
          <cell r="B1858">
            <v>16909015</v>
          </cell>
          <cell r="H1858">
            <v>4.5</v>
          </cell>
          <cell r="I1858" t="str">
            <v>E</v>
          </cell>
          <cell r="K1858">
            <v>4.5</v>
          </cell>
        </row>
        <row r="1859">
          <cell r="B1859">
            <v>16909015</v>
          </cell>
          <cell r="H1859">
            <v>4.5</v>
          </cell>
          <cell r="I1859" t="str">
            <v>E</v>
          </cell>
          <cell r="K1859">
            <v>4.5</v>
          </cell>
        </row>
        <row r="1860">
          <cell r="B1860">
            <v>16909015</v>
          </cell>
          <cell r="H1860">
            <v>4.5</v>
          </cell>
          <cell r="I1860" t="str">
            <v>E</v>
          </cell>
          <cell r="K1860">
            <v>4.5</v>
          </cell>
        </row>
        <row r="1861">
          <cell r="B1861">
            <v>16909015</v>
          </cell>
          <cell r="H1861">
            <v>4.5</v>
          </cell>
          <cell r="I1861" t="str">
            <v>E</v>
          </cell>
          <cell r="K1861">
            <v>4.5</v>
          </cell>
        </row>
        <row r="1862">
          <cell r="B1862">
            <v>16909015</v>
          </cell>
          <cell r="H1862">
            <v>4.4800000000000004</v>
          </cell>
          <cell r="I1862" t="str">
            <v>E</v>
          </cell>
          <cell r="K1862">
            <v>4.4800000000000004</v>
          </cell>
        </row>
        <row r="1863">
          <cell r="B1863">
            <v>16909015</v>
          </cell>
          <cell r="H1863">
            <v>2</v>
          </cell>
          <cell r="I1863" t="str">
            <v>E</v>
          </cell>
          <cell r="K1863">
            <v>2</v>
          </cell>
        </row>
        <row r="1864">
          <cell r="B1864">
            <v>16909015</v>
          </cell>
          <cell r="H1864">
            <v>4.4800000000000004</v>
          </cell>
          <cell r="I1864" t="str">
            <v>E</v>
          </cell>
          <cell r="K1864">
            <v>4.4800000000000004</v>
          </cell>
        </row>
        <row r="1865">
          <cell r="B1865">
            <v>16909015</v>
          </cell>
          <cell r="H1865">
            <v>1</v>
          </cell>
          <cell r="I1865" t="str">
            <v>E</v>
          </cell>
          <cell r="K1865">
            <v>1</v>
          </cell>
        </row>
        <row r="1866">
          <cell r="B1866">
            <v>16909015</v>
          </cell>
          <cell r="H1866">
            <v>1</v>
          </cell>
          <cell r="I1866" t="str">
            <v>E</v>
          </cell>
          <cell r="K1866">
            <v>1</v>
          </cell>
        </row>
        <row r="1867">
          <cell r="B1867">
            <v>16909015</v>
          </cell>
          <cell r="H1867">
            <v>1</v>
          </cell>
          <cell r="I1867" t="str">
            <v>E</v>
          </cell>
          <cell r="K1867">
            <v>1</v>
          </cell>
        </row>
        <row r="1868">
          <cell r="B1868">
            <v>16909015</v>
          </cell>
          <cell r="H1868">
            <v>1</v>
          </cell>
          <cell r="I1868" t="str">
            <v>E</v>
          </cell>
          <cell r="K1868">
            <v>1</v>
          </cell>
        </row>
        <row r="1869">
          <cell r="B1869">
            <v>16909015</v>
          </cell>
          <cell r="H1869">
            <v>0.6</v>
          </cell>
          <cell r="I1869" t="str">
            <v>E</v>
          </cell>
          <cell r="K1869">
            <v>0.6</v>
          </cell>
        </row>
        <row r="1870">
          <cell r="B1870">
            <v>16909015</v>
          </cell>
          <cell r="H1870">
            <v>2</v>
          </cell>
          <cell r="I1870" t="str">
            <v>E</v>
          </cell>
          <cell r="K1870">
            <v>2</v>
          </cell>
        </row>
        <row r="1871">
          <cell r="B1871">
            <v>16909015</v>
          </cell>
          <cell r="H1871">
            <v>2</v>
          </cell>
          <cell r="I1871" t="str">
            <v>E</v>
          </cell>
          <cell r="K1871">
            <v>2</v>
          </cell>
        </row>
        <row r="1872">
          <cell r="B1872">
            <v>16909015</v>
          </cell>
          <cell r="H1872">
            <v>2</v>
          </cell>
          <cell r="I1872" t="str">
            <v>E</v>
          </cell>
          <cell r="K1872">
            <v>2</v>
          </cell>
        </row>
        <row r="1873">
          <cell r="B1873">
            <v>16909015</v>
          </cell>
          <cell r="H1873">
            <v>44.8</v>
          </cell>
          <cell r="I1873" t="str">
            <v>E</v>
          </cell>
          <cell r="K1873">
            <v>44.8</v>
          </cell>
        </row>
        <row r="1874">
          <cell r="B1874">
            <v>16909015</v>
          </cell>
          <cell r="H1874">
            <v>49.28</v>
          </cell>
          <cell r="I1874" t="str">
            <v>E</v>
          </cell>
          <cell r="K1874">
            <v>49.28</v>
          </cell>
        </row>
        <row r="1875">
          <cell r="B1875">
            <v>16909015</v>
          </cell>
          <cell r="H1875">
            <v>2</v>
          </cell>
          <cell r="I1875" t="str">
            <v>E</v>
          </cell>
          <cell r="K1875">
            <v>2</v>
          </cell>
        </row>
        <row r="1876">
          <cell r="B1876">
            <v>16909015</v>
          </cell>
          <cell r="H1876">
            <v>4.4800000000000004</v>
          </cell>
          <cell r="I1876" t="str">
            <v>E</v>
          </cell>
          <cell r="K1876">
            <v>4.4800000000000004</v>
          </cell>
        </row>
        <row r="1877">
          <cell r="B1877">
            <v>16909015</v>
          </cell>
          <cell r="H1877">
            <v>9.98</v>
          </cell>
          <cell r="I1877" t="str">
            <v>E</v>
          </cell>
          <cell r="K1877">
            <v>9.98</v>
          </cell>
        </row>
        <row r="1878">
          <cell r="B1878">
            <v>16909015</v>
          </cell>
          <cell r="H1878">
            <v>140.69999999999999</v>
          </cell>
          <cell r="I1878" t="str">
            <v>E</v>
          </cell>
          <cell r="K1878">
            <v>140.69999999999999</v>
          </cell>
        </row>
        <row r="1879">
          <cell r="B1879">
            <v>16909015</v>
          </cell>
          <cell r="H1879">
            <v>5.5</v>
          </cell>
          <cell r="I1879" t="str">
            <v>E</v>
          </cell>
          <cell r="K1879">
            <v>5.5</v>
          </cell>
        </row>
        <row r="1880">
          <cell r="B1880">
            <v>16909015</v>
          </cell>
          <cell r="H1880">
            <v>5.5</v>
          </cell>
          <cell r="I1880" t="str">
            <v>E</v>
          </cell>
          <cell r="K1880">
            <v>5.5</v>
          </cell>
        </row>
        <row r="1881">
          <cell r="B1881">
            <v>16909015</v>
          </cell>
          <cell r="H1881">
            <v>127.54</v>
          </cell>
          <cell r="I1881" t="str">
            <v>E</v>
          </cell>
          <cell r="K1881">
            <v>127.54</v>
          </cell>
        </row>
        <row r="1882">
          <cell r="B1882">
            <v>16909015</v>
          </cell>
          <cell r="H1882">
            <v>2</v>
          </cell>
          <cell r="I1882" t="str">
            <v>E</v>
          </cell>
          <cell r="K1882">
            <v>2</v>
          </cell>
        </row>
        <row r="1883">
          <cell r="B1883">
            <v>16909015</v>
          </cell>
          <cell r="H1883">
            <v>44.8</v>
          </cell>
          <cell r="I1883" t="str">
            <v>E</v>
          </cell>
          <cell r="K1883">
            <v>44.8</v>
          </cell>
        </row>
        <row r="1884">
          <cell r="B1884">
            <v>16909015</v>
          </cell>
          <cell r="H1884">
            <v>220</v>
          </cell>
          <cell r="I1884" t="str">
            <v>E</v>
          </cell>
          <cell r="K1884">
            <v>220</v>
          </cell>
        </row>
        <row r="1885">
          <cell r="B1885">
            <v>16909015</v>
          </cell>
          <cell r="H1885">
            <v>67.239999999999995</v>
          </cell>
          <cell r="I1885" t="str">
            <v>E</v>
          </cell>
          <cell r="K1885">
            <v>67.239999999999995</v>
          </cell>
        </row>
        <row r="1886">
          <cell r="B1886">
            <v>16909015</v>
          </cell>
          <cell r="H1886">
            <v>44.8</v>
          </cell>
          <cell r="I1886" t="str">
            <v>E</v>
          </cell>
          <cell r="K1886">
            <v>44.8</v>
          </cell>
        </row>
        <row r="1887">
          <cell r="B1887">
            <v>16909015</v>
          </cell>
          <cell r="H1887">
            <v>44.8</v>
          </cell>
          <cell r="I1887" t="str">
            <v>E</v>
          </cell>
          <cell r="K1887">
            <v>44.8</v>
          </cell>
        </row>
        <row r="1888">
          <cell r="B1888">
            <v>16909015</v>
          </cell>
          <cell r="H1888">
            <v>30</v>
          </cell>
          <cell r="I1888" t="str">
            <v>E</v>
          </cell>
          <cell r="K1888">
            <v>30</v>
          </cell>
        </row>
        <row r="1889">
          <cell r="B1889">
            <v>16909015</v>
          </cell>
          <cell r="H1889">
            <v>200</v>
          </cell>
          <cell r="I1889" t="str">
            <v>E</v>
          </cell>
          <cell r="K1889">
            <v>200</v>
          </cell>
        </row>
        <row r="1890">
          <cell r="B1890">
            <v>16909015</v>
          </cell>
          <cell r="H1890">
            <v>50</v>
          </cell>
          <cell r="I1890" t="str">
            <v>E</v>
          </cell>
          <cell r="K1890">
            <v>50</v>
          </cell>
        </row>
        <row r="1891">
          <cell r="B1891">
            <v>16909015</v>
          </cell>
          <cell r="H1891">
            <v>75.819999999999993</v>
          </cell>
          <cell r="I1891" t="str">
            <v>E</v>
          </cell>
          <cell r="K1891">
            <v>75.819999999999993</v>
          </cell>
        </row>
        <row r="1892">
          <cell r="B1892">
            <v>16909015</v>
          </cell>
          <cell r="H1892">
            <v>44.8</v>
          </cell>
          <cell r="I1892" t="str">
            <v>E</v>
          </cell>
          <cell r="K1892">
            <v>44.8</v>
          </cell>
        </row>
        <row r="1893">
          <cell r="B1893">
            <v>16909015</v>
          </cell>
          <cell r="H1893">
            <v>44.8</v>
          </cell>
          <cell r="I1893" t="str">
            <v>E</v>
          </cell>
          <cell r="K1893">
            <v>44.8</v>
          </cell>
        </row>
        <row r="1894">
          <cell r="B1894">
            <v>16909015</v>
          </cell>
          <cell r="H1894">
            <v>44.8</v>
          </cell>
          <cell r="I1894" t="str">
            <v>E</v>
          </cell>
          <cell r="K1894">
            <v>44.8</v>
          </cell>
        </row>
        <row r="1895">
          <cell r="B1895">
            <v>16909015</v>
          </cell>
          <cell r="H1895">
            <v>8.9600000000000009</v>
          </cell>
          <cell r="I1895" t="str">
            <v>E</v>
          </cell>
          <cell r="K1895">
            <v>8.9600000000000009</v>
          </cell>
        </row>
        <row r="1896">
          <cell r="B1896">
            <v>16909015</v>
          </cell>
          <cell r="H1896">
            <v>11</v>
          </cell>
          <cell r="I1896" t="str">
            <v>E</v>
          </cell>
          <cell r="K1896">
            <v>11</v>
          </cell>
        </row>
        <row r="1897">
          <cell r="B1897">
            <v>16909015</v>
          </cell>
          <cell r="H1897">
            <v>200</v>
          </cell>
          <cell r="I1897" t="str">
            <v>E</v>
          </cell>
          <cell r="K1897">
            <v>200</v>
          </cell>
        </row>
        <row r="1898">
          <cell r="B1898">
            <v>16909015</v>
          </cell>
          <cell r="H1898">
            <v>8.9600000000000009</v>
          </cell>
          <cell r="I1898" t="str">
            <v>E</v>
          </cell>
          <cell r="K1898">
            <v>8.9600000000000009</v>
          </cell>
        </row>
        <row r="1899">
          <cell r="B1899">
            <v>16909015</v>
          </cell>
          <cell r="H1899">
            <v>2</v>
          </cell>
          <cell r="I1899" t="str">
            <v>E</v>
          </cell>
          <cell r="K1899">
            <v>2</v>
          </cell>
        </row>
        <row r="1900">
          <cell r="B1900">
            <v>16909015</v>
          </cell>
          <cell r="H1900">
            <v>150</v>
          </cell>
          <cell r="I1900" t="str">
            <v>E</v>
          </cell>
          <cell r="K1900">
            <v>150</v>
          </cell>
        </row>
        <row r="1901">
          <cell r="B1901">
            <v>16909015</v>
          </cell>
          <cell r="H1901">
            <v>44.8</v>
          </cell>
          <cell r="I1901" t="str">
            <v>E</v>
          </cell>
          <cell r="K1901">
            <v>44.8</v>
          </cell>
        </row>
        <row r="1902">
          <cell r="B1902">
            <v>16909015</v>
          </cell>
          <cell r="H1902">
            <v>44.8</v>
          </cell>
          <cell r="I1902" t="str">
            <v>E</v>
          </cell>
          <cell r="K1902">
            <v>44.8</v>
          </cell>
        </row>
        <row r="1903">
          <cell r="B1903">
            <v>16909015</v>
          </cell>
          <cell r="H1903">
            <v>44.8</v>
          </cell>
          <cell r="I1903" t="str">
            <v>E</v>
          </cell>
          <cell r="K1903">
            <v>44.8</v>
          </cell>
        </row>
        <row r="1904">
          <cell r="B1904">
            <v>16909015</v>
          </cell>
          <cell r="H1904">
            <v>44.8</v>
          </cell>
          <cell r="I1904" t="str">
            <v>E</v>
          </cell>
          <cell r="K1904">
            <v>44.8</v>
          </cell>
        </row>
        <row r="1905">
          <cell r="B1905">
            <v>16909015</v>
          </cell>
          <cell r="H1905">
            <v>30</v>
          </cell>
          <cell r="I1905" t="str">
            <v>E</v>
          </cell>
          <cell r="K1905">
            <v>30</v>
          </cell>
        </row>
        <row r="1906">
          <cell r="B1906">
            <v>16909015</v>
          </cell>
          <cell r="H1906">
            <v>10.7</v>
          </cell>
          <cell r="I1906" t="str">
            <v>E</v>
          </cell>
          <cell r="K1906">
            <v>10.7</v>
          </cell>
        </row>
        <row r="1907">
          <cell r="B1907">
            <v>16909015</v>
          </cell>
          <cell r="H1907">
            <v>44.8</v>
          </cell>
          <cell r="I1907" t="str">
            <v>E</v>
          </cell>
          <cell r="K1907">
            <v>44.8</v>
          </cell>
        </row>
        <row r="1908">
          <cell r="B1908">
            <v>16909015</v>
          </cell>
          <cell r="H1908">
            <v>44.8</v>
          </cell>
          <cell r="I1908" t="str">
            <v>E</v>
          </cell>
          <cell r="K1908">
            <v>44.8</v>
          </cell>
        </row>
        <row r="1909">
          <cell r="B1909">
            <v>16909015</v>
          </cell>
          <cell r="H1909">
            <v>5</v>
          </cell>
          <cell r="I1909" t="str">
            <v>E</v>
          </cell>
          <cell r="K1909">
            <v>5</v>
          </cell>
        </row>
        <row r="1910">
          <cell r="B1910">
            <v>16909015</v>
          </cell>
          <cell r="H1910">
            <v>127.27</v>
          </cell>
          <cell r="I1910" t="str">
            <v>E</v>
          </cell>
          <cell r="K1910">
            <v>127.27</v>
          </cell>
        </row>
        <row r="1911">
          <cell r="B1911">
            <v>16909015</v>
          </cell>
          <cell r="H1911">
            <v>20.72</v>
          </cell>
          <cell r="I1911" t="str">
            <v>E</v>
          </cell>
          <cell r="K1911">
            <v>20.72</v>
          </cell>
        </row>
        <row r="1912">
          <cell r="B1912">
            <v>16909015</v>
          </cell>
          <cell r="H1912">
            <v>20.72</v>
          </cell>
          <cell r="I1912" t="str">
            <v>E</v>
          </cell>
          <cell r="K1912">
            <v>20.72</v>
          </cell>
        </row>
        <row r="1913">
          <cell r="B1913">
            <v>16909015</v>
          </cell>
          <cell r="H1913">
            <v>10</v>
          </cell>
          <cell r="I1913" t="str">
            <v>E</v>
          </cell>
          <cell r="K1913">
            <v>10</v>
          </cell>
        </row>
        <row r="1914">
          <cell r="B1914">
            <v>16909015</v>
          </cell>
          <cell r="H1914">
            <v>0.6</v>
          </cell>
          <cell r="I1914" t="str">
            <v>E</v>
          </cell>
          <cell r="K1914">
            <v>0.6</v>
          </cell>
        </row>
        <row r="1915">
          <cell r="B1915">
            <v>16909015</v>
          </cell>
          <cell r="H1915">
            <v>1</v>
          </cell>
          <cell r="I1915" t="str">
            <v>E</v>
          </cell>
          <cell r="K1915">
            <v>1</v>
          </cell>
        </row>
        <row r="1916">
          <cell r="B1916">
            <v>16909015</v>
          </cell>
          <cell r="H1916">
            <v>0.6</v>
          </cell>
          <cell r="I1916" t="str">
            <v>E</v>
          </cell>
          <cell r="K1916">
            <v>0.6</v>
          </cell>
        </row>
        <row r="1917">
          <cell r="B1917">
            <v>16909015</v>
          </cell>
          <cell r="H1917">
            <v>1</v>
          </cell>
          <cell r="I1917" t="str">
            <v>E</v>
          </cell>
          <cell r="K1917">
            <v>1</v>
          </cell>
        </row>
        <row r="1918">
          <cell r="B1918">
            <v>16909015</v>
          </cell>
          <cell r="H1918">
            <v>10</v>
          </cell>
          <cell r="I1918" t="str">
            <v>E</v>
          </cell>
          <cell r="K1918">
            <v>10</v>
          </cell>
        </row>
        <row r="1919">
          <cell r="B1919">
            <v>16909015</v>
          </cell>
          <cell r="H1919">
            <v>0.6</v>
          </cell>
          <cell r="I1919" t="str">
            <v>E</v>
          </cell>
          <cell r="K1919">
            <v>0.6</v>
          </cell>
        </row>
        <row r="1920">
          <cell r="B1920">
            <v>16909015</v>
          </cell>
          <cell r="H1920">
            <v>1</v>
          </cell>
          <cell r="I1920" t="str">
            <v>E</v>
          </cell>
          <cell r="K1920">
            <v>1</v>
          </cell>
        </row>
        <row r="1921">
          <cell r="B1921">
            <v>16909015</v>
          </cell>
          <cell r="H1921">
            <v>0.6</v>
          </cell>
          <cell r="I1921" t="str">
            <v>E</v>
          </cell>
          <cell r="K1921">
            <v>0.6</v>
          </cell>
        </row>
        <row r="1922">
          <cell r="B1922">
            <v>16909015</v>
          </cell>
          <cell r="H1922">
            <v>1</v>
          </cell>
          <cell r="I1922" t="str">
            <v>E</v>
          </cell>
          <cell r="K1922">
            <v>1</v>
          </cell>
        </row>
        <row r="1923">
          <cell r="B1923">
            <v>16909015</v>
          </cell>
          <cell r="H1923">
            <v>44.8</v>
          </cell>
          <cell r="I1923" t="str">
            <v>E</v>
          </cell>
          <cell r="K1923">
            <v>44.8</v>
          </cell>
        </row>
        <row r="1924">
          <cell r="B1924">
            <v>16909015</v>
          </cell>
          <cell r="H1924">
            <v>44.8</v>
          </cell>
          <cell r="I1924" t="str">
            <v>E</v>
          </cell>
          <cell r="K1924">
            <v>44.8</v>
          </cell>
        </row>
        <row r="1925">
          <cell r="B1925">
            <v>16909015</v>
          </cell>
          <cell r="H1925">
            <v>4.4800000000000004</v>
          </cell>
          <cell r="I1925" t="str">
            <v>E</v>
          </cell>
          <cell r="K1925">
            <v>4.4800000000000004</v>
          </cell>
        </row>
        <row r="1926">
          <cell r="B1926">
            <v>16909015</v>
          </cell>
          <cell r="H1926">
            <v>134.4</v>
          </cell>
          <cell r="I1926" t="str">
            <v>E</v>
          </cell>
          <cell r="K1926">
            <v>134.4</v>
          </cell>
        </row>
        <row r="1927">
          <cell r="B1927">
            <v>16909015</v>
          </cell>
          <cell r="H1927">
            <v>6.8</v>
          </cell>
          <cell r="I1927" t="str">
            <v>E</v>
          </cell>
          <cell r="K1927">
            <v>6.8</v>
          </cell>
        </row>
        <row r="1928">
          <cell r="B1928">
            <v>16909015</v>
          </cell>
          <cell r="H1928">
            <v>8</v>
          </cell>
          <cell r="I1928" t="str">
            <v>E</v>
          </cell>
          <cell r="K1928">
            <v>8</v>
          </cell>
        </row>
        <row r="1929">
          <cell r="B1929">
            <v>16909015</v>
          </cell>
          <cell r="H1929">
            <v>44.8</v>
          </cell>
          <cell r="I1929" t="str">
            <v>E</v>
          </cell>
          <cell r="K1929">
            <v>44.8</v>
          </cell>
        </row>
        <row r="1930">
          <cell r="B1930">
            <v>16909015</v>
          </cell>
          <cell r="H1930">
            <v>89.6</v>
          </cell>
          <cell r="I1930" t="str">
            <v>E</v>
          </cell>
          <cell r="K1930">
            <v>89.6</v>
          </cell>
        </row>
        <row r="1931">
          <cell r="B1931">
            <v>16909015</v>
          </cell>
          <cell r="H1931">
            <v>485.06</v>
          </cell>
          <cell r="I1931" t="str">
            <v>E</v>
          </cell>
          <cell r="K1931">
            <v>485.06</v>
          </cell>
        </row>
        <row r="1932">
          <cell r="B1932">
            <v>16909015</v>
          </cell>
          <cell r="H1932">
            <v>200</v>
          </cell>
          <cell r="I1932" t="str">
            <v>E</v>
          </cell>
          <cell r="K1932">
            <v>200</v>
          </cell>
        </row>
        <row r="1933">
          <cell r="B1933">
            <v>16909015</v>
          </cell>
          <cell r="H1933">
            <v>2.5</v>
          </cell>
          <cell r="I1933" t="str">
            <v>E</v>
          </cell>
          <cell r="K1933">
            <v>2.5</v>
          </cell>
        </row>
        <row r="1934">
          <cell r="B1934">
            <v>16909015</v>
          </cell>
          <cell r="H1934">
            <v>2.5</v>
          </cell>
          <cell r="I1934" t="str">
            <v>E</v>
          </cell>
          <cell r="K1934">
            <v>2.5</v>
          </cell>
        </row>
        <row r="1935">
          <cell r="B1935">
            <v>16909015</v>
          </cell>
          <cell r="H1935">
            <v>40</v>
          </cell>
          <cell r="I1935" t="str">
            <v>E</v>
          </cell>
          <cell r="K1935">
            <v>40</v>
          </cell>
        </row>
        <row r="1936">
          <cell r="B1936">
            <v>16909015</v>
          </cell>
          <cell r="H1936">
            <v>2.5</v>
          </cell>
          <cell r="I1936" t="str">
            <v>E</v>
          </cell>
          <cell r="K1936">
            <v>2.5</v>
          </cell>
        </row>
        <row r="1937">
          <cell r="B1937">
            <v>16909015</v>
          </cell>
          <cell r="H1937">
            <v>44.8</v>
          </cell>
          <cell r="I1937" t="str">
            <v>E</v>
          </cell>
          <cell r="K1937">
            <v>44.8</v>
          </cell>
        </row>
        <row r="1938">
          <cell r="B1938">
            <v>16909015</v>
          </cell>
          <cell r="H1938">
            <v>4.4800000000000004</v>
          </cell>
          <cell r="I1938" t="str">
            <v>E</v>
          </cell>
          <cell r="K1938">
            <v>4.4800000000000004</v>
          </cell>
        </row>
        <row r="1939">
          <cell r="B1939">
            <v>16909015</v>
          </cell>
          <cell r="H1939">
            <v>40</v>
          </cell>
          <cell r="I1939" t="str">
            <v>E</v>
          </cell>
          <cell r="K1939">
            <v>40</v>
          </cell>
        </row>
        <row r="1940">
          <cell r="B1940">
            <v>16909015</v>
          </cell>
          <cell r="H1940">
            <v>200</v>
          </cell>
          <cell r="I1940" t="str">
            <v>E</v>
          </cell>
          <cell r="K1940">
            <v>200</v>
          </cell>
        </row>
        <row r="1941">
          <cell r="B1941">
            <v>16909015</v>
          </cell>
          <cell r="H1941">
            <v>8.5</v>
          </cell>
          <cell r="I1941" t="str">
            <v>E</v>
          </cell>
          <cell r="K1941">
            <v>8.5</v>
          </cell>
        </row>
        <row r="1942">
          <cell r="B1942">
            <v>16909015</v>
          </cell>
          <cell r="H1942">
            <v>2.8</v>
          </cell>
          <cell r="I1942" t="str">
            <v>E</v>
          </cell>
          <cell r="K1942">
            <v>2.8</v>
          </cell>
        </row>
        <row r="1943">
          <cell r="B1943">
            <v>16909015</v>
          </cell>
          <cell r="H1943">
            <v>44.8</v>
          </cell>
          <cell r="I1943" t="str">
            <v>E</v>
          </cell>
          <cell r="K1943">
            <v>44.8</v>
          </cell>
        </row>
        <row r="1944">
          <cell r="B1944">
            <v>16909015</v>
          </cell>
          <cell r="H1944">
            <v>40</v>
          </cell>
          <cell r="I1944" t="str">
            <v>E</v>
          </cell>
          <cell r="K1944">
            <v>40</v>
          </cell>
        </row>
        <row r="1945">
          <cell r="B1945">
            <v>16909015</v>
          </cell>
          <cell r="H1945">
            <v>134.4</v>
          </cell>
          <cell r="I1945" t="str">
            <v>E</v>
          </cell>
          <cell r="K1945">
            <v>134.4</v>
          </cell>
        </row>
        <row r="1946">
          <cell r="B1946">
            <v>16909015</v>
          </cell>
          <cell r="H1946">
            <v>139.69999999999999</v>
          </cell>
          <cell r="I1946" t="str">
            <v>E</v>
          </cell>
          <cell r="K1946">
            <v>139.69999999999999</v>
          </cell>
        </row>
        <row r="1947">
          <cell r="B1947">
            <v>16909015</v>
          </cell>
          <cell r="H1947">
            <v>140</v>
          </cell>
          <cell r="I1947" t="str">
            <v>E</v>
          </cell>
          <cell r="K1947">
            <v>140</v>
          </cell>
        </row>
        <row r="1948">
          <cell r="B1948">
            <v>16909015</v>
          </cell>
          <cell r="H1948">
            <v>112</v>
          </cell>
          <cell r="I1948" t="str">
            <v>E</v>
          </cell>
          <cell r="K1948">
            <v>112</v>
          </cell>
        </row>
        <row r="1949">
          <cell r="B1949">
            <v>16909015</v>
          </cell>
          <cell r="H1949">
            <v>180</v>
          </cell>
          <cell r="I1949" t="str">
            <v>E</v>
          </cell>
          <cell r="K1949">
            <v>180</v>
          </cell>
        </row>
        <row r="1950">
          <cell r="B1950">
            <v>16909015</v>
          </cell>
          <cell r="H1950">
            <v>2.5</v>
          </cell>
          <cell r="I1950" t="str">
            <v>E</v>
          </cell>
          <cell r="K1950">
            <v>2.5</v>
          </cell>
        </row>
        <row r="1951">
          <cell r="B1951">
            <v>16909015</v>
          </cell>
          <cell r="H1951">
            <v>4.4800000000000004</v>
          </cell>
          <cell r="I1951" t="str">
            <v>E</v>
          </cell>
          <cell r="K1951">
            <v>4.4800000000000004</v>
          </cell>
        </row>
        <row r="1952">
          <cell r="B1952">
            <v>16909015</v>
          </cell>
          <cell r="H1952">
            <v>5.5</v>
          </cell>
          <cell r="I1952" t="str">
            <v>E</v>
          </cell>
          <cell r="K1952">
            <v>5.5</v>
          </cell>
        </row>
        <row r="1953">
          <cell r="B1953">
            <v>16909015</v>
          </cell>
          <cell r="H1953">
            <v>5.5</v>
          </cell>
          <cell r="I1953" t="str">
            <v>E</v>
          </cell>
          <cell r="K1953">
            <v>5.5</v>
          </cell>
        </row>
        <row r="1954">
          <cell r="B1954">
            <v>16909015</v>
          </cell>
          <cell r="H1954">
            <v>5.5</v>
          </cell>
          <cell r="I1954" t="str">
            <v>E</v>
          </cell>
          <cell r="K1954">
            <v>5.5</v>
          </cell>
        </row>
        <row r="1955">
          <cell r="B1955">
            <v>16909015</v>
          </cell>
          <cell r="H1955">
            <v>4.4800000000000004</v>
          </cell>
          <cell r="I1955" t="str">
            <v>E</v>
          </cell>
          <cell r="K1955">
            <v>4.4800000000000004</v>
          </cell>
        </row>
        <row r="1956">
          <cell r="B1956">
            <v>16909015</v>
          </cell>
          <cell r="H1956">
            <v>13.44</v>
          </cell>
          <cell r="I1956" t="str">
            <v>E</v>
          </cell>
          <cell r="K1956">
            <v>13.44</v>
          </cell>
        </row>
        <row r="1957">
          <cell r="B1957">
            <v>16909015</v>
          </cell>
          <cell r="H1957">
            <v>14.5</v>
          </cell>
          <cell r="I1957" t="str">
            <v>E</v>
          </cell>
          <cell r="K1957">
            <v>14.5</v>
          </cell>
        </row>
        <row r="1958">
          <cell r="B1958">
            <v>16909015</v>
          </cell>
          <cell r="H1958">
            <v>10</v>
          </cell>
          <cell r="I1958" t="str">
            <v>E</v>
          </cell>
          <cell r="K1958">
            <v>10</v>
          </cell>
        </row>
        <row r="1959">
          <cell r="B1959">
            <v>16909015</v>
          </cell>
          <cell r="H1959">
            <v>10</v>
          </cell>
          <cell r="I1959" t="str">
            <v>E</v>
          </cell>
          <cell r="K1959">
            <v>10</v>
          </cell>
        </row>
        <row r="1960">
          <cell r="B1960">
            <v>16909015</v>
          </cell>
          <cell r="H1960">
            <v>4.4800000000000004</v>
          </cell>
          <cell r="I1960" t="str">
            <v>E</v>
          </cell>
          <cell r="K1960">
            <v>4.4800000000000004</v>
          </cell>
        </row>
        <row r="1961">
          <cell r="B1961">
            <v>16909015</v>
          </cell>
          <cell r="H1961">
            <v>181.44</v>
          </cell>
          <cell r="I1961" t="str">
            <v>E</v>
          </cell>
          <cell r="K1961">
            <v>181.44</v>
          </cell>
        </row>
        <row r="1962">
          <cell r="B1962">
            <v>16909015</v>
          </cell>
          <cell r="H1962">
            <v>93.15</v>
          </cell>
          <cell r="I1962" t="str">
            <v>E</v>
          </cell>
          <cell r="K1962">
            <v>93.15</v>
          </cell>
        </row>
        <row r="1963">
          <cell r="B1963">
            <v>16909015</v>
          </cell>
          <cell r="H1963">
            <v>40</v>
          </cell>
          <cell r="I1963" t="str">
            <v>E</v>
          </cell>
          <cell r="K1963">
            <v>40</v>
          </cell>
        </row>
        <row r="1964">
          <cell r="B1964">
            <v>16909015</v>
          </cell>
          <cell r="H1964">
            <v>44.8</v>
          </cell>
          <cell r="I1964" t="str">
            <v>E</v>
          </cell>
          <cell r="K1964">
            <v>44.8</v>
          </cell>
        </row>
        <row r="1965">
          <cell r="B1965">
            <v>16909015</v>
          </cell>
          <cell r="H1965">
            <v>22.4</v>
          </cell>
          <cell r="I1965" t="str">
            <v>E</v>
          </cell>
          <cell r="K1965">
            <v>22.4</v>
          </cell>
        </row>
        <row r="1966">
          <cell r="B1966">
            <v>16909015</v>
          </cell>
          <cell r="H1966">
            <v>22.4</v>
          </cell>
          <cell r="I1966" t="str">
            <v>E</v>
          </cell>
          <cell r="K1966">
            <v>22.4</v>
          </cell>
        </row>
        <row r="1967">
          <cell r="B1967">
            <v>16909015</v>
          </cell>
          <cell r="H1967">
            <v>14</v>
          </cell>
          <cell r="I1967" t="str">
            <v>E</v>
          </cell>
          <cell r="K1967">
            <v>14</v>
          </cell>
        </row>
        <row r="1968">
          <cell r="B1968">
            <v>16909015</v>
          </cell>
          <cell r="H1968">
            <v>4.4800000000000004</v>
          </cell>
          <cell r="I1968" t="str">
            <v>E</v>
          </cell>
          <cell r="K1968">
            <v>4.4800000000000004</v>
          </cell>
        </row>
        <row r="1969">
          <cell r="B1969">
            <v>16909015</v>
          </cell>
          <cell r="H1969">
            <v>44.8</v>
          </cell>
          <cell r="I1969" t="str">
            <v>E</v>
          </cell>
          <cell r="K1969">
            <v>44.8</v>
          </cell>
        </row>
        <row r="1970">
          <cell r="B1970">
            <v>16909015</v>
          </cell>
          <cell r="H1970">
            <v>5.65</v>
          </cell>
          <cell r="I1970" t="str">
            <v>E</v>
          </cell>
          <cell r="K1970">
            <v>5.65</v>
          </cell>
        </row>
        <row r="1971">
          <cell r="B1971">
            <v>16909015</v>
          </cell>
          <cell r="H1971">
            <v>1</v>
          </cell>
          <cell r="I1971" t="str">
            <v>E</v>
          </cell>
          <cell r="K1971">
            <v>1</v>
          </cell>
        </row>
        <row r="1972">
          <cell r="B1972">
            <v>16909015</v>
          </cell>
          <cell r="H1972">
            <v>168</v>
          </cell>
          <cell r="I1972" t="str">
            <v>E</v>
          </cell>
          <cell r="K1972">
            <v>168</v>
          </cell>
        </row>
        <row r="1973">
          <cell r="B1973">
            <v>16909015</v>
          </cell>
          <cell r="H1973">
            <v>53.1</v>
          </cell>
          <cell r="I1973" t="str">
            <v>E</v>
          </cell>
          <cell r="K1973">
            <v>53.1</v>
          </cell>
        </row>
        <row r="1974">
          <cell r="B1974">
            <v>16909015</v>
          </cell>
          <cell r="H1974">
            <v>5.2</v>
          </cell>
          <cell r="I1974" t="str">
            <v>E</v>
          </cell>
          <cell r="K1974">
            <v>5.2</v>
          </cell>
        </row>
        <row r="1975">
          <cell r="B1975">
            <v>16909015</v>
          </cell>
          <cell r="H1975">
            <v>3.6</v>
          </cell>
          <cell r="I1975" t="str">
            <v>E</v>
          </cell>
          <cell r="K1975">
            <v>3.6</v>
          </cell>
        </row>
        <row r="1976">
          <cell r="B1976">
            <v>16909015</v>
          </cell>
          <cell r="H1976">
            <v>15</v>
          </cell>
          <cell r="I1976" t="str">
            <v>E</v>
          </cell>
          <cell r="K1976">
            <v>15</v>
          </cell>
        </row>
        <row r="1977">
          <cell r="B1977">
            <v>16909015</v>
          </cell>
          <cell r="H1977">
            <v>6</v>
          </cell>
          <cell r="I1977" t="str">
            <v>E</v>
          </cell>
          <cell r="K1977">
            <v>6</v>
          </cell>
        </row>
        <row r="1978">
          <cell r="B1978">
            <v>16909015</v>
          </cell>
          <cell r="H1978">
            <v>3.5</v>
          </cell>
          <cell r="I1978" t="str">
            <v>E</v>
          </cell>
          <cell r="K1978">
            <v>3.5</v>
          </cell>
        </row>
        <row r="1979">
          <cell r="B1979">
            <v>16909015</v>
          </cell>
          <cell r="H1979">
            <v>100</v>
          </cell>
          <cell r="I1979" t="str">
            <v>E</v>
          </cell>
          <cell r="K1979">
            <v>100</v>
          </cell>
        </row>
        <row r="1980">
          <cell r="B1980">
            <v>16909015</v>
          </cell>
          <cell r="H1980">
            <v>44.8</v>
          </cell>
          <cell r="I1980" t="str">
            <v>E</v>
          </cell>
          <cell r="K1980">
            <v>44.8</v>
          </cell>
        </row>
        <row r="1981">
          <cell r="B1981">
            <v>16909015</v>
          </cell>
          <cell r="H1981">
            <v>44.8</v>
          </cell>
          <cell r="I1981" t="str">
            <v>E</v>
          </cell>
          <cell r="K1981">
            <v>44.8</v>
          </cell>
        </row>
        <row r="1982">
          <cell r="B1982">
            <v>16909015</v>
          </cell>
          <cell r="H1982">
            <v>44.8</v>
          </cell>
          <cell r="I1982" t="str">
            <v>E</v>
          </cell>
          <cell r="K1982">
            <v>44.8</v>
          </cell>
        </row>
        <row r="1983">
          <cell r="B1983">
            <v>16909015</v>
          </cell>
          <cell r="H1983">
            <v>44.8</v>
          </cell>
          <cell r="I1983" t="str">
            <v>E</v>
          </cell>
          <cell r="K1983">
            <v>44.8</v>
          </cell>
        </row>
        <row r="1984">
          <cell r="B1984">
            <v>16909015</v>
          </cell>
          <cell r="H1984">
            <v>5.6</v>
          </cell>
          <cell r="I1984" t="str">
            <v>E</v>
          </cell>
          <cell r="K1984">
            <v>5.6</v>
          </cell>
        </row>
        <row r="1985">
          <cell r="B1985">
            <v>16909015</v>
          </cell>
          <cell r="H1985">
            <v>5.6</v>
          </cell>
          <cell r="I1985" t="str">
            <v>E</v>
          </cell>
          <cell r="K1985">
            <v>5.6</v>
          </cell>
        </row>
        <row r="1986">
          <cell r="B1986">
            <v>16909015</v>
          </cell>
          <cell r="H1986">
            <v>5.6</v>
          </cell>
          <cell r="I1986" t="str">
            <v>E</v>
          </cell>
          <cell r="K1986">
            <v>5.6</v>
          </cell>
        </row>
        <row r="1987">
          <cell r="B1987">
            <v>16909015</v>
          </cell>
          <cell r="H1987">
            <v>5.6</v>
          </cell>
          <cell r="I1987" t="str">
            <v>E</v>
          </cell>
          <cell r="K1987">
            <v>5.6</v>
          </cell>
        </row>
        <row r="1988">
          <cell r="B1988">
            <v>16909015</v>
          </cell>
          <cell r="H1988">
            <v>5.6</v>
          </cell>
          <cell r="I1988" t="str">
            <v>E</v>
          </cell>
          <cell r="K1988">
            <v>5.6</v>
          </cell>
        </row>
        <row r="1989">
          <cell r="B1989">
            <v>16909015</v>
          </cell>
          <cell r="H1989">
            <v>40</v>
          </cell>
          <cell r="I1989" t="str">
            <v>E</v>
          </cell>
          <cell r="K1989">
            <v>40</v>
          </cell>
        </row>
        <row r="1990">
          <cell r="B1990">
            <v>16909015</v>
          </cell>
          <cell r="H1990">
            <v>30</v>
          </cell>
          <cell r="I1990" t="str">
            <v>E</v>
          </cell>
          <cell r="K1990">
            <v>30</v>
          </cell>
        </row>
        <row r="1991">
          <cell r="B1991">
            <v>16909015</v>
          </cell>
          <cell r="H1991">
            <v>80.36</v>
          </cell>
          <cell r="I1991" t="str">
            <v>E</v>
          </cell>
          <cell r="K1991">
            <v>80.36</v>
          </cell>
        </row>
        <row r="1992">
          <cell r="B1992">
            <v>16909015</v>
          </cell>
          <cell r="H1992">
            <v>5.6</v>
          </cell>
          <cell r="I1992" t="str">
            <v>E</v>
          </cell>
          <cell r="K1992">
            <v>5.6</v>
          </cell>
        </row>
        <row r="1993">
          <cell r="B1993">
            <v>16909015</v>
          </cell>
          <cell r="H1993">
            <v>163.52000000000001</v>
          </cell>
          <cell r="I1993" t="str">
            <v>E</v>
          </cell>
          <cell r="K1993">
            <v>163.52000000000001</v>
          </cell>
        </row>
        <row r="1994">
          <cell r="B1994">
            <v>16909015</v>
          </cell>
          <cell r="H1994">
            <v>44.8</v>
          </cell>
          <cell r="I1994" t="str">
            <v>E</v>
          </cell>
          <cell r="K1994">
            <v>44.8</v>
          </cell>
        </row>
        <row r="1995">
          <cell r="B1995">
            <v>16909015</v>
          </cell>
          <cell r="H1995">
            <v>44.8</v>
          </cell>
          <cell r="I1995" t="str">
            <v>E</v>
          </cell>
          <cell r="K1995">
            <v>44.8</v>
          </cell>
        </row>
        <row r="1996">
          <cell r="B1996">
            <v>16909015</v>
          </cell>
          <cell r="H1996">
            <v>44.8</v>
          </cell>
          <cell r="I1996" t="str">
            <v>E</v>
          </cell>
          <cell r="K1996">
            <v>44.8</v>
          </cell>
        </row>
        <row r="1997">
          <cell r="B1997">
            <v>16909015</v>
          </cell>
          <cell r="H1997">
            <v>7.25</v>
          </cell>
          <cell r="I1997" t="str">
            <v>E</v>
          </cell>
          <cell r="K1997">
            <v>7.25</v>
          </cell>
        </row>
        <row r="1998">
          <cell r="B1998">
            <v>16909015</v>
          </cell>
          <cell r="H1998">
            <v>5.5</v>
          </cell>
          <cell r="I1998" t="str">
            <v>E</v>
          </cell>
          <cell r="K1998">
            <v>5.5</v>
          </cell>
        </row>
        <row r="1999">
          <cell r="B1999">
            <v>16909015</v>
          </cell>
          <cell r="H1999">
            <v>5.6</v>
          </cell>
          <cell r="I1999" t="str">
            <v>E</v>
          </cell>
          <cell r="K1999">
            <v>5.6</v>
          </cell>
        </row>
        <row r="2000">
          <cell r="B2000">
            <v>16909015</v>
          </cell>
          <cell r="H2000">
            <v>40</v>
          </cell>
          <cell r="I2000" t="str">
            <v>E</v>
          </cell>
          <cell r="K2000">
            <v>40</v>
          </cell>
        </row>
        <row r="2001">
          <cell r="B2001">
            <v>16909015</v>
          </cell>
          <cell r="H2001">
            <v>5.6</v>
          </cell>
          <cell r="I2001" t="str">
            <v>E</v>
          </cell>
          <cell r="K2001">
            <v>5.6</v>
          </cell>
        </row>
        <row r="2002">
          <cell r="B2002">
            <v>16909015</v>
          </cell>
          <cell r="H2002">
            <v>10.08</v>
          </cell>
          <cell r="I2002" t="str">
            <v>E</v>
          </cell>
          <cell r="K2002">
            <v>10.08</v>
          </cell>
        </row>
        <row r="2003">
          <cell r="B2003">
            <v>16909015</v>
          </cell>
          <cell r="H2003">
            <v>44.8</v>
          </cell>
          <cell r="I2003" t="str">
            <v>E</v>
          </cell>
          <cell r="K2003">
            <v>44.8</v>
          </cell>
        </row>
        <row r="2004">
          <cell r="B2004">
            <v>16909015</v>
          </cell>
          <cell r="H2004">
            <v>13.44</v>
          </cell>
          <cell r="I2004" t="str">
            <v>E</v>
          </cell>
          <cell r="K2004">
            <v>13.44</v>
          </cell>
        </row>
        <row r="2005">
          <cell r="B2005">
            <v>16909015</v>
          </cell>
          <cell r="H2005">
            <v>80</v>
          </cell>
          <cell r="I2005" t="str">
            <v>E</v>
          </cell>
          <cell r="K2005">
            <v>80</v>
          </cell>
        </row>
        <row r="2006">
          <cell r="B2006">
            <v>16909015</v>
          </cell>
          <cell r="H2006">
            <v>200</v>
          </cell>
          <cell r="I2006" t="str">
            <v>E</v>
          </cell>
          <cell r="K2006">
            <v>200</v>
          </cell>
        </row>
        <row r="2007">
          <cell r="B2007">
            <v>16909015</v>
          </cell>
          <cell r="H2007">
            <v>112</v>
          </cell>
          <cell r="I2007" t="str">
            <v>E</v>
          </cell>
          <cell r="K2007">
            <v>112</v>
          </cell>
        </row>
        <row r="2008">
          <cell r="B2008">
            <v>16909015</v>
          </cell>
          <cell r="H2008">
            <v>30</v>
          </cell>
          <cell r="I2008" t="str">
            <v>E</v>
          </cell>
          <cell r="K2008">
            <v>30</v>
          </cell>
        </row>
        <row r="2009">
          <cell r="B2009">
            <v>16909015</v>
          </cell>
          <cell r="H2009">
            <v>5.6</v>
          </cell>
          <cell r="I2009" t="str">
            <v>E</v>
          </cell>
          <cell r="K2009">
            <v>5.6</v>
          </cell>
        </row>
        <row r="2010">
          <cell r="B2010">
            <v>16909015</v>
          </cell>
          <cell r="H2010">
            <v>5.6</v>
          </cell>
          <cell r="I2010" t="str">
            <v>E</v>
          </cell>
          <cell r="K2010">
            <v>5.6</v>
          </cell>
        </row>
        <row r="2011">
          <cell r="B2011">
            <v>16909015</v>
          </cell>
          <cell r="H2011">
            <v>5.6</v>
          </cell>
          <cell r="I2011" t="str">
            <v>E</v>
          </cell>
          <cell r="K2011">
            <v>5.6</v>
          </cell>
        </row>
        <row r="2012">
          <cell r="B2012">
            <v>16909015</v>
          </cell>
          <cell r="H2012">
            <v>15</v>
          </cell>
          <cell r="I2012" t="str">
            <v>E</v>
          </cell>
          <cell r="K2012">
            <v>15</v>
          </cell>
        </row>
        <row r="2013">
          <cell r="B2013">
            <v>16909015</v>
          </cell>
          <cell r="H2013">
            <v>14.99</v>
          </cell>
          <cell r="I2013" t="str">
            <v>E</v>
          </cell>
          <cell r="K2013">
            <v>14.99</v>
          </cell>
        </row>
        <row r="2014">
          <cell r="B2014">
            <v>16909015</v>
          </cell>
          <cell r="H2014">
            <v>6.5</v>
          </cell>
          <cell r="I2014" t="str">
            <v>E</v>
          </cell>
          <cell r="K2014">
            <v>6.5</v>
          </cell>
        </row>
        <row r="2015">
          <cell r="B2015">
            <v>16909015</v>
          </cell>
          <cell r="H2015">
            <v>112</v>
          </cell>
          <cell r="I2015" t="str">
            <v>E</v>
          </cell>
          <cell r="K2015">
            <v>112</v>
          </cell>
        </row>
        <row r="2016">
          <cell r="B2016">
            <v>16909015</v>
          </cell>
          <cell r="H2016">
            <v>6.5</v>
          </cell>
          <cell r="I2016" t="str">
            <v>E</v>
          </cell>
          <cell r="K2016">
            <v>6.5</v>
          </cell>
        </row>
        <row r="2017">
          <cell r="B2017">
            <v>16909015</v>
          </cell>
          <cell r="H2017">
            <v>9</v>
          </cell>
          <cell r="I2017" t="str">
            <v>E</v>
          </cell>
          <cell r="K2017">
            <v>9</v>
          </cell>
        </row>
        <row r="2018">
          <cell r="B2018">
            <v>16909015</v>
          </cell>
          <cell r="H2018">
            <v>12</v>
          </cell>
          <cell r="I2018" t="str">
            <v>E</v>
          </cell>
          <cell r="K2018">
            <v>12</v>
          </cell>
        </row>
        <row r="2019">
          <cell r="B2019">
            <v>16909015</v>
          </cell>
          <cell r="H2019">
            <v>2.5</v>
          </cell>
          <cell r="I2019" t="str">
            <v>E</v>
          </cell>
          <cell r="K2019">
            <v>2.5</v>
          </cell>
        </row>
        <row r="2020">
          <cell r="B2020">
            <v>16909015</v>
          </cell>
          <cell r="H2020">
            <v>5</v>
          </cell>
          <cell r="I2020" t="str">
            <v>E</v>
          </cell>
          <cell r="K2020">
            <v>5</v>
          </cell>
        </row>
        <row r="2021">
          <cell r="B2021">
            <v>16909015</v>
          </cell>
          <cell r="H2021">
            <v>4.4800000000000004</v>
          </cell>
          <cell r="I2021" t="str">
            <v>E</v>
          </cell>
          <cell r="K2021">
            <v>4.4800000000000004</v>
          </cell>
        </row>
        <row r="2022">
          <cell r="B2022">
            <v>16909015</v>
          </cell>
          <cell r="H2022">
            <v>114.91</v>
          </cell>
          <cell r="I2022" t="str">
            <v>E</v>
          </cell>
          <cell r="K2022">
            <v>114.91</v>
          </cell>
        </row>
        <row r="2023">
          <cell r="B2023">
            <v>16909015</v>
          </cell>
          <cell r="H2023">
            <v>5</v>
          </cell>
          <cell r="I2023" t="str">
            <v>E</v>
          </cell>
          <cell r="K2023">
            <v>5</v>
          </cell>
        </row>
        <row r="2024">
          <cell r="B2024">
            <v>16909015</v>
          </cell>
          <cell r="H2024">
            <v>30</v>
          </cell>
          <cell r="I2024" t="str">
            <v>E</v>
          </cell>
          <cell r="K2024">
            <v>30</v>
          </cell>
        </row>
        <row r="2025">
          <cell r="B2025">
            <v>16909015</v>
          </cell>
          <cell r="H2025">
            <v>15</v>
          </cell>
          <cell r="I2025" t="str">
            <v>E</v>
          </cell>
          <cell r="K2025">
            <v>15</v>
          </cell>
        </row>
        <row r="2026">
          <cell r="B2026">
            <v>16909015</v>
          </cell>
          <cell r="H2026">
            <v>30</v>
          </cell>
          <cell r="I2026" t="str">
            <v>E</v>
          </cell>
          <cell r="K2026">
            <v>30</v>
          </cell>
        </row>
        <row r="2027">
          <cell r="B2027">
            <v>16909015</v>
          </cell>
          <cell r="H2027">
            <v>20</v>
          </cell>
          <cell r="I2027" t="str">
            <v>E</v>
          </cell>
          <cell r="K2027">
            <v>20</v>
          </cell>
        </row>
        <row r="2028">
          <cell r="B2028">
            <v>16909015</v>
          </cell>
          <cell r="H2028">
            <v>5</v>
          </cell>
          <cell r="I2028" t="str">
            <v>E</v>
          </cell>
          <cell r="K2028">
            <v>5</v>
          </cell>
        </row>
        <row r="2029">
          <cell r="B2029">
            <v>16909015</v>
          </cell>
          <cell r="H2029">
            <v>1.5</v>
          </cell>
          <cell r="I2029" t="str">
            <v>E</v>
          </cell>
          <cell r="K2029">
            <v>1.5</v>
          </cell>
        </row>
        <row r="2030">
          <cell r="B2030">
            <v>16909015</v>
          </cell>
          <cell r="H2030">
            <v>40</v>
          </cell>
          <cell r="I2030" t="str">
            <v>E</v>
          </cell>
          <cell r="K2030">
            <v>40</v>
          </cell>
        </row>
        <row r="2031">
          <cell r="B2031">
            <v>16909015</v>
          </cell>
          <cell r="H2031">
            <v>30</v>
          </cell>
          <cell r="I2031" t="str">
            <v>E</v>
          </cell>
          <cell r="K2031">
            <v>30</v>
          </cell>
        </row>
        <row r="2032">
          <cell r="B2032">
            <v>16909015</v>
          </cell>
          <cell r="H2032">
            <v>30</v>
          </cell>
          <cell r="I2032" t="str">
            <v>E</v>
          </cell>
          <cell r="K2032">
            <v>30</v>
          </cell>
        </row>
        <row r="2033">
          <cell r="B2033">
            <v>16909015</v>
          </cell>
          <cell r="H2033">
            <v>30</v>
          </cell>
          <cell r="I2033" t="str">
            <v>E</v>
          </cell>
          <cell r="K2033">
            <v>30</v>
          </cell>
        </row>
        <row r="2034">
          <cell r="B2034">
            <v>16909015</v>
          </cell>
          <cell r="H2034">
            <v>40</v>
          </cell>
          <cell r="I2034" t="str">
            <v>E</v>
          </cell>
          <cell r="K2034">
            <v>40</v>
          </cell>
        </row>
        <row r="2035">
          <cell r="B2035">
            <v>16909015</v>
          </cell>
          <cell r="H2035">
            <v>30</v>
          </cell>
          <cell r="I2035" t="str">
            <v>E</v>
          </cell>
          <cell r="K2035">
            <v>30</v>
          </cell>
        </row>
        <row r="2036">
          <cell r="B2036">
            <v>16909015</v>
          </cell>
          <cell r="H2036">
            <v>30</v>
          </cell>
          <cell r="I2036" t="str">
            <v>E</v>
          </cell>
          <cell r="K2036">
            <v>30</v>
          </cell>
        </row>
        <row r="2037">
          <cell r="B2037">
            <v>16909015</v>
          </cell>
          <cell r="H2037">
            <v>40</v>
          </cell>
          <cell r="I2037" t="str">
            <v>E</v>
          </cell>
          <cell r="K2037">
            <v>40</v>
          </cell>
        </row>
        <row r="2038">
          <cell r="B2038">
            <v>16909015</v>
          </cell>
          <cell r="H2038">
            <v>200</v>
          </cell>
          <cell r="I2038" t="str">
            <v>E</v>
          </cell>
          <cell r="K2038">
            <v>200</v>
          </cell>
        </row>
        <row r="2039">
          <cell r="B2039">
            <v>16909015</v>
          </cell>
          <cell r="H2039">
            <v>30</v>
          </cell>
          <cell r="I2039" t="str">
            <v>E</v>
          </cell>
          <cell r="K2039">
            <v>30</v>
          </cell>
        </row>
        <row r="2040">
          <cell r="B2040">
            <v>16909015</v>
          </cell>
          <cell r="H2040">
            <v>5.6</v>
          </cell>
          <cell r="I2040" t="str">
            <v>E</v>
          </cell>
          <cell r="K2040">
            <v>5.6</v>
          </cell>
        </row>
        <row r="2041">
          <cell r="B2041">
            <v>16909015</v>
          </cell>
          <cell r="H2041">
            <v>5.6</v>
          </cell>
          <cell r="I2041" t="str">
            <v>E</v>
          </cell>
          <cell r="K2041">
            <v>5.6</v>
          </cell>
        </row>
        <row r="2042">
          <cell r="B2042">
            <v>16909015</v>
          </cell>
          <cell r="H2042">
            <v>5.6</v>
          </cell>
          <cell r="I2042" t="str">
            <v>E</v>
          </cell>
          <cell r="K2042">
            <v>5.6</v>
          </cell>
        </row>
        <row r="2043">
          <cell r="B2043">
            <v>16909015</v>
          </cell>
          <cell r="H2043">
            <v>5.6</v>
          </cell>
          <cell r="I2043" t="str">
            <v>E</v>
          </cell>
          <cell r="K2043">
            <v>5.6</v>
          </cell>
        </row>
        <row r="2044">
          <cell r="B2044">
            <v>16909015</v>
          </cell>
          <cell r="H2044">
            <v>5.6</v>
          </cell>
          <cell r="I2044" t="str">
            <v>E</v>
          </cell>
          <cell r="K2044">
            <v>5.6</v>
          </cell>
        </row>
        <row r="2045">
          <cell r="B2045">
            <v>16909015</v>
          </cell>
          <cell r="H2045">
            <v>5.6</v>
          </cell>
          <cell r="I2045" t="str">
            <v>E</v>
          </cell>
          <cell r="K2045">
            <v>5.6</v>
          </cell>
        </row>
        <row r="2046">
          <cell r="B2046">
            <v>16909015</v>
          </cell>
          <cell r="H2046">
            <v>150</v>
          </cell>
          <cell r="I2046" t="str">
            <v>E</v>
          </cell>
          <cell r="K2046">
            <v>150</v>
          </cell>
        </row>
        <row r="2047">
          <cell r="B2047">
            <v>16909015</v>
          </cell>
          <cell r="H2047">
            <v>150</v>
          </cell>
          <cell r="I2047" t="str">
            <v>E</v>
          </cell>
          <cell r="K2047">
            <v>150</v>
          </cell>
        </row>
        <row r="2048">
          <cell r="B2048">
            <v>16909015</v>
          </cell>
          <cell r="H2048">
            <v>5.6</v>
          </cell>
          <cell r="I2048" t="str">
            <v>E</v>
          </cell>
          <cell r="K2048">
            <v>5.6</v>
          </cell>
        </row>
        <row r="2049">
          <cell r="B2049">
            <v>16909015</v>
          </cell>
          <cell r="H2049">
            <v>3.2</v>
          </cell>
          <cell r="I2049" t="str">
            <v>E</v>
          </cell>
          <cell r="K2049">
            <v>3.2</v>
          </cell>
        </row>
        <row r="2050">
          <cell r="B2050">
            <v>16909015</v>
          </cell>
          <cell r="H2050">
            <v>3.2</v>
          </cell>
          <cell r="I2050" t="str">
            <v>E</v>
          </cell>
          <cell r="K2050">
            <v>3.2</v>
          </cell>
        </row>
        <row r="2051">
          <cell r="B2051">
            <v>16909015</v>
          </cell>
          <cell r="H2051">
            <v>2.2000000000000002</v>
          </cell>
          <cell r="I2051" t="str">
            <v>E</v>
          </cell>
          <cell r="K2051">
            <v>2.2000000000000002</v>
          </cell>
        </row>
        <row r="2052">
          <cell r="B2052">
            <v>16909015</v>
          </cell>
          <cell r="H2052">
            <v>196</v>
          </cell>
          <cell r="I2052" t="str">
            <v>E</v>
          </cell>
          <cell r="K2052">
            <v>196</v>
          </cell>
        </row>
        <row r="2053">
          <cell r="B2053">
            <v>16909015</v>
          </cell>
          <cell r="H2053">
            <v>196</v>
          </cell>
          <cell r="I2053" t="str">
            <v>E</v>
          </cell>
          <cell r="K2053">
            <v>196</v>
          </cell>
        </row>
        <row r="2054">
          <cell r="B2054">
            <v>16909015</v>
          </cell>
          <cell r="H2054">
            <v>6.5</v>
          </cell>
          <cell r="I2054" t="str">
            <v>E</v>
          </cell>
          <cell r="K2054">
            <v>6.5</v>
          </cell>
        </row>
        <row r="2055">
          <cell r="B2055">
            <v>16909015</v>
          </cell>
          <cell r="H2055">
            <v>4.4800000000000004</v>
          </cell>
          <cell r="I2055" t="str">
            <v>E</v>
          </cell>
          <cell r="K2055">
            <v>4.4800000000000004</v>
          </cell>
        </row>
        <row r="2056">
          <cell r="B2056">
            <v>16909015</v>
          </cell>
          <cell r="H2056">
            <v>20</v>
          </cell>
          <cell r="I2056" t="str">
            <v>E</v>
          </cell>
          <cell r="K2056">
            <v>20</v>
          </cell>
        </row>
        <row r="2057">
          <cell r="B2057">
            <v>16909015</v>
          </cell>
          <cell r="H2057">
            <v>40</v>
          </cell>
          <cell r="I2057" t="str">
            <v>E</v>
          </cell>
          <cell r="K2057">
            <v>40</v>
          </cell>
        </row>
        <row r="2058">
          <cell r="B2058">
            <v>16909015</v>
          </cell>
          <cell r="H2058">
            <v>250</v>
          </cell>
          <cell r="I2058" t="str">
            <v>E</v>
          </cell>
          <cell r="K2058">
            <v>250</v>
          </cell>
        </row>
        <row r="2059">
          <cell r="B2059">
            <v>16909015</v>
          </cell>
          <cell r="H2059">
            <v>250</v>
          </cell>
          <cell r="I2059" t="str">
            <v>E</v>
          </cell>
          <cell r="K2059">
            <v>250</v>
          </cell>
        </row>
        <row r="2060">
          <cell r="B2060">
            <v>16909015</v>
          </cell>
          <cell r="H2060">
            <v>108.86</v>
          </cell>
          <cell r="I2060" t="str">
            <v>E</v>
          </cell>
          <cell r="K2060">
            <v>108.86</v>
          </cell>
        </row>
        <row r="2061">
          <cell r="B2061">
            <v>16909015</v>
          </cell>
          <cell r="H2061">
            <v>50</v>
          </cell>
          <cell r="I2061" t="str">
            <v>E</v>
          </cell>
          <cell r="K2061">
            <v>50</v>
          </cell>
        </row>
        <row r="2062">
          <cell r="B2062">
            <v>16909015</v>
          </cell>
          <cell r="H2062">
            <v>4.4800000000000004</v>
          </cell>
          <cell r="I2062" t="str">
            <v>E</v>
          </cell>
          <cell r="K2062">
            <v>4.4800000000000004</v>
          </cell>
        </row>
        <row r="2063">
          <cell r="B2063">
            <v>16909015</v>
          </cell>
          <cell r="H2063">
            <v>6.5</v>
          </cell>
          <cell r="I2063" t="str">
            <v>E</v>
          </cell>
          <cell r="K2063">
            <v>6.5</v>
          </cell>
        </row>
        <row r="2064">
          <cell r="B2064">
            <v>16909015</v>
          </cell>
          <cell r="H2064">
            <v>6.5</v>
          </cell>
          <cell r="I2064" t="str">
            <v>E</v>
          </cell>
          <cell r="K2064">
            <v>6.5</v>
          </cell>
        </row>
        <row r="2065">
          <cell r="B2065">
            <v>16909015</v>
          </cell>
          <cell r="H2065">
            <v>6.5</v>
          </cell>
          <cell r="I2065" t="str">
            <v>E</v>
          </cell>
          <cell r="K2065">
            <v>6.5</v>
          </cell>
        </row>
        <row r="2066">
          <cell r="B2066">
            <v>16909015</v>
          </cell>
          <cell r="H2066">
            <v>6.5</v>
          </cell>
          <cell r="I2066" t="str">
            <v>E</v>
          </cell>
          <cell r="K2066">
            <v>6.5</v>
          </cell>
        </row>
        <row r="2067">
          <cell r="B2067">
            <v>16909015</v>
          </cell>
          <cell r="H2067">
            <v>6.5</v>
          </cell>
          <cell r="I2067" t="str">
            <v>E</v>
          </cell>
          <cell r="K2067">
            <v>6.5</v>
          </cell>
        </row>
        <row r="2068">
          <cell r="B2068">
            <v>16909015</v>
          </cell>
          <cell r="H2068">
            <v>6.5</v>
          </cell>
          <cell r="I2068" t="str">
            <v>E</v>
          </cell>
          <cell r="K2068">
            <v>6.5</v>
          </cell>
        </row>
        <row r="2069">
          <cell r="B2069">
            <v>16909015</v>
          </cell>
          <cell r="H2069">
            <v>6.5</v>
          </cell>
          <cell r="I2069" t="str">
            <v>E</v>
          </cell>
          <cell r="K2069">
            <v>6.5</v>
          </cell>
        </row>
        <row r="2070">
          <cell r="B2070">
            <v>16909015</v>
          </cell>
          <cell r="H2070">
            <v>6.5</v>
          </cell>
          <cell r="I2070" t="str">
            <v>E</v>
          </cell>
          <cell r="K2070">
            <v>6.5</v>
          </cell>
        </row>
        <row r="2071">
          <cell r="B2071">
            <v>16909015</v>
          </cell>
          <cell r="H2071">
            <v>6.5</v>
          </cell>
          <cell r="I2071" t="str">
            <v>E</v>
          </cell>
          <cell r="K2071">
            <v>6.5</v>
          </cell>
        </row>
        <row r="2072">
          <cell r="B2072">
            <v>16909015</v>
          </cell>
          <cell r="H2072">
            <v>6.5</v>
          </cell>
          <cell r="I2072" t="str">
            <v>E</v>
          </cell>
          <cell r="K2072">
            <v>6.5</v>
          </cell>
        </row>
        <row r="2073">
          <cell r="B2073">
            <v>16909015</v>
          </cell>
          <cell r="H2073">
            <v>6.5</v>
          </cell>
          <cell r="I2073" t="str">
            <v>E</v>
          </cell>
          <cell r="K2073">
            <v>6.5</v>
          </cell>
        </row>
        <row r="2074">
          <cell r="B2074">
            <v>16909015</v>
          </cell>
          <cell r="H2074">
            <v>6.5</v>
          </cell>
          <cell r="I2074" t="str">
            <v>E</v>
          </cell>
          <cell r="K2074">
            <v>6.5</v>
          </cell>
        </row>
        <row r="2075">
          <cell r="B2075">
            <v>16909015</v>
          </cell>
          <cell r="H2075">
            <v>4.4800000000000004</v>
          </cell>
          <cell r="I2075" t="str">
            <v>E</v>
          </cell>
          <cell r="K2075">
            <v>4.4800000000000004</v>
          </cell>
        </row>
        <row r="2076">
          <cell r="B2076">
            <v>16909015</v>
          </cell>
          <cell r="H2076">
            <v>5</v>
          </cell>
          <cell r="I2076" t="str">
            <v>E</v>
          </cell>
          <cell r="K2076">
            <v>5</v>
          </cell>
        </row>
        <row r="2077">
          <cell r="B2077">
            <v>16909015</v>
          </cell>
          <cell r="H2077">
            <v>0.39</v>
          </cell>
          <cell r="I2077" t="str">
            <v>E</v>
          </cell>
          <cell r="K2077">
            <v>0.39</v>
          </cell>
        </row>
        <row r="2078">
          <cell r="B2078">
            <v>16909015</v>
          </cell>
          <cell r="H2078">
            <v>0.39</v>
          </cell>
          <cell r="I2078" t="str">
            <v>E</v>
          </cell>
          <cell r="K2078">
            <v>0.39</v>
          </cell>
        </row>
        <row r="2079">
          <cell r="B2079">
            <v>16909015</v>
          </cell>
          <cell r="H2079">
            <v>6.5</v>
          </cell>
          <cell r="I2079" t="str">
            <v>E</v>
          </cell>
          <cell r="K2079">
            <v>6.5</v>
          </cell>
        </row>
        <row r="2080">
          <cell r="B2080">
            <v>16909015</v>
          </cell>
          <cell r="H2080">
            <v>22.4</v>
          </cell>
          <cell r="I2080" t="str">
            <v>E</v>
          </cell>
          <cell r="K2080">
            <v>22.4</v>
          </cell>
        </row>
        <row r="2081">
          <cell r="B2081">
            <v>16909015</v>
          </cell>
          <cell r="H2081">
            <v>22.4</v>
          </cell>
          <cell r="I2081" t="str">
            <v>E</v>
          </cell>
          <cell r="K2081">
            <v>22.4</v>
          </cell>
        </row>
        <row r="2082">
          <cell r="B2082">
            <v>16909015</v>
          </cell>
          <cell r="H2082">
            <v>22.4</v>
          </cell>
          <cell r="I2082" t="str">
            <v>E</v>
          </cell>
          <cell r="K2082">
            <v>22.4</v>
          </cell>
        </row>
        <row r="2083">
          <cell r="B2083">
            <v>16909015</v>
          </cell>
          <cell r="H2083">
            <v>6.5</v>
          </cell>
          <cell r="I2083" t="str">
            <v>E</v>
          </cell>
          <cell r="K2083">
            <v>6.5</v>
          </cell>
        </row>
        <row r="2084">
          <cell r="B2084">
            <v>16909015</v>
          </cell>
          <cell r="H2084">
            <v>6.5</v>
          </cell>
          <cell r="I2084" t="str">
            <v>E</v>
          </cell>
          <cell r="K2084">
            <v>6.5</v>
          </cell>
        </row>
        <row r="2085">
          <cell r="B2085">
            <v>16909015</v>
          </cell>
          <cell r="H2085">
            <v>6.5</v>
          </cell>
          <cell r="I2085" t="str">
            <v>E</v>
          </cell>
          <cell r="K2085">
            <v>6.5</v>
          </cell>
        </row>
        <row r="2086">
          <cell r="B2086">
            <v>16909015</v>
          </cell>
          <cell r="H2086">
            <v>6.5</v>
          </cell>
          <cell r="I2086" t="str">
            <v>E</v>
          </cell>
          <cell r="K2086">
            <v>6.5</v>
          </cell>
        </row>
        <row r="2087">
          <cell r="B2087">
            <v>16909015</v>
          </cell>
          <cell r="H2087">
            <v>13</v>
          </cell>
          <cell r="I2087" t="str">
            <v>E</v>
          </cell>
          <cell r="K2087">
            <v>13</v>
          </cell>
        </row>
        <row r="2088">
          <cell r="B2088">
            <v>16909015</v>
          </cell>
          <cell r="H2088">
            <v>26</v>
          </cell>
          <cell r="I2088" t="str">
            <v>E</v>
          </cell>
          <cell r="K2088">
            <v>26</v>
          </cell>
        </row>
        <row r="2089">
          <cell r="B2089">
            <v>16909015</v>
          </cell>
          <cell r="H2089">
            <v>6.5</v>
          </cell>
          <cell r="I2089" t="str">
            <v>E</v>
          </cell>
          <cell r="K2089">
            <v>6.5</v>
          </cell>
        </row>
        <row r="2090">
          <cell r="B2090">
            <v>16909015</v>
          </cell>
          <cell r="H2090">
            <v>13</v>
          </cell>
          <cell r="I2090" t="str">
            <v>E</v>
          </cell>
          <cell r="K2090">
            <v>13</v>
          </cell>
        </row>
        <row r="2091">
          <cell r="B2091">
            <v>16909015</v>
          </cell>
          <cell r="H2091">
            <v>6.5</v>
          </cell>
          <cell r="I2091" t="str">
            <v>E</v>
          </cell>
          <cell r="K2091">
            <v>6.5</v>
          </cell>
        </row>
        <row r="2092">
          <cell r="B2092">
            <v>16909015</v>
          </cell>
          <cell r="H2092">
            <v>114.91</v>
          </cell>
          <cell r="I2092" t="str">
            <v>E</v>
          </cell>
          <cell r="K2092">
            <v>114.91</v>
          </cell>
        </row>
        <row r="2093">
          <cell r="B2093">
            <v>16909015</v>
          </cell>
          <cell r="H2093">
            <v>4.4800000000000004</v>
          </cell>
          <cell r="I2093" t="str">
            <v>E</v>
          </cell>
          <cell r="K2093">
            <v>4.4800000000000004</v>
          </cell>
        </row>
        <row r="2094">
          <cell r="B2094">
            <v>16909015</v>
          </cell>
          <cell r="H2094">
            <v>300</v>
          </cell>
          <cell r="I2094" t="str">
            <v>E</v>
          </cell>
          <cell r="K2094">
            <v>300</v>
          </cell>
        </row>
        <row r="2095">
          <cell r="B2095">
            <v>16909015</v>
          </cell>
          <cell r="H2095">
            <v>40</v>
          </cell>
          <cell r="I2095" t="str">
            <v>E</v>
          </cell>
          <cell r="K2095">
            <v>40</v>
          </cell>
        </row>
        <row r="2096">
          <cell r="B2096">
            <v>16909015</v>
          </cell>
          <cell r="H2096">
            <v>145.15</v>
          </cell>
          <cell r="I2096" t="str">
            <v>E</v>
          </cell>
          <cell r="K2096">
            <v>145.15</v>
          </cell>
        </row>
        <row r="2097">
          <cell r="B2097">
            <v>16909015</v>
          </cell>
          <cell r="H2097">
            <v>8.9600000000000009</v>
          </cell>
          <cell r="I2097" t="str">
            <v>E</v>
          </cell>
          <cell r="K2097">
            <v>8.9600000000000009</v>
          </cell>
        </row>
        <row r="2098">
          <cell r="B2098">
            <v>16909015</v>
          </cell>
          <cell r="H2098">
            <v>8.75</v>
          </cell>
          <cell r="I2098" t="str">
            <v>E</v>
          </cell>
          <cell r="K2098">
            <v>8.75</v>
          </cell>
        </row>
        <row r="2099">
          <cell r="B2099">
            <v>16909015</v>
          </cell>
          <cell r="H2099">
            <v>3</v>
          </cell>
          <cell r="I2099" t="str">
            <v>E</v>
          </cell>
          <cell r="K2099">
            <v>3</v>
          </cell>
        </row>
        <row r="2100">
          <cell r="B2100">
            <v>16909015</v>
          </cell>
          <cell r="H2100">
            <v>3.2</v>
          </cell>
          <cell r="I2100" t="str">
            <v>E</v>
          </cell>
          <cell r="K2100">
            <v>3.2</v>
          </cell>
        </row>
        <row r="2101">
          <cell r="B2101">
            <v>16909015</v>
          </cell>
          <cell r="H2101">
            <v>30</v>
          </cell>
          <cell r="I2101" t="str">
            <v>E</v>
          </cell>
          <cell r="K2101">
            <v>30</v>
          </cell>
        </row>
        <row r="2102">
          <cell r="B2102">
            <v>16909015</v>
          </cell>
          <cell r="H2102">
            <v>200</v>
          </cell>
          <cell r="I2102" t="str">
            <v>E</v>
          </cell>
          <cell r="K2102">
            <v>200</v>
          </cell>
        </row>
        <row r="2103">
          <cell r="B2103">
            <v>16909015</v>
          </cell>
          <cell r="H2103">
            <v>100</v>
          </cell>
          <cell r="I2103" t="str">
            <v>E</v>
          </cell>
          <cell r="K2103">
            <v>100</v>
          </cell>
        </row>
        <row r="2104">
          <cell r="B2104">
            <v>16909015</v>
          </cell>
          <cell r="H2104">
            <v>380</v>
          </cell>
          <cell r="I2104" t="str">
            <v>E</v>
          </cell>
          <cell r="K2104">
            <v>380</v>
          </cell>
        </row>
        <row r="2105">
          <cell r="B2105">
            <v>16909015</v>
          </cell>
          <cell r="H2105">
            <v>84.79</v>
          </cell>
          <cell r="I2105" t="str">
            <v>E</v>
          </cell>
          <cell r="K2105">
            <v>84.79</v>
          </cell>
        </row>
        <row r="2106">
          <cell r="B2106">
            <v>16909015</v>
          </cell>
          <cell r="H2106">
            <v>300</v>
          </cell>
          <cell r="I2106" t="str">
            <v>E</v>
          </cell>
          <cell r="K2106">
            <v>300</v>
          </cell>
        </row>
        <row r="2107">
          <cell r="B2107">
            <v>16909015</v>
          </cell>
          <cell r="H2107">
            <v>15</v>
          </cell>
          <cell r="I2107" t="str">
            <v>E</v>
          </cell>
          <cell r="K2107">
            <v>15</v>
          </cell>
        </row>
        <row r="2108">
          <cell r="B2108">
            <v>16909015</v>
          </cell>
          <cell r="H2108">
            <v>212.8</v>
          </cell>
          <cell r="I2108" t="str">
            <v>E</v>
          </cell>
          <cell r="K2108">
            <v>212.8</v>
          </cell>
        </row>
        <row r="2109">
          <cell r="B2109">
            <v>16909015</v>
          </cell>
          <cell r="H2109">
            <v>179.2</v>
          </cell>
          <cell r="I2109" t="str">
            <v>E</v>
          </cell>
          <cell r="K2109">
            <v>179.2</v>
          </cell>
        </row>
        <row r="2110">
          <cell r="B2110">
            <v>16909015</v>
          </cell>
          <cell r="H2110">
            <v>179.2</v>
          </cell>
          <cell r="I2110" t="str">
            <v>E</v>
          </cell>
          <cell r="K2110">
            <v>179.2</v>
          </cell>
        </row>
        <row r="2111">
          <cell r="B2111">
            <v>16909015</v>
          </cell>
          <cell r="H2111">
            <v>84.79</v>
          </cell>
          <cell r="I2111" t="str">
            <v>E</v>
          </cell>
          <cell r="K2111">
            <v>84.79</v>
          </cell>
        </row>
        <row r="2112">
          <cell r="B2112">
            <v>16909015</v>
          </cell>
          <cell r="H2112">
            <v>84.79</v>
          </cell>
          <cell r="I2112" t="str">
            <v>E</v>
          </cell>
          <cell r="K2112">
            <v>84.79</v>
          </cell>
        </row>
        <row r="2113">
          <cell r="B2113">
            <v>16909015</v>
          </cell>
          <cell r="H2113">
            <v>1</v>
          </cell>
          <cell r="I2113" t="str">
            <v>E</v>
          </cell>
          <cell r="K2113">
            <v>1</v>
          </cell>
        </row>
        <row r="2114">
          <cell r="B2114">
            <v>16909015</v>
          </cell>
          <cell r="H2114">
            <v>1</v>
          </cell>
          <cell r="I2114" t="str">
            <v>E</v>
          </cell>
          <cell r="K2114">
            <v>1</v>
          </cell>
        </row>
        <row r="2115">
          <cell r="B2115">
            <v>16909015</v>
          </cell>
          <cell r="H2115">
            <v>1</v>
          </cell>
          <cell r="I2115" t="str">
            <v>E</v>
          </cell>
          <cell r="K2115">
            <v>1</v>
          </cell>
        </row>
        <row r="2116">
          <cell r="B2116">
            <v>16909015</v>
          </cell>
          <cell r="H2116">
            <v>1</v>
          </cell>
          <cell r="I2116" t="str">
            <v>E</v>
          </cell>
          <cell r="K2116">
            <v>1</v>
          </cell>
        </row>
        <row r="2117">
          <cell r="B2117">
            <v>16909015</v>
          </cell>
          <cell r="H2117">
            <v>1</v>
          </cell>
          <cell r="I2117" t="str">
            <v>E</v>
          </cell>
          <cell r="K2117">
            <v>1</v>
          </cell>
        </row>
        <row r="2118">
          <cell r="B2118">
            <v>16909015</v>
          </cell>
          <cell r="H2118">
            <v>1</v>
          </cell>
          <cell r="I2118" t="str">
            <v>E</v>
          </cell>
          <cell r="K2118">
            <v>1</v>
          </cell>
        </row>
        <row r="2119">
          <cell r="B2119">
            <v>16909015</v>
          </cell>
          <cell r="H2119">
            <v>1</v>
          </cell>
          <cell r="I2119" t="str">
            <v>E</v>
          </cell>
          <cell r="K2119">
            <v>1</v>
          </cell>
        </row>
        <row r="2120">
          <cell r="B2120">
            <v>16909015</v>
          </cell>
          <cell r="H2120">
            <v>1</v>
          </cell>
          <cell r="I2120" t="str">
            <v>E</v>
          </cell>
          <cell r="K2120">
            <v>1</v>
          </cell>
        </row>
        <row r="2121">
          <cell r="B2121">
            <v>16909015</v>
          </cell>
          <cell r="H2121">
            <v>4.4800000000000004</v>
          </cell>
          <cell r="I2121" t="str">
            <v>E</v>
          </cell>
          <cell r="K2121">
            <v>4.4800000000000004</v>
          </cell>
        </row>
        <row r="2122">
          <cell r="B2122">
            <v>16909015</v>
          </cell>
          <cell r="H2122">
            <v>3000</v>
          </cell>
          <cell r="I2122" t="str">
            <v>E</v>
          </cell>
          <cell r="K2122">
            <v>3000</v>
          </cell>
        </row>
        <row r="2123">
          <cell r="B2123">
            <v>16909015</v>
          </cell>
          <cell r="H2123">
            <v>50</v>
          </cell>
          <cell r="I2123" t="str">
            <v>E</v>
          </cell>
          <cell r="K2123">
            <v>50</v>
          </cell>
        </row>
        <row r="2124">
          <cell r="B2124">
            <v>16909015</v>
          </cell>
          <cell r="H2124">
            <v>50</v>
          </cell>
          <cell r="I2124" t="str">
            <v>E</v>
          </cell>
          <cell r="K2124">
            <v>50</v>
          </cell>
        </row>
        <row r="2125">
          <cell r="B2125">
            <v>16909015</v>
          </cell>
          <cell r="H2125">
            <v>5</v>
          </cell>
          <cell r="I2125" t="str">
            <v>E</v>
          </cell>
          <cell r="K2125">
            <v>5</v>
          </cell>
        </row>
        <row r="2126">
          <cell r="B2126">
            <v>16909015</v>
          </cell>
          <cell r="H2126">
            <v>4</v>
          </cell>
          <cell r="I2126" t="str">
            <v>E</v>
          </cell>
          <cell r="K2126">
            <v>4</v>
          </cell>
        </row>
        <row r="2127">
          <cell r="B2127">
            <v>16909015</v>
          </cell>
          <cell r="H2127">
            <v>5</v>
          </cell>
          <cell r="I2127" t="str">
            <v>E</v>
          </cell>
          <cell r="K2127">
            <v>5</v>
          </cell>
        </row>
        <row r="2128">
          <cell r="B2128">
            <v>16909015</v>
          </cell>
          <cell r="H2128">
            <v>4.6500000000000004</v>
          </cell>
          <cell r="I2128" t="str">
            <v>E</v>
          </cell>
          <cell r="K2128">
            <v>4.6500000000000004</v>
          </cell>
        </row>
        <row r="2129">
          <cell r="B2129">
            <v>16909015</v>
          </cell>
          <cell r="H2129">
            <v>134.4</v>
          </cell>
          <cell r="I2129" t="str">
            <v>E</v>
          </cell>
          <cell r="K2129">
            <v>134.4</v>
          </cell>
        </row>
        <row r="2130">
          <cell r="B2130">
            <v>16909015</v>
          </cell>
          <cell r="H2130">
            <v>13</v>
          </cell>
          <cell r="I2130" t="str">
            <v>E</v>
          </cell>
          <cell r="K2130">
            <v>13</v>
          </cell>
        </row>
        <row r="2131">
          <cell r="B2131">
            <v>16909015</v>
          </cell>
          <cell r="H2131">
            <v>423.36</v>
          </cell>
          <cell r="I2131" t="str">
            <v>E</v>
          </cell>
          <cell r="K2131">
            <v>423.36</v>
          </cell>
        </row>
        <row r="2132">
          <cell r="B2132">
            <v>16909015</v>
          </cell>
          <cell r="H2132">
            <v>11.2</v>
          </cell>
          <cell r="I2132" t="str">
            <v>E</v>
          </cell>
          <cell r="K2132">
            <v>11.2</v>
          </cell>
        </row>
        <row r="2133">
          <cell r="B2133">
            <v>16909015</v>
          </cell>
          <cell r="H2133">
            <v>22.4</v>
          </cell>
          <cell r="I2133" t="str">
            <v>E</v>
          </cell>
          <cell r="K2133">
            <v>22.4</v>
          </cell>
        </row>
        <row r="2134">
          <cell r="B2134">
            <v>16909015</v>
          </cell>
          <cell r="H2134">
            <v>4.4800000000000004</v>
          </cell>
          <cell r="I2134" t="str">
            <v>E</v>
          </cell>
          <cell r="K2134">
            <v>4.4800000000000004</v>
          </cell>
        </row>
        <row r="2135">
          <cell r="B2135">
            <v>16909015</v>
          </cell>
          <cell r="H2135">
            <v>409.3</v>
          </cell>
          <cell r="I2135" t="str">
            <v>E</v>
          </cell>
          <cell r="K2135">
            <v>409.3</v>
          </cell>
        </row>
        <row r="2136">
          <cell r="B2136">
            <v>16909015</v>
          </cell>
          <cell r="H2136">
            <v>30</v>
          </cell>
          <cell r="I2136" t="str">
            <v>E</v>
          </cell>
          <cell r="K2136">
            <v>30</v>
          </cell>
        </row>
        <row r="2137">
          <cell r="B2137">
            <v>16909015</v>
          </cell>
          <cell r="H2137">
            <v>241.92</v>
          </cell>
          <cell r="I2137" t="str">
            <v>E</v>
          </cell>
          <cell r="K2137">
            <v>241.92</v>
          </cell>
        </row>
        <row r="2138">
          <cell r="B2138">
            <v>16909015</v>
          </cell>
          <cell r="H2138">
            <v>15</v>
          </cell>
          <cell r="I2138" t="str">
            <v>E</v>
          </cell>
          <cell r="K2138">
            <v>15</v>
          </cell>
        </row>
        <row r="2139">
          <cell r="B2139">
            <v>16909015</v>
          </cell>
          <cell r="H2139">
            <v>1.1200000000000001</v>
          </cell>
          <cell r="I2139" t="str">
            <v>E</v>
          </cell>
          <cell r="K2139">
            <v>1.1200000000000001</v>
          </cell>
        </row>
        <row r="2140">
          <cell r="B2140">
            <v>16909015</v>
          </cell>
          <cell r="H2140">
            <v>5</v>
          </cell>
          <cell r="I2140" t="str">
            <v>E</v>
          </cell>
          <cell r="K2140">
            <v>5</v>
          </cell>
        </row>
        <row r="2141">
          <cell r="B2141">
            <v>16909015</v>
          </cell>
          <cell r="H2141">
            <v>500</v>
          </cell>
          <cell r="I2141" t="str">
            <v>E</v>
          </cell>
          <cell r="K2141">
            <v>500</v>
          </cell>
        </row>
        <row r="2142">
          <cell r="B2142">
            <v>16909015</v>
          </cell>
          <cell r="H2142">
            <v>217</v>
          </cell>
          <cell r="I2142" t="str">
            <v>E</v>
          </cell>
          <cell r="K2142">
            <v>217</v>
          </cell>
        </row>
        <row r="2143">
          <cell r="B2143">
            <v>16909015</v>
          </cell>
          <cell r="H2143">
            <v>8</v>
          </cell>
          <cell r="I2143" t="str">
            <v>E</v>
          </cell>
          <cell r="K2143">
            <v>8</v>
          </cell>
        </row>
        <row r="2144">
          <cell r="B2144">
            <v>16909015</v>
          </cell>
          <cell r="H2144">
            <v>134.4</v>
          </cell>
          <cell r="I2144" t="str">
            <v>E</v>
          </cell>
          <cell r="K2144">
            <v>134.4</v>
          </cell>
        </row>
        <row r="2145">
          <cell r="B2145">
            <v>16909015</v>
          </cell>
          <cell r="H2145">
            <v>100</v>
          </cell>
          <cell r="I2145" t="str">
            <v>E</v>
          </cell>
          <cell r="K2145">
            <v>100</v>
          </cell>
        </row>
        <row r="2146">
          <cell r="B2146">
            <v>16909015</v>
          </cell>
          <cell r="H2146">
            <v>500</v>
          </cell>
          <cell r="I2146" t="str">
            <v>E</v>
          </cell>
          <cell r="K2146">
            <v>500</v>
          </cell>
        </row>
        <row r="2147">
          <cell r="B2147">
            <v>16909015</v>
          </cell>
          <cell r="H2147">
            <v>1.65</v>
          </cell>
          <cell r="I2147" t="str">
            <v>E</v>
          </cell>
          <cell r="K2147">
            <v>1.65</v>
          </cell>
        </row>
        <row r="2148">
          <cell r="B2148">
            <v>16909015</v>
          </cell>
          <cell r="H2148">
            <v>1.65</v>
          </cell>
          <cell r="I2148" t="str">
            <v>E</v>
          </cell>
          <cell r="K2148">
            <v>1.65</v>
          </cell>
        </row>
        <row r="2149">
          <cell r="B2149">
            <v>16909015</v>
          </cell>
          <cell r="H2149">
            <v>1.65</v>
          </cell>
          <cell r="I2149" t="str">
            <v>E</v>
          </cell>
          <cell r="K2149">
            <v>1.65</v>
          </cell>
        </row>
        <row r="2150">
          <cell r="B2150">
            <v>16909015</v>
          </cell>
          <cell r="H2150">
            <v>5</v>
          </cell>
          <cell r="I2150" t="str">
            <v>E</v>
          </cell>
          <cell r="K2150">
            <v>5</v>
          </cell>
        </row>
        <row r="2151">
          <cell r="B2151">
            <v>16909015</v>
          </cell>
          <cell r="H2151">
            <v>5</v>
          </cell>
          <cell r="I2151" t="str">
            <v>E</v>
          </cell>
          <cell r="K2151">
            <v>5</v>
          </cell>
        </row>
        <row r="2152">
          <cell r="B2152">
            <v>16909015</v>
          </cell>
          <cell r="H2152">
            <v>5</v>
          </cell>
          <cell r="I2152" t="str">
            <v>E</v>
          </cell>
          <cell r="K2152">
            <v>5</v>
          </cell>
        </row>
        <row r="2153">
          <cell r="B2153">
            <v>16909015</v>
          </cell>
          <cell r="H2153">
            <v>5</v>
          </cell>
          <cell r="I2153" t="str">
            <v>E</v>
          </cell>
          <cell r="K2153">
            <v>5</v>
          </cell>
        </row>
        <row r="2154">
          <cell r="B2154">
            <v>16909015</v>
          </cell>
          <cell r="H2154">
            <v>5</v>
          </cell>
          <cell r="I2154" t="str">
            <v>E</v>
          </cell>
          <cell r="K2154">
            <v>5</v>
          </cell>
        </row>
        <row r="2155">
          <cell r="B2155">
            <v>16909015</v>
          </cell>
          <cell r="H2155">
            <v>5</v>
          </cell>
          <cell r="I2155" t="str">
            <v>E</v>
          </cell>
          <cell r="K2155">
            <v>5</v>
          </cell>
        </row>
        <row r="2156">
          <cell r="B2156">
            <v>16909015</v>
          </cell>
          <cell r="H2156">
            <v>5</v>
          </cell>
          <cell r="I2156" t="str">
            <v>E</v>
          </cell>
          <cell r="K2156">
            <v>5</v>
          </cell>
        </row>
        <row r="2157">
          <cell r="B2157">
            <v>16909015</v>
          </cell>
          <cell r="H2157">
            <v>5</v>
          </cell>
          <cell r="I2157" t="str">
            <v>E</v>
          </cell>
          <cell r="K2157">
            <v>5</v>
          </cell>
        </row>
        <row r="2158">
          <cell r="B2158">
            <v>16909015</v>
          </cell>
          <cell r="H2158">
            <v>5</v>
          </cell>
          <cell r="I2158" t="str">
            <v>E</v>
          </cell>
          <cell r="K2158">
            <v>5</v>
          </cell>
        </row>
        <row r="2159">
          <cell r="B2159">
            <v>16909015</v>
          </cell>
          <cell r="H2159">
            <v>5</v>
          </cell>
          <cell r="I2159" t="str">
            <v>E</v>
          </cell>
          <cell r="K2159">
            <v>5</v>
          </cell>
        </row>
        <row r="2160">
          <cell r="B2160">
            <v>16909015</v>
          </cell>
          <cell r="H2160">
            <v>5</v>
          </cell>
          <cell r="I2160" t="str">
            <v>E</v>
          </cell>
          <cell r="K2160">
            <v>5</v>
          </cell>
        </row>
        <row r="2161">
          <cell r="B2161">
            <v>16909015</v>
          </cell>
          <cell r="H2161">
            <v>14.85</v>
          </cell>
          <cell r="I2161" t="str">
            <v>E</v>
          </cell>
          <cell r="K2161">
            <v>14.85</v>
          </cell>
        </row>
        <row r="2162">
          <cell r="B2162">
            <v>16909015</v>
          </cell>
          <cell r="H2162">
            <v>1.73</v>
          </cell>
          <cell r="I2162" t="str">
            <v>E</v>
          </cell>
          <cell r="K2162">
            <v>1.73</v>
          </cell>
        </row>
        <row r="2163">
          <cell r="B2163">
            <v>16909015</v>
          </cell>
          <cell r="H2163">
            <v>1.74</v>
          </cell>
          <cell r="I2163" t="str">
            <v>E</v>
          </cell>
          <cell r="K2163">
            <v>1.74</v>
          </cell>
        </row>
        <row r="2164">
          <cell r="B2164">
            <v>16909015</v>
          </cell>
          <cell r="H2164">
            <v>1.74</v>
          </cell>
          <cell r="I2164" t="str">
            <v>E</v>
          </cell>
          <cell r="K2164">
            <v>1.74</v>
          </cell>
        </row>
        <row r="2165">
          <cell r="B2165">
            <v>16909015</v>
          </cell>
          <cell r="H2165">
            <v>6</v>
          </cell>
          <cell r="I2165" t="str">
            <v>E</v>
          </cell>
          <cell r="K2165">
            <v>6</v>
          </cell>
        </row>
        <row r="2166">
          <cell r="B2166">
            <v>16909015</v>
          </cell>
          <cell r="H2166">
            <v>2.33</v>
          </cell>
          <cell r="I2166" t="str">
            <v>E</v>
          </cell>
          <cell r="K2166">
            <v>2.33</v>
          </cell>
        </row>
        <row r="2167">
          <cell r="B2167">
            <v>16909015</v>
          </cell>
          <cell r="H2167">
            <v>2.33</v>
          </cell>
          <cell r="I2167" t="str">
            <v>E</v>
          </cell>
          <cell r="K2167">
            <v>2.33</v>
          </cell>
        </row>
        <row r="2168">
          <cell r="B2168">
            <v>16909015</v>
          </cell>
          <cell r="H2168">
            <v>4</v>
          </cell>
          <cell r="I2168" t="str">
            <v>E</v>
          </cell>
          <cell r="K2168">
            <v>4</v>
          </cell>
        </row>
        <row r="2169">
          <cell r="B2169">
            <v>16909015</v>
          </cell>
          <cell r="H2169">
            <v>224</v>
          </cell>
          <cell r="I2169" t="str">
            <v>E</v>
          </cell>
          <cell r="K2169">
            <v>224</v>
          </cell>
        </row>
        <row r="2170">
          <cell r="B2170">
            <v>16909015</v>
          </cell>
          <cell r="H2170">
            <v>8</v>
          </cell>
          <cell r="I2170" t="str">
            <v>E</v>
          </cell>
          <cell r="K2170">
            <v>8</v>
          </cell>
        </row>
        <row r="2171">
          <cell r="B2171">
            <v>16909015</v>
          </cell>
          <cell r="H2171">
            <v>8</v>
          </cell>
          <cell r="I2171" t="str">
            <v>E</v>
          </cell>
          <cell r="K2171">
            <v>8</v>
          </cell>
        </row>
        <row r="2172">
          <cell r="B2172">
            <v>16909015</v>
          </cell>
          <cell r="H2172">
            <v>5</v>
          </cell>
          <cell r="I2172" t="str">
            <v>E</v>
          </cell>
          <cell r="K2172">
            <v>5</v>
          </cell>
        </row>
        <row r="2173">
          <cell r="B2173">
            <v>16909015</v>
          </cell>
          <cell r="H2173">
            <v>10</v>
          </cell>
          <cell r="I2173" t="str">
            <v>E</v>
          </cell>
          <cell r="K2173">
            <v>10</v>
          </cell>
        </row>
        <row r="2174">
          <cell r="B2174">
            <v>16909015</v>
          </cell>
          <cell r="H2174">
            <v>127.01</v>
          </cell>
          <cell r="I2174" t="str">
            <v>E</v>
          </cell>
          <cell r="K2174">
            <v>127.01</v>
          </cell>
        </row>
        <row r="2175">
          <cell r="B2175">
            <v>16909015</v>
          </cell>
          <cell r="H2175">
            <v>50</v>
          </cell>
          <cell r="I2175" t="str">
            <v>E</v>
          </cell>
          <cell r="K2175">
            <v>50</v>
          </cell>
        </row>
        <row r="2176">
          <cell r="B2176">
            <v>16909015</v>
          </cell>
          <cell r="H2176">
            <v>50</v>
          </cell>
          <cell r="I2176" t="str">
            <v>E</v>
          </cell>
          <cell r="K2176">
            <v>50</v>
          </cell>
        </row>
        <row r="2177">
          <cell r="B2177">
            <v>16909015</v>
          </cell>
          <cell r="H2177">
            <v>40</v>
          </cell>
          <cell r="I2177" t="str">
            <v>E</v>
          </cell>
          <cell r="K2177">
            <v>40</v>
          </cell>
        </row>
        <row r="2178">
          <cell r="B2178">
            <v>16909015</v>
          </cell>
          <cell r="H2178">
            <v>40</v>
          </cell>
          <cell r="I2178" t="str">
            <v>E</v>
          </cell>
          <cell r="K2178">
            <v>40</v>
          </cell>
        </row>
        <row r="2179">
          <cell r="B2179">
            <v>16909015</v>
          </cell>
          <cell r="H2179">
            <v>30</v>
          </cell>
          <cell r="I2179" t="str">
            <v>E</v>
          </cell>
          <cell r="K2179">
            <v>30</v>
          </cell>
        </row>
        <row r="2180">
          <cell r="B2180">
            <v>16909015</v>
          </cell>
          <cell r="H2180">
            <v>10</v>
          </cell>
          <cell r="I2180" t="str">
            <v>E</v>
          </cell>
          <cell r="K2180">
            <v>10</v>
          </cell>
        </row>
        <row r="2181">
          <cell r="B2181">
            <v>16909015</v>
          </cell>
          <cell r="H2181">
            <v>5.6</v>
          </cell>
          <cell r="I2181" t="str">
            <v>E</v>
          </cell>
          <cell r="K2181">
            <v>5.6</v>
          </cell>
        </row>
        <row r="2182">
          <cell r="B2182">
            <v>16909015</v>
          </cell>
          <cell r="H2182">
            <v>11.2</v>
          </cell>
          <cell r="I2182" t="str">
            <v>E</v>
          </cell>
          <cell r="K2182">
            <v>11.2</v>
          </cell>
        </row>
        <row r="2183">
          <cell r="B2183">
            <v>16909015</v>
          </cell>
          <cell r="H2183">
            <v>24.64</v>
          </cell>
          <cell r="I2183" t="str">
            <v>E</v>
          </cell>
          <cell r="K2183">
            <v>24.64</v>
          </cell>
        </row>
        <row r="2184">
          <cell r="B2184">
            <v>16909015</v>
          </cell>
          <cell r="H2184">
            <v>15</v>
          </cell>
          <cell r="I2184" t="str">
            <v>E</v>
          </cell>
          <cell r="K2184">
            <v>15</v>
          </cell>
        </row>
        <row r="2185">
          <cell r="B2185">
            <v>16909015</v>
          </cell>
          <cell r="H2185">
            <v>1.1000000000000001</v>
          </cell>
          <cell r="I2185" t="str">
            <v>E</v>
          </cell>
          <cell r="K2185">
            <v>1.1000000000000001</v>
          </cell>
        </row>
        <row r="2186">
          <cell r="B2186">
            <v>16909015</v>
          </cell>
          <cell r="H2186">
            <v>16.95</v>
          </cell>
          <cell r="I2186" t="str">
            <v>E</v>
          </cell>
          <cell r="K2186">
            <v>16.95</v>
          </cell>
        </row>
        <row r="2187">
          <cell r="B2187">
            <v>16909015</v>
          </cell>
          <cell r="H2187">
            <v>40</v>
          </cell>
          <cell r="I2187" t="str">
            <v>E</v>
          </cell>
          <cell r="K2187">
            <v>40</v>
          </cell>
        </row>
        <row r="2188">
          <cell r="B2188">
            <v>16909015</v>
          </cell>
          <cell r="H2188">
            <v>224</v>
          </cell>
          <cell r="I2188" t="str">
            <v>E</v>
          </cell>
          <cell r="K2188">
            <v>224</v>
          </cell>
        </row>
        <row r="2189">
          <cell r="B2189">
            <v>16909015</v>
          </cell>
          <cell r="H2189">
            <v>8</v>
          </cell>
          <cell r="I2189" t="str">
            <v>E</v>
          </cell>
          <cell r="K2189">
            <v>8</v>
          </cell>
        </row>
        <row r="2190">
          <cell r="B2190">
            <v>16909015</v>
          </cell>
          <cell r="H2190">
            <v>10.5</v>
          </cell>
          <cell r="I2190" t="str">
            <v>E</v>
          </cell>
          <cell r="K2190">
            <v>10.5</v>
          </cell>
        </row>
        <row r="2191">
          <cell r="B2191">
            <v>16909015</v>
          </cell>
          <cell r="H2191">
            <v>8.5</v>
          </cell>
          <cell r="I2191" t="str">
            <v>E</v>
          </cell>
          <cell r="K2191">
            <v>8.5</v>
          </cell>
        </row>
        <row r="2192">
          <cell r="B2192">
            <v>16909015</v>
          </cell>
          <cell r="H2192">
            <v>80.069999999999993</v>
          </cell>
          <cell r="I2192" t="str">
            <v>E</v>
          </cell>
          <cell r="K2192">
            <v>80.069999999999993</v>
          </cell>
        </row>
        <row r="2193">
          <cell r="B2193">
            <v>16909015</v>
          </cell>
          <cell r="H2193">
            <v>400</v>
          </cell>
          <cell r="I2193" t="str">
            <v>E</v>
          </cell>
          <cell r="K2193">
            <v>400</v>
          </cell>
        </row>
        <row r="2194">
          <cell r="B2194">
            <v>16909015</v>
          </cell>
          <cell r="H2194">
            <v>14</v>
          </cell>
          <cell r="I2194" t="str">
            <v>E</v>
          </cell>
          <cell r="K2194">
            <v>14</v>
          </cell>
        </row>
        <row r="2195">
          <cell r="B2195">
            <v>16909015</v>
          </cell>
          <cell r="H2195">
            <v>14</v>
          </cell>
          <cell r="I2195" t="str">
            <v>E</v>
          </cell>
          <cell r="K2195">
            <v>14</v>
          </cell>
        </row>
        <row r="2196">
          <cell r="B2196">
            <v>16909015</v>
          </cell>
          <cell r="H2196">
            <v>7</v>
          </cell>
          <cell r="I2196" t="str">
            <v>E</v>
          </cell>
          <cell r="K2196">
            <v>7</v>
          </cell>
        </row>
        <row r="2197">
          <cell r="B2197">
            <v>16909015</v>
          </cell>
          <cell r="H2197">
            <v>14</v>
          </cell>
          <cell r="I2197" t="str">
            <v>E</v>
          </cell>
          <cell r="K2197">
            <v>14</v>
          </cell>
        </row>
        <row r="2198">
          <cell r="B2198">
            <v>16909015</v>
          </cell>
          <cell r="H2198">
            <v>7</v>
          </cell>
          <cell r="I2198" t="str">
            <v>E</v>
          </cell>
          <cell r="K2198">
            <v>7</v>
          </cell>
        </row>
        <row r="2199">
          <cell r="B2199">
            <v>16909015</v>
          </cell>
          <cell r="H2199">
            <v>4</v>
          </cell>
          <cell r="I2199" t="str">
            <v>E</v>
          </cell>
          <cell r="K2199">
            <v>4</v>
          </cell>
        </row>
        <row r="2200">
          <cell r="B2200">
            <v>16909015</v>
          </cell>
          <cell r="H2200">
            <v>7</v>
          </cell>
          <cell r="I2200" t="str">
            <v>E</v>
          </cell>
          <cell r="K2200">
            <v>7</v>
          </cell>
        </row>
        <row r="2201">
          <cell r="B2201">
            <v>16909015</v>
          </cell>
          <cell r="H2201">
            <v>11.2</v>
          </cell>
          <cell r="I2201" t="str">
            <v>E</v>
          </cell>
          <cell r="K2201">
            <v>11.2</v>
          </cell>
        </row>
        <row r="2202">
          <cell r="B2202">
            <v>16909015</v>
          </cell>
          <cell r="H2202">
            <v>5.6</v>
          </cell>
          <cell r="I2202" t="str">
            <v>E</v>
          </cell>
          <cell r="K2202">
            <v>5.6</v>
          </cell>
        </row>
        <row r="2203">
          <cell r="B2203">
            <v>16909015</v>
          </cell>
          <cell r="H2203">
            <v>5.6</v>
          </cell>
          <cell r="I2203" t="str">
            <v>E</v>
          </cell>
          <cell r="K2203">
            <v>5.6</v>
          </cell>
        </row>
        <row r="2204">
          <cell r="B2204">
            <v>16909015</v>
          </cell>
          <cell r="H2204">
            <v>5.6</v>
          </cell>
          <cell r="I2204" t="str">
            <v>E</v>
          </cell>
          <cell r="K2204">
            <v>5.6</v>
          </cell>
        </row>
        <row r="2205">
          <cell r="B2205">
            <v>16909015</v>
          </cell>
          <cell r="H2205">
            <v>87</v>
          </cell>
          <cell r="I2205" t="str">
            <v>E</v>
          </cell>
          <cell r="K2205">
            <v>87</v>
          </cell>
        </row>
        <row r="2206">
          <cell r="B2206">
            <v>16909015</v>
          </cell>
          <cell r="H2206">
            <v>2.5</v>
          </cell>
          <cell r="I2206" t="str">
            <v>E</v>
          </cell>
          <cell r="K2206">
            <v>2.5</v>
          </cell>
        </row>
        <row r="2207">
          <cell r="B2207">
            <v>16909015</v>
          </cell>
          <cell r="H2207">
            <v>0.95</v>
          </cell>
          <cell r="I2207" t="str">
            <v>E</v>
          </cell>
          <cell r="K2207">
            <v>0.95</v>
          </cell>
        </row>
        <row r="2208">
          <cell r="B2208">
            <v>16909015</v>
          </cell>
          <cell r="H2208">
            <v>1.6</v>
          </cell>
          <cell r="I2208" t="str">
            <v>E</v>
          </cell>
          <cell r="K2208">
            <v>1.6</v>
          </cell>
        </row>
        <row r="2209">
          <cell r="B2209">
            <v>16909015</v>
          </cell>
          <cell r="H2209">
            <v>0.7</v>
          </cell>
          <cell r="I2209" t="str">
            <v>E</v>
          </cell>
          <cell r="K2209">
            <v>0.7</v>
          </cell>
        </row>
        <row r="2210">
          <cell r="B2210">
            <v>16909015</v>
          </cell>
          <cell r="H2210">
            <v>1.3</v>
          </cell>
          <cell r="I2210" t="str">
            <v>E</v>
          </cell>
          <cell r="K2210">
            <v>1.3</v>
          </cell>
        </row>
        <row r="2211">
          <cell r="B2211">
            <v>16909015</v>
          </cell>
          <cell r="H2211">
            <v>0.8</v>
          </cell>
          <cell r="I2211" t="str">
            <v>E</v>
          </cell>
          <cell r="K2211">
            <v>0.8</v>
          </cell>
        </row>
        <row r="2212">
          <cell r="B2212">
            <v>16909015</v>
          </cell>
          <cell r="H2212">
            <v>0.35</v>
          </cell>
          <cell r="I2212" t="str">
            <v>E</v>
          </cell>
          <cell r="K2212">
            <v>0.35</v>
          </cell>
        </row>
        <row r="2213">
          <cell r="B2213">
            <v>16909015</v>
          </cell>
          <cell r="H2213">
            <v>0.55000000000000004</v>
          </cell>
          <cell r="I2213" t="str">
            <v>E</v>
          </cell>
          <cell r="K2213">
            <v>0.55000000000000004</v>
          </cell>
        </row>
        <row r="2214">
          <cell r="B2214">
            <v>16909015</v>
          </cell>
          <cell r="H2214">
            <v>8</v>
          </cell>
          <cell r="I2214" t="str">
            <v>E</v>
          </cell>
          <cell r="K2214">
            <v>8</v>
          </cell>
        </row>
        <row r="2215">
          <cell r="B2215">
            <v>16909015</v>
          </cell>
          <cell r="H2215">
            <v>0.4</v>
          </cell>
          <cell r="I2215" t="str">
            <v>E</v>
          </cell>
          <cell r="K2215">
            <v>0.4</v>
          </cell>
        </row>
        <row r="2216">
          <cell r="B2216">
            <v>16909015</v>
          </cell>
          <cell r="H2216">
            <v>2.5</v>
          </cell>
          <cell r="I2216" t="str">
            <v>E</v>
          </cell>
          <cell r="K2216">
            <v>2.5</v>
          </cell>
        </row>
        <row r="2217">
          <cell r="B2217">
            <v>16909015</v>
          </cell>
          <cell r="H2217">
            <v>1.1000000000000001</v>
          </cell>
          <cell r="I2217" t="str">
            <v>E</v>
          </cell>
          <cell r="K2217">
            <v>1.1000000000000001</v>
          </cell>
        </row>
        <row r="2218">
          <cell r="B2218">
            <v>16909015</v>
          </cell>
          <cell r="H2218">
            <v>0.55000000000000004</v>
          </cell>
          <cell r="I2218" t="str">
            <v>E</v>
          </cell>
          <cell r="K2218">
            <v>0.55000000000000004</v>
          </cell>
        </row>
        <row r="2219">
          <cell r="B2219">
            <v>16909015</v>
          </cell>
          <cell r="H2219">
            <v>0.6</v>
          </cell>
          <cell r="I2219" t="str">
            <v>E</v>
          </cell>
          <cell r="K2219">
            <v>0.6</v>
          </cell>
        </row>
        <row r="2220">
          <cell r="B2220">
            <v>16909015</v>
          </cell>
          <cell r="H2220">
            <v>1.25</v>
          </cell>
          <cell r="I2220" t="str">
            <v>E</v>
          </cell>
          <cell r="K2220">
            <v>1.25</v>
          </cell>
        </row>
        <row r="2221">
          <cell r="B2221">
            <v>16909015</v>
          </cell>
          <cell r="H2221">
            <v>1</v>
          </cell>
          <cell r="I2221" t="str">
            <v>E</v>
          </cell>
          <cell r="K2221">
            <v>1</v>
          </cell>
        </row>
        <row r="2222">
          <cell r="B2222">
            <v>16909015</v>
          </cell>
          <cell r="H2222">
            <v>0.4</v>
          </cell>
          <cell r="I2222" t="str">
            <v>E</v>
          </cell>
          <cell r="K2222">
            <v>0.4</v>
          </cell>
        </row>
        <row r="2223">
          <cell r="B2223">
            <v>16909015</v>
          </cell>
          <cell r="H2223">
            <v>1.55</v>
          </cell>
          <cell r="I2223" t="str">
            <v>E</v>
          </cell>
          <cell r="K2223">
            <v>1.55</v>
          </cell>
        </row>
        <row r="2224">
          <cell r="B2224">
            <v>16909015</v>
          </cell>
          <cell r="H2224">
            <v>0.05</v>
          </cell>
          <cell r="I2224" t="str">
            <v>E</v>
          </cell>
          <cell r="K2224">
            <v>0.05</v>
          </cell>
        </row>
        <row r="2225">
          <cell r="B2225">
            <v>16909015</v>
          </cell>
          <cell r="H2225">
            <v>0.05</v>
          </cell>
          <cell r="I2225" t="str">
            <v>E</v>
          </cell>
          <cell r="K2225">
            <v>0.05</v>
          </cell>
        </row>
        <row r="2226">
          <cell r="B2226">
            <v>16909015</v>
          </cell>
          <cell r="H2226">
            <v>0.05</v>
          </cell>
          <cell r="I2226" t="str">
            <v>E</v>
          </cell>
          <cell r="K2226">
            <v>0.05</v>
          </cell>
        </row>
        <row r="2227">
          <cell r="B2227">
            <v>16909015</v>
          </cell>
          <cell r="H2227">
            <v>193.54</v>
          </cell>
          <cell r="I2227" t="str">
            <v>E</v>
          </cell>
          <cell r="K2227">
            <v>193.54</v>
          </cell>
        </row>
        <row r="2228">
          <cell r="B2228">
            <v>16909015</v>
          </cell>
          <cell r="H2228">
            <v>7</v>
          </cell>
          <cell r="I2228" t="str">
            <v>E</v>
          </cell>
          <cell r="K2228">
            <v>7</v>
          </cell>
        </row>
        <row r="2229">
          <cell r="B2229">
            <v>16909015</v>
          </cell>
          <cell r="H2229">
            <v>7</v>
          </cell>
          <cell r="I2229" t="str">
            <v>E</v>
          </cell>
          <cell r="K2229">
            <v>7</v>
          </cell>
        </row>
        <row r="2230">
          <cell r="B2230">
            <v>16909015</v>
          </cell>
          <cell r="H2230">
            <v>7</v>
          </cell>
          <cell r="I2230" t="str">
            <v>E</v>
          </cell>
          <cell r="K2230">
            <v>7</v>
          </cell>
        </row>
        <row r="2231">
          <cell r="B2231">
            <v>16909015</v>
          </cell>
          <cell r="H2231">
            <v>4.05</v>
          </cell>
          <cell r="I2231" t="str">
            <v>E</v>
          </cell>
          <cell r="K2231">
            <v>4.05</v>
          </cell>
        </row>
        <row r="2232">
          <cell r="B2232">
            <v>16909015</v>
          </cell>
          <cell r="H2232">
            <v>14</v>
          </cell>
          <cell r="I2232" t="str">
            <v>E</v>
          </cell>
          <cell r="K2232">
            <v>14</v>
          </cell>
        </row>
        <row r="2233">
          <cell r="B2233">
            <v>16909015</v>
          </cell>
          <cell r="H2233">
            <v>5.6</v>
          </cell>
          <cell r="I2233" t="str">
            <v>E</v>
          </cell>
          <cell r="K2233">
            <v>5.6</v>
          </cell>
        </row>
        <row r="2234">
          <cell r="B2234">
            <v>16909015</v>
          </cell>
          <cell r="H2234">
            <v>5.6</v>
          </cell>
          <cell r="I2234" t="str">
            <v>E</v>
          </cell>
          <cell r="K2234">
            <v>5.6</v>
          </cell>
        </row>
        <row r="2235">
          <cell r="B2235">
            <v>16909015</v>
          </cell>
          <cell r="H2235">
            <v>11.2</v>
          </cell>
          <cell r="I2235" t="str">
            <v>E</v>
          </cell>
          <cell r="K2235">
            <v>11.2</v>
          </cell>
        </row>
        <row r="2236">
          <cell r="B2236">
            <v>16909015</v>
          </cell>
          <cell r="H2236">
            <v>5.6</v>
          </cell>
          <cell r="I2236" t="str">
            <v>E</v>
          </cell>
          <cell r="K2236">
            <v>5.6</v>
          </cell>
        </row>
        <row r="2237">
          <cell r="B2237">
            <v>16909015</v>
          </cell>
          <cell r="H2237">
            <v>1.87</v>
          </cell>
          <cell r="I2237" t="str">
            <v>E</v>
          </cell>
          <cell r="K2237">
            <v>1.87</v>
          </cell>
        </row>
        <row r="2238">
          <cell r="B2238">
            <v>16909015</v>
          </cell>
          <cell r="H2238">
            <v>7</v>
          </cell>
          <cell r="I2238" t="str">
            <v>E</v>
          </cell>
          <cell r="K2238">
            <v>7</v>
          </cell>
        </row>
        <row r="2239">
          <cell r="B2239">
            <v>16909015</v>
          </cell>
          <cell r="H2239">
            <v>7</v>
          </cell>
          <cell r="I2239" t="str">
            <v>E</v>
          </cell>
          <cell r="K2239">
            <v>7</v>
          </cell>
        </row>
        <row r="2240">
          <cell r="B2240">
            <v>16909015</v>
          </cell>
          <cell r="H2240">
            <v>1.3</v>
          </cell>
          <cell r="I2240" t="str">
            <v>E</v>
          </cell>
          <cell r="K2240">
            <v>1.3</v>
          </cell>
        </row>
        <row r="2241">
          <cell r="B2241">
            <v>16909015</v>
          </cell>
          <cell r="H2241">
            <v>1.2</v>
          </cell>
          <cell r="I2241" t="str">
            <v>E</v>
          </cell>
          <cell r="K2241">
            <v>1.2</v>
          </cell>
        </row>
        <row r="2242">
          <cell r="B2242">
            <v>16909015</v>
          </cell>
          <cell r="H2242">
            <v>1.1000000000000001</v>
          </cell>
          <cell r="I2242" t="str">
            <v>E</v>
          </cell>
          <cell r="K2242">
            <v>1.1000000000000001</v>
          </cell>
        </row>
        <row r="2243">
          <cell r="B2243">
            <v>16909015</v>
          </cell>
          <cell r="H2243">
            <v>0.95</v>
          </cell>
          <cell r="I2243" t="str">
            <v>E</v>
          </cell>
          <cell r="K2243">
            <v>0.95</v>
          </cell>
        </row>
        <row r="2244">
          <cell r="B2244">
            <v>16909015</v>
          </cell>
          <cell r="H2244">
            <v>1.1000000000000001</v>
          </cell>
          <cell r="I2244" t="str">
            <v>E</v>
          </cell>
          <cell r="K2244">
            <v>1.1000000000000001</v>
          </cell>
        </row>
        <row r="2245">
          <cell r="B2245">
            <v>16909015</v>
          </cell>
          <cell r="H2245">
            <v>0.5</v>
          </cell>
          <cell r="I2245" t="str">
            <v>E</v>
          </cell>
          <cell r="K2245">
            <v>0.5</v>
          </cell>
        </row>
        <row r="2246">
          <cell r="B2246">
            <v>16909015</v>
          </cell>
          <cell r="H2246">
            <v>0.8</v>
          </cell>
          <cell r="I2246" t="str">
            <v>E</v>
          </cell>
          <cell r="K2246">
            <v>0.8</v>
          </cell>
        </row>
        <row r="2247">
          <cell r="B2247">
            <v>16909015</v>
          </cell>
          <cell r="H2247">
            <v>1.05</v>
          </cell>
          <cell r="I2247" t="str">
            <v>E</v>
          </cell>
          <cell r="K2247">
            <v>1.05</v>
          </cell>
        </row>
        <row r="2248">
          <cell r="B2248">
            <v>16909015</v>
          </cell>
          <cell r="H2248">
            <v>7</v>
          </cell>
          <cell r="I2248" t="str">
            <v>E</v>
          </cell>
          <cell r="K2248">
            <v>7</v>
          </cell>
        </row>
        <row r="2249">
          <cell r="B2249">
            <v>16909015</v>
          </cell>
          <cell r="H2249">
            <v>0.5</v>
          </cell>
          <cell r="I2249" t="str">
            <v>E</v>
          </cell>
          <cell r="K2249">
            <v>0.5</v>
          </cell>
        </row>
        <row r="2250">
          <cell r="B2250">
            <v>16909015</v>
          </cell>
          <cell r="H2250">
            <v>0.7</v>
          </cell>
          <cell r="I2250" t="str">
            <v>E</v>
          </cell>
          <cell r="K2250">
            <v>0.7</v>
          </cell>
        </row>
        <row r="2251">
          <cell r="B2251">
            <v>16909015</v>
          </cell>
          <cell r="H2251">
            <v>1.9</v>
          </cell>
          <cell r="I2251" t="str">
            <v>E</v>
          </cell>
          <cell r="K2251">
            <v>1.9</v>
          </cell>
        </row>
        <row r="2252">
          <cell r="B2252">
            <v>16909015</v>
          </cell>
          <cell r="H2252">
            <v>2</v>
          </cell>
          <cell r="I2252" t="str">
            <v>E</v>
          </cell>
          <cell r="K2252">
            <v>2</v>
          </cell>
        </row>
        <row r="2253">
          <cell r="B2253">
            <v>16909015</v>
          </cell>
          <cell r="H2253">
            <v>0.4</v>
          </cell>
          <cell r="I2253" t="str">
            <v>E</v>
          </cell>
          <cell r="K2253">
            <v>0.4</v>
          </cell>
        </row>
        <row r="2254">
          <cell r="B2254">
            <v>16909015</v>
          </cell>
          <cell r="H2254">
            <v>1.8</v>
          </cell>
          <cell r="I2254" t="str">
            <v>E</v>
          </cell>
          <cell r="K2254">
            <v>1.8</v>
          </cell>
        </row>
        <row r="2255">
          <cell r="B2255">
            <v>16909015</v>
          </cell>
          <cell r="H2255">
            <v>17.920000000000002</v>
          </cell>
          <cell r="I2255" t="str">
            <v>E</v>
          </cell>
          <cell r="K2255">
            <v>17.920000000000002</v>
          </cell>
        </row>
        <row r="2256">
          <cell r="B2256">
            <v>16909015</v>
          </cell>
          <cell r="H2256">
            <v>15.68</v>
          </cell>
          <cell r="I2256" t="str">
            <v>E</v>
          </cell>
          <cell r="K2256">
            <v>15.68</v>
          </cell>
        </row>
        <row r="2257">
          <cell r="B2257">
            <v>16909015</v>
          </cell>
          <cell r="H2257">
            <v>15.68</v>
          </cell>
          <cell r="I2257" t="str">
            <v>E</v>
          </cell>
          <cell r="K2257">
            <v>15.68</v>
          </cell>
        </row>
        <row r="2258">
          <cell r="B2258">
            <v>16909015</v>
          </cell>
          <cell r="H2258">
            <v>17.920000000000002</v>
          </cell>
          <cell r="I2258" t="str">
            <v>E</v>
          </cell>
          <cell r="K2258">
            <v>17.920000000000002</v>
          </cell>
        </row>
        <row r="2259">
          <cell r="B2259">
            <v>16909015</v>
          </cell>
          <cell r="H2259">
            <v>168</v>
          </cell>
          <cell r="I2259" t="str">
            <v>E</v>
          </cell>
          <cell r="K2259">
            <v>168</v>
          </cell>
        </row>
        <row r="2260">
          <cell r="B2260">
            <v>16909015</v>
          </cell>
          <cell r="H2260">
            <v>168</v>
          </cell>
          <cell r="I2260" t="str">
            <v>E</v>
          </cell>
          <cell r="K2260">
            <v>168</v>
          </cell>
        </row>
        <row r="2261">
          <cell r="B2261">
            <v>16909015</v>
          </cell>
          <cell r="H2261">
            <v>168</v>
          </cell>
          <cell r="I2261" t="str">
            <v>E</v>
          </cell>
          <cell r="K2261">
            <v>168</v>
          </cell>
        </row>
        <row r="2262">
          <cell r="B2262">
            <v>16909015</v>
          </cell>
          <cell r="H2262">
            <v>0.67</v>
          </cell>
          <cell r="I2262" t="str">
            <v>E</v>
          </cell>
          <cell r="K2262">
            <v>0.67</v>
          </cell>
        </row>
        <row r="2263">
          <cell r="B2263">
            <v>16909015</v>
          </cell>
          <cell r="H2263">
            <v>11</v>
          </cell>
          <cell r="I2263" t="str">
            <v>E</v>
          </cell>
          <cell r="K2263">
            <v>11</v>
          </cell>
        </row>
        <row r="2264">
          <cell r="B2264">
            <v>16909015</v>
          </cell>
          <cell r="H2264">
            <v>268</v>
          </cell>
          <cell r="I2264" t="str">
            <v>E</v>
          </cell>
          <cell r="K2264">
            <v>268</v>
          </cell>
        </row>
        <row r="2265">
          <cell r="B2265">
            <v>16909015</v>
          </cell>
          <cell r="H2265">
            <v>13.44</v>
          </cell>
          <cell r="I2265" t="str">
            <v>E</v>
          </cell>
          <cell r="K2265">
            <v>13.44</v>
          </cell>
        </row>
        <row r="2266">
          <cell r="B2266">
            <v>16909015</v>
          </cell>
          <cell r="H2266">
            <v>10.68</v>
          </cell>
          <cell r="I2266" t="str">
            <v>E</v>
          </cell>
          <cell r="K2266">
            <v>10.68</v>
          </cell>
        </row>
        <row r="2267">
          <cell r="B2267">
            <v>16909015</v>
          </cell>
          <cell r="H2267">
            <v>50</v>
          </cell>
          <cell r="I2267" t="str">
            <v>E</v>
          </cell>
          <cell r="K2267">
            <v>50</v>
          </cell>
        </row>
        <row r="2268">
          <cell r="B2268">
            <v>16909015</v>
          </cell>
          <cell r="H2268">
            <v>11.42</v>
          </cell>
          <cell r="I2268" t="str">
            <v>E</v>
          </cell>
          <cell r="K2268">
            <v>11.42</v>
          </cell>
        </row>
        <row r="2269">
          <cell r="B2269">
            <v>16909015</v>
          </cell>
          <cell r="H2269">
            <v>11.42</v>
          </cell>
          <cell r="I2269" t="str">
            <v>E</v>
          </cell>
          <cell r="K2269">
            <v>11.42</v>
          </cell>
        </row>
        <row r="2270">
          <cell r="B2270">
            <v>16909015</v>
          </cell>
          <cell r="H2270">
            <v>11.42</v>
          </cell>
          <cell r="I2270" t="str">
            <v>E</v>
          </cell>
          <cell r="K2270">
            <v>11.42</v>
          </cell>
        </row>
        <row r="2271">
          <cell r="B2271">
            <v>16909015</v>
          </cell>
          <cell r="H2271">
            <v>11.42</v>
          </cell>
          <cell r="I2271" t="str">
            <v>E</v>
          </cell>
          <cell r="K2271">
            <v>11.42</v>
          </cell>
        </row>
        <row r="2272">
          <cell r="B2272">
            <v>16909015</v>
          </cell>
          <cell r="H2272">
            <v>1.5</v>
          </cell>
          <cell r="I2272" t="str">
            <v>E</v>
          </cell>
          <cell r="K2272">
            <v>1.5</v>
          </cell>
        </row>
        <row r="2273">
          <cell r="B2273">
            <v>16909015</v>
          </cell>
          <cell r="H2273">
            <v>1.25</v>
          </cell>
          <cell r="I2273" t="str">
            <v>E</v>
          </cell>
          <cell r="K2273">
            <v>1.25</v>
          </cell>
        </row>
        <row r="2274">
          <cell r="B2274">
            <v>16909015</v>
          </cell>
          <cell r="H2274">
            <v>0.8</v>
          </cell>
          <cell r="I2274" t="str">
            <v>E</v>
          </cell>
          <cell r="K2274">
            <v>0.8</v>
          </cell>
        </row>
        <row r="2275">
          <cell r="B2275">
            <v>16909015</v>
          </cell>
          <cell r="H2275">
            <v>1.25</v>
          </cell>
          <cell r="I2275" t="str">
            <v>E</v>
          </cell>
          <cell r="K2275">
            <v>1.25</v>
          </cell>
        </row>
        <row r="2276">
          <cell r="B2276">
            <v>16909015</v>
          </cell>
          <cell r="H2276">
            <v>1.3</v>
          </cell>
          <cell r="I2276" t="str">
            <v>E</v>
          </cell>
          <cell r="K2276">
            <v>1.3</v>
          </cell>
        </row>
        <row r="2277">
          <cell r="B2277">
            <v>16909015</v>
          </cell>
          <cell r="H2277">
            <v>0.8</v>
          </cell>
          <cell r="I2277" t="str">
            <v>E</v>
          </cell>
          <cell r="K2277">
            <v>0.8</v>
          </cell>
        </row>
        <row r="2278">
          <cell r="B2278">
            <v>16909015</v>
          </cell>
          <cell r="H2278">
            <v>2.4500000000000002</v>
          </cell>
          <cell r="I2278" t="str">
            <v>E</v>
          </cell>
          <cell r="K2278">
            <v>2.4500000000000002</v>
          </cell>
        </row>
        <row r="2279">
          <cell r="B2279">
            <v>16909015</v>
          </cell>
          <cell r="H2279">
            <v>1.7</v>
          </cell>
          <cell r="I2279" t="str">
            <v>E</v>
          </cell>
          <cell r="K2279">
            <v>1.7</v>
          </cell>
        </row>
        <row r="2280">
          <cell r="B2280">
            <v>16909015</v>
          </cell>
          <cell r="H2280">
            <v>4.0999999999999996</v>
          </cell>
          <cell r="I2280" t="str">
            <v>E</v>
          </cell>
          <cell r="K2280">
            <v>4.0999999999999996</v>
          </cell>
        </row>
        <row r="2281">
          <cell r="B2281">
            <v>16909015</v>
          </cell>
          <cell r="H2281">
            <v>2.6</v>
          </cell>
          <cell r="I2281" t="str">
            <v>E</v>
          </cell>
          <cell r="K2281">
            <v>2.6</v>
          </cell>
        </row>
        <row r="2282">
          <cell r="B2282">
            <v>16909015</v>
          </cell>
          <cell r="H2282">
            <v>0.8</v>
          </cell>
          <cell r="I2282" t="str">
            <v>E</v>
          </cell>
          <cell r="K2282">
            <v>0.8</v>
          </cell>
        </row>
        <row r="2283">
          <cell r="B2283">
            <v>16909015</v>
          </cell>
          <cell r="H2283">
            <v>4</v>
          </cell>
          <cell r="I2283" t="str">
            <v>E</v>
          </cell>
          <cell r="K2283">
            <v>4</v>
          </cell>
        </row>
        <row r="2284">
          <cell r="B2284">
            <v>16909015</v>
          </cell>
          <cell r="H2284">
            <v>11.42</v>
          </cell>
          <cell r="I2284" t="str">
            <v>E</v>
          </cell>
          <cell r="K2284">
            <v>11.42</v>
          </cell>
        </row>
        <row r="2285">
          <cell r="B2285">
            <v>16909015</v>
          </cell>
          <cell r="H2285">
            <v>5.6</v>
          </cell>
          <cell r="I2285" t="str">
            <v>E</v>
          </cell>
          <cell r="K2285">
            <v>5.6</v>
          </cell>
        </row>
        <row r="2286">
          <cell r="B2286">
            <v>16909015</v>
          </cell>
          <cell r="H2286">
            <v>5.6</v>
          </cell>
          <cell r="I2286" t="str">
            <v>E</v>
          </cell>
          <cell r="K2286">
            <v>5.6</v>
          </cell>
        </row>
        <row r="2287">
          <cell r="B2287">
            <v>16909015</v>
          </cell>
          <cell r="H2287">
            <v>5.6</v>
          </cell>
          <cell r="I2287" t="str">
            <v>E</v>
          </cell>
          <cell r="K2287">
            <v>5.6</v>
          </cell>
        </row>
        <row r="2288">
          <cell r="B2288">
            <v>16909015</v>
          </cell>
          <cell r="H2288">
            <v>5.6</v>
          </cell>
          <cell r="I2288" t="str">
            <v>E</v>
          </cell>
          <cell r="K2288">
            <v>5.6</v>
          </cell>
        </row>
        <row r="2289">
          <cell r="B2289">
            <v>16909015</v>
          </cell>
          <cell r="H2289">
            <v>5.6</v>
          </cell>
          <cell r="I2289" t="str">
            <v>E</v>
          </cell>
          <cell r="K2289">
            <v>5.6</v>
          </cell>
        </row>
        <row r="2290">
          <cell r="B2290">
            <v>16909015</v>
          </cell>
          <cell r="H2290">
            <v>5.6</v>
          </cell>
          <cell r="I2290" t="str">
            <v>E</v>
          </cell>
          <cell r="K2290">
            <v>5.6</v>
          </cell>
        </row>
        <row r="2291">
          <cell r="B2291">
            <v>16909015</v>
          </cell>
          <cell r="H2291">
            <v>5.6</v>
          </cell>
          <cell r="I2291" t="str">
            <v>E</v>
          </cell>
          <cell r="K2291">
            <v>5.6</v>
          </cell>
        </row>
        <row r="2292">
          <cell r="B2292">
            <v>16909015</v>
          </cell>
          <cell r="H2292">
            <v>5.6</v>
          </cell>
          <cell r="I2292" t="str">
            <v>E</v>
          </cell>
          <cell r="K2292">
            <v>5.6</v>
          </cell>
        </row>
        <row r="2293">
          <cell r="B2293">
            <v>16909015</v>
          </cell>
          <cell r="H2293">
            <v>5.6</v>
          </cell>
          <cell r="I2293" t="str">
            <v>E</v>
          </cell>
          <cell r="K2293">
            <v>5.6</v>
          </cell>
        </row>
        <row r="2294">
          <cell r="B2294">
            <v>16909015</v>
          </cell>
          <cell r="H2294">
            <v>5.6</v>
          </cell>
          <cell r="I2294" t="str">
            <v>E</v>
          </cell>
          <cell r="K2294">
            <v>5.6</v>
          </cell>
        </row>
        <row r="2295">
          <cell r="B2295">
            <v>16909015</v>
          </cell>
          <cell r="H2295">
            <v>10.58</v>
          </cell>
          <cell r="I2295" t="str">
            <v>E</v>
          </cell>
          <cell r="K2295">
            <v>10.58</v>
          </cell>
        </row>
        <row r="2296">
          <cell r="B2296">
            <v>16909015</v>
          </cell>
          <cell r="H2296">
            <v>3</v>
          </cell>
          <cell r="I2296" t="str">
            <v>E</v>
          </cell>
          <cell r="K2296">
            <v>3</v>
          </cell>
        </row>
        <row r="2297">
          <cell r="B2297">
            <v>16909015</v>
          </cell>
          <cell r="H2297">
            <v>340</v>
          </cell>
          <cell r="I2297" t="str">
            <v>E</v>
          </cell>
          <cell r="K2297">
            <v>340</v>
          </cell>
        </row>
        <row r="2298">
          <cell r="B2298">
            <v>16909015</v>
          </cell>
          <cell r="H2298">
            <v>20</v>
          </cell>
          <cell r="I2298" t="str">
            <v>E</v>
          </cell>
          <cell r="K2298">
            <v>20</v>
          </cell>
        </row>
        <row r="2299">
          <cell r="B2299">
            <v>16909015</v>
          </cell>
          <cell r="H2299">
            <v>14</v>
          </cell>
          <cell r="I2299" t="str">
            <v>E</v>
          </cell>
          <cell r="K2299">
            <v>14</v>
          </cell>
        </row>
        <row r="2300">
          <cell r="B2300">
            <v>16909015</v>
          </cell>
          <cell r="H2300">
            <v>11.4</v>
          </cell>
          <cell r="I2300" t="str">
            <v>E</v>
          </cell>
          <cell r="K2300">
            <v>11.4</v>
          </cell>
        </row>
        <row r="2301">
          <cell r="B2301">
            <v>16909015</v>
          </cell>
          <cell r="H2301">
            <v>10</v>
          </cell>
          <cell r="I2301" t="str">
            <v>E</v>
          </cell>
          <cell r="K2301">
            <v>10</v>
          </cell>
        </row>
        <row r="2302">
          <cell r="B2302">
            <v>16909015</v>
          </cell>
          <cell r="H2302">
            <v>6.72</v>
          </cell>
          <cell r="I2302" t="str">
            <v>E</v>
          </cell>
          <cell r="K2302">
            <v>6.72</v>
          </cell>
        </row>
        <row r="2303">
          <cell r="B2303">
            <v>16909015</v>
          </cell>
          <cell r="H2303">
            <v>6.72</v>
          </cell>
          <cell r="I2303" t="str">
            <v>E</v>
          </cell>
          <cell r="K2303">
            <v>6.72</v>
          </cell>
        </row>
        <row r="2304">
          <cell r="B2304">
            <v>16909015</v>
          </cell>
          <cell r="H2304">
            <v>6.72</v>
          </cell>
          <cell r="I2304" t="str">
            <v>E</v>
          </cell>
          <cell r="K2304">
            <v>6.72</v>
          </cell>
        </row>
        <row r="2305">
          <cell r="B2305">
            <v>16909015</v>
          </cell>
          <cell r="H2305">
            <v>6.72</v>
          </cell>
          <cell r="I2305" t="str">
            <v>E</v>
          </cell>
          <cell r="K2305">
            <v>6.72</v>
          </cell>
        </row>
        <row r="2306">
          <cell r="B2306">
            <v>16909015</v>
          </cell>
          <cell r="H2306">
            <v>6.72</v>
          </cell>
          <cell r="I2306" t="str">
            <v>E</v>
          </cell>
          <cell r="K2306">
            <v>6.72</v>
          </cell>
        </row>
        <row r="2307">
          <cell r="B2307">
            <v>16909015</v>
          </cell>
          <cell r="H2307">
            <v>6.72</v>
          </cell>
          <cell r="I2307" t="str">
            <v>E</v>
          </cell>
          <cell r="K2307">
            <v>6.72</v>
          </cell>
        </row>
        <row r="2308">
          <cell r="B2308">
            <v>16909015</v>
          </cell>
          <cell r="H2308">
            <v>6.72</v>
          </cell>
          <cell r="I2308" t="str">
            <v>E</v>
          </cell>
          <cell r="K2308">
            <v>6.72</v>
          </cell>
        </row>
        <row r="2309">
          <cell r="B2309">
            <v>16909015</v>
          </cell>
          <cell r="H2309">
            <v>11.42</v>
          </cell>
          <cell r="I2309" t="str">
            <v>E</v>
          </cell>
          <cell r="K2309">
            <v>11.42</v>
          </cell>
        </row>
        <row r="2310">
          <cell r="B2310">
            <v>16909015</v>
          </cell>
          <cell r="H2310">
            <v>22</v>
          </cell>
          <cell r="I2310" t="str">
            <v>E</v>
          </cell>
          <cell r="K2310">
            <v>22</v>
          </cell>
        </row>
        <row r="2311">
          <cell r="B2311">
            <v>16909015</v>
          </cell>
          <cell r="H2311">
            <v>17.920000000000002</v>
          </cell>
          <cell r="I2311" t="str">
            <v>E</v>
          </cell>
          <cell r="K2311">
            <v>17.920000000000002</v>
          </cell>
        </row>
        <row r="2312">
          <cell r="B2312">
            <v>16909015</v>
          </cell>
          <cell r="H2312">
            <v>7</v>
          </cell>
          <cell r="I2312" t="str">
            <v>E</v>
          </cell>
          <cell r="K2312">
            <v>7</v>
          </cell>
        </row>
        <row r="2313">
          <cell r="B2313">
            <v>16909015</v>
          </cell>
          <cell r="H2313">
            <v>0.4</v>
          </cell>
          <cell r="I2313" t="str">
            <v>E</v>
          </cell>
          <cell r="K2313">
            <v>0.4</v>
          </cell>
        </row>
        <row r="2314">
          <cell r="B2314">
            <v>16909015</v>
          </cell>
          <cell r="H2314">
            <v>0.65</v>
          </cell>
          <cell r="I2314" t="str">
            <v>E</v>
          </cell>
          <cell r="K2314">
            <v>0.65</v>
          </cell>
        </row>
        <row r="2315">
          <cell r="B2315">
            <v>16909015</v>
          </cell>
          <cell r="H2315">
            <v>5.6</v>
          </cell>
          <cell r="I2315" t="str">
            <v>E</v>
          </cell>
          <cell r="K2315">
            <v>5.6</v>
          </cell>
        </row>
        <row r="2316">
          <cell r="B2316">
            <v>16909015</v>
          </cell>
          <cell r="H2316">
            <v>5.6</v>
          </cell>
          <cell r="I2316" t="str">
            <v>E</v>
          </cell>
          <cell r="K2316">
            <v>5.6</v>
          </cell>
        </row>
        <row r="2317">
          <cell r="B2317">
            <v>16909015</v>
          </cell>
          <cell r="H2317">
            <v>8</v>
          </cell>
          <cell r="I2317" t="str">
            <v>E</v>
          </cell>
          <cell r="K2317">
            <v>8</v>
          </cell>
        </row>
        <row r="2318">
          <cell r="B2318">
            <v>16909015</v>
          </cell>
          <cell r="H2318">
            <v>7</v>
          </cell>
          <cell r="I2318" t="str">
            <v>E</v>
          </cell>
          <cell r="K2318">
            <v>7</v>
          </cell>
        </row>
        <row r="2319">
          <cell r="B2319">
            <v>16909015</v>
          </cell>
          <cell r="H2319">
            <v>8</v>
          </cell>
          <cell r="I2319" t="str">
            <v>E</v>
          </cell>
          <cell r="K2319">
            <v>8</v>
          </cell>
        </row>
        <row r="2320">
          <cell r="B2320">
            <v>16909015</v>
          </cell>
          <cell r="H2320">
            <v>2.65</v>
          </cell>
          <cell r="I2320" t="str">
            <v>E</v>
          </cell>
          <cell r="K2320">
            <v>2.65</v>
          </cell>
        </row>
        <row r="2321">
          <cell r="B2321">
            <v>16909015</v>
          </cell>
          <cell r="H2321">
            <v>1.25</v>
          </cell>
          <cell r="I2321" t="str">
            <v>E</v>
          </cell>
          <cell r="K2321">
            <v>1.25</v>
          </cell>
        </row>
        <row r="2322">
          <cell r="B2322">
            <v>16909015</v>
          </cell>
          <cell r="H2322">
            <v>1.9</v>
          </cell>
          <cell r="I2322" t="str">
            <v>E</v>
          </cell>
          <cell r="K2322">
            <v>1.9</v>
          </cell>
        </row>
        <row r="2323">
          <cell r="B2323">
            <v>16909015</v>
          </cell>
          <cell r="H2323">
            <v>1.25</v>
          </cell>
          <cell r="I2323" t="str">
            <v>E</v>
          </cell>
          <cell r="K2323">
            <v>1.25</v>
          </cell>
        </row>
        <row r="2324">
          <cell r="B2324">
            <v>16909015</v>
          </cell>
          <cell r="H2324">
            <v>1.4</v>
          </cell>
          <cell r="I2324" t="str">
            <v>E</v>
          </cell>
          <cell r="K2324">
            <v>1.4</v>
          </cell>
        </row>
        <row r="2325">
          <cell r="B2325">
            <v>16909015</v>
          </cell>
          <cell r="H2325">
            <v>1.25</v>
          </cell>
          <cell r="I2325" t="str">
            <v>E</v>
          </cell>
          <cell r="K2325">
            <v>1.25</v>
          </cell>
        </row>
        <row r="2326">
          <cell r="B2326">
            <v>16909015</v>
          </cell>
          <cell r="H2326">
            <v>3</v>
          </cell>
          <cell r="I2326" t="str">
            <v>E</v>
          </cell>
          <cell r="K2326">
            <v>3</v>
          </cell>
        </row>
        <row r="2327">
          <cell r="B2327">
            <v>16909015</v>
          </cell>
          <cell r="H2327">
            <v>10.68</v>
          </cell>
          <cell r="I2327" t="str">
            <v>E</v>
          </cell>
          <cell r="K2327">
            <v>10.68</v>
          </cell>
        </row>
        <row r="2328">
          <cell r="B2328">
            <v>16909015</v>
          </cell>
          <cell r="H2328">
            <v>10.68</v>
          </cell>
          <cell r="I2328" t="str">
            <v>E</v>
          </cell>
          <cell r="K2328">
            <v>10.68</v>
          </cell>
        </row>
        <row r="2329">
          <cell r="B2329">
            <v>16909015</v>
          </cell>
          <cell r="H2329">
            <v>10.68</v>
          </cell>
          <cell r="I2329" t="str">
            <v>E</v>
          </cell>
          <cell r="K2329">
            <v>10.68</v>
          </cell>
        </row>
        <row r="2330">
          <cell r="B2330">
            <v>16909015</v>
          </cell>
          <cell r="H2330">
            <v>10.68</v>
          </cell>
          <cell r="I2330" t="str">
            <v>E</v>
          </cell>
          <cell r="K2330">
            <v>10.68</v>
          </cell>
        </row>
        <row r="2331">
          <cell r="B2331">
            <v>16909015</v>
          </cell>
          <cell r="H2331">
            <v>10.68</v>
          </cell>
          <cell r="I2331" t="str">
            <v>E</v>
          </cell>
          <cell r="K2331">
            <v>10.68</v>
          </cell>
        </row>
        <row r="2332">
          <cell r="B2332">
            <v>16909015</v>
          </cell>
          <cell r="H2332">
            <v>10.68</v>
          </cell>
          <cell r="I2332" t="str">
            <v>E</v>
          </cell>
          <cell r="K2332">
            <v>10.68</v>
          </cell>
        </row>
        <row r="2333">
          <cell r="B2333">
            <v>16909015</v>
          </cell>
          <cell r="H2333">
            <v>392</v>
          </cell>
          <cell r="I2333" t="str">
            <v>E</v>
          </cell>
          <cell r="K2333">
            <v>392</v>
          </cell>
        </row>
        <row r="2334">
          <cell r="B2334">
            <v>16909015</v>
          </cell>
          <cell r="H2334">
            <v>5.6</v>
          </cell>
          <cell r="I2334" t="str">
            <v>E</v>
          </cell>
          <cell r="K2334">
            <v>5.6</v>
          </cell>
        </row>
        <row r="2335">
          <cell r="B2335">
            <v>16909015</v>
          </cell>
          <cell r="H2335">
            <v>5.6</v>
          </cell>
          <cell r="I2335" t="str">
            <v>E</v>
          </cell>
          <cell r="K2335">
            <v>5.6</v>
          </cell>
        </row>
        <row r="2336">
          <cell r="B2336">
            <v>16909015</v>
          </cell>
          <cell r="H2336">
            <v>5.6</v>
          </cell>
          <cell r="I2336" t="str">
            <v>E</v>
          </cell>
          <cell r="K2336">
            <v>5.6</v>
          </cell>
        </row>
        <row r="2337">
          <cell r="B2337">
            <v>16909015</v>
          </cell>
          <cell r="H2337">
            <v>5.6</v>
          </cell>
          <cell r="I2337" t="str">
            <v>E</v>
          </cell>
          <cell r="K2337">
            <v>5.6</v>
          </cell>
        </row>
        <row r="2338">
          <cell r="B2338">
            <v>16909015</v>
          </cell>
          <cell r="H2338">
            <v>5.6</v>
          </cell>
          <cell r="I2338" t="str">
            <v>E</v>
          </cell>
          <cell r="K2338">
            <v>5.6</v>
          </cell>
        </row>
        <row r="2339">
          <cell r="B2339">
            <v>16909015</v>
          </cell>
          <cell r="H2339">
            <v>5.6</v>
          </cell>
          <cell r="I2339" t="str">
            <v>E</v>
          </cell>
          <cell r="K2339">
            <v>5.6</v>
          </cell>
        </row>
        <row r="2340">
          <cell r="B2340">
            <v>16909015</v>
          </cell>
          <cell r="H2340">
            <v>218.4</v>
          </cell>
          <cell r="I2340" t="str">
            <v>E</v>
          </cell>
          <cell r="K2340">
            <v>218.4</v>
          </cell>
        </row>
        <row r="2341">
          <cell r="B2341">
            <v>16909015</v>
          </cell>
          <cell r="H2341">
            <v>14</v>
          </cell>
          <cell r="I2341" t="str">
            <v>E</v>
          </cell>
          <cell r="K2341">
            <v>14</v>
          </cell>
        </row>
        <row r="2342">
          <cell r="B2342">
            <v>16909015</v>
          </cell>
          <cell r="H2342">
            <v>1.1000000000000001</v>
          </cell>
          <cell r="I2342" t="str">
            <v>E</v>
          </cell>
          <cell r="K2342">
            <v>1.1000000000000001</v>
          </cell>
        </row>
        <row r="2343">
          <cell r="B2343">
            <v>16909015</v>
          </cell>
          <cell r="H2343">
            <v>4</v>
          </cell>
          <cell r="I2343" t="str">
            <v>E</v>
          </cell>
          <cell r="K2343">
            <v>4</v>
          </cell>
        </row>
        <row r="2344">
          <cell r="B2344">
            <v>16909015</v>
          </cell>
          <cell r="H2344">
            <v>5.6</v>
          </cell>
          <cell r="I2344" t="str">
            <v>E</v>
          </cell>
          <cell r="K2344">
            <v>5.6</v>
          </cell>
        </row>
        <row r="2345">
          <cell r="B2345">
            <v>16909015</v>
          </cell>
          <cell r="H2345">
            <v>0.8</v>
          </cell>
          <cell r="I2345" t="str">
            <v>E</v>
          </cell>
          <cell r="K2345">
            <v>0.8</v>
          </cell>
        </row>
        <row r="2346">
          <cell r="B2346">
            <v>16909015</v>
          </cell>
          <cell r="H2346">
            <v>0.75</v>
          </cell>
          <cell r="I2346" t="str">
            <v>E</v>
          </cell>
          <cell r="K2346">
            <v>0.75</v>
          </cell>
        </row>
        <row r="2347">
          <cell r="B2347">
            <v>16909015</v>
          </cell>
          <cell r="H2347">
            <v>0.95</v>
          </cell>
          <cell r="I2347" t="str">
            <v>E</v>
          </cell>
          <cell r="K2347">
            <v>0.95</v>
          </cell>
        </row>
        <row r="2348">
          <cell r="B2348">
            <v>16909015</v>
          </cell>
          <cell r="H2348">
            <v>1.6</v>
          </cell>
          <cell r="I2348" t="str">
            <v>E</v>
          </cell>
          <cell r="K2348">
            <v>1.6</v>
          </cell>
        </row>
        <row r="2349">
          <cell r="B2349">
            <v>16909015</v>
          </cell>
          <cell r="H2349">
            <v>2.2000000000000002</v>
          </cell>
          <cell r="I2349" t="str">
            <v>E</v>
          </cell>
          <cell r="K2349">
            <v>2.2000000000000002</v>
          </cell>
        </row>
        <row r="2350">
          <cell r="B2350">
            <v>16909015</v>
          </cell>
          <cell r="H2350">
            <v>7</v>
          </cell>
          <cell r="I2350" t="str">
            <v>E</v>
          </cell>
          <cell r="K2350">
            <v>7</v>
          </cell>
        </row>
        <row r="2351">
          <cell r="B2351">
            <v>16909015</v>
          </cell>
          <cell r="H2351">
            <v>0.8</v>
          </cell>
          <cell r="I2351" t="str">
            <v>E</v>
          </cell>
          <cell r="K2351">
            <v>0.8</v>
          </cell>
        </row>
        <row r="2352">
          <cell r="B2352">
            <v>16909015</v>
          </cell>
          <cell r="H2352">
            <v>0.9</v>
          </cell>
          <cell r="I2352" t="str">
            <v>E</v>
          </cell>
          <cell r="K2352">
            <v>0.9</v>
          </cell>
        </row>
        <row r="2353">
          <cell r="B2353">
            <v>16909015</v>
          </cell>
          <cell r="H2353">
            <v>1.35</v>
          </cell>
          <cell r="I2353" t="str">
            <v>E</v>
          </cell>
          <cell r="K2353">
            <v>1.35</v>
          </cell>
        </row>
        <row r="2354">
          <cell r="B2354">
            <v>16909015</v>
          </cell>
          <cell r="H2354">
            <v>0.5</v>
          </cell>
          <cell r="I2354" t="str">
            <v>E</v>
          </cell>
          <cell r="K2354">
            <v>0.5</v>
          </cell>
        </row>
        <row r="2355">
          <cell r="B2355">
            <v>16909015</v>
          </cell>
          <cell r="H2355">
            <v>7</v>
          </cell>
          <cell r="I2355" t="str">
            <v>E</v>
          </cell>
          <cell r="K2355">
            <v>7</v>
          </cell>
        </row>
        <row r="2356">
          <cell r="B2356">
            <v>16909015</v>
          </cell>
          <cell r="H2356">
            <v>218.4</v>
          </cell>
          <cell r="I2356" t="str">
            <v>E</v>
          </cell>
          <cell r="K2356">
            <v>218.4</v>
          </cell>
        </row>
        <row r="2357">
          <cell r="B2357">
            <v>16909015</v>
          </cell>
          <cell r="H2357">
            <v>0.8</v>
          </cell>
          <cell r="I2357" t="str">
            <v>E</v>
          </cell>
          <cell r="K2357">
            <v>0.8</v>
          </cell>
        </row>
        <row r="2358">
          <cell r="B2358">
            <v>16909015</v>
          </cell>
          <cell r="H2358">
            <v>2.9</v>
          </cell>
          <cell r="I2358" t="str">
            <v>E</v>
          </cell>
          <cell r="K2358">
            <v>2.9</v>
          </cell>
        </row>
        <row r="2359">
          <cell r="B2359">
            <v>16909015</v>
          </cell>
          <cell r="H2359">
            <v>9.75</v>
          </cell>
          <cell r="I2359" t="str">
            <v>E</v>
          </cell>
          <cell r="K2359">
            <v>9.75</v>
          </cell>
        </row>
        <row r="2360">
          <cell r="B2360">
            <v>16909015</v>
          </cell>
          <cell r="H2360">
            <v>1.8</v>
          </cell>
          <cell r="I2360" t="str">
            <v>E</v>
          </cell>
          <cell r="K2360">
            <v>1.8</v>
          </cell>
        </row>
        <row r="2361">
          <cell r="B2361">
            <v>16909015</v>
          </cell>
          <cell r="H2361">
            <v>3.92</v>
          </cell>
          <cell r="I2361" t="str">
            <v>E</v>
          </cell>
          <cell r="K2361">
            <v>3.92</v>
          </cell>
        </row>
        <row r="2362">
          <cell r="B2362">
            <v>16909015</v>
          </cell>
          <cell r="H2362">
            <v>0.8</v>
          </cell>
          <cell r="I2362" t="str">
            <v>E</v>
          </cell>
          <cell r="K2362">
            <v>0.8</v>
          </cell>
        </row>
        <row r="2363">
          <cell r="B2363">
            <v>16909015</v>
          </cell>
          <cell r="H2363">
            <v>0.8</v>
          </cell>
          <cell r="I2363" t="str">
            <v>E</v>
          </cell>
          <cell r="K2363">
            <v>0.8</v>
          </cell>
        </row>
        <row r="2364">
          <cell r="B2364">
            <v>16909015</v>
          </cell>
          <cell r="H2364">
            <v>8.9600000000000009</v>
          </cell>
          <cell r="I2364" t="str">
            <v>E</v>
          </cell>
          <cell r="K2364">
            <v>8.9600000000000009</v>
          </cell>
        </row>
        <row r="2365">
          <cell r="B2365">
            <v>16909015</v>
          </cell>
          <cell r="H2365">
            <v>17.920000000000002</v>
          </cell>
          <cell r="I2365" t="str">
            <v>E</v>
          </cell>
          <cell r="K2365">
            <v>17.920000000000002</v>
          </cell>
        </row>
        <row r="2366">
          <cell r="B2366">
            <v>16909015</v>
          </cell>
          <cell r="H2366">
            <v>8.9600000000000009</v>
          </cell>
          <cell r="I2366" t="str">
            <v>E</v>
          </cell>
          <cell r="K2366">
            <v>8.9600000000000009</v>
          </cell>
        </row>
        <row r="2367">
          <cell r="B2367">
            <v>16909015</v>
          </cell>
          <cell r="H2367">
            <v>15.51</v>
          </cell>
          <cell r="I2367" t="str">
            <v>E</v>
          </cell>
          <cell r="K2367">
            <v>15.51</v>
          </cell>
        </row>
        <row r="2368">
          <cell r="B2368">
            <v>16909015</v>
          </cell>
          <cell r="H2368">
            <v>6.72</v>
          </cell>
          <cell r="I2368" t="str">
            <v>E</v>
          </cell>
          <cell r="K2368">
            <v>6.72</v>
          </cell>
        </row>
        <row r="2369">
          <cell r="B2369">
            <v>16909015</v>
          </cell>
          <cell r="H2369">
            <v>6.72</v>
          </cell>
          <cell r="I2369" t="str">
            <v>E</v>
          </cell>
          <cell r="K2369">
            <v>6.72</v>
          </cell>
        </row>
        <row r="2370">
          <cell r="B2370">
            <v>16909015</v>
          </cell>
          <cell r="H2370">
            <v>13.44</v>
          </cell>
          <cell r="I2370" t="str">
            <v>E</v>
          </cell>
          <cell r="K2370">
            <v>13.44</v>
          </cell>
        </row>
        <row r="2371">
          <cell r="B2371">
            <v>16909015</v>
          </cell>
          <cell r="H2371">
            <v>13.44</v>
          </cell>
          <cell r="I2371" t="str">
            <v>E</v>
          </cell>
          <cell r="K2371">
            <v>13.44</v>
          </cell>
        </row>
        <row r="2372">
          <cell r="B2372">
            <v>16909015</v>
          </cell>
          <cell r="H2372">
            <v>6.72</v>
          </cell>
          <cell r="I2372" t="str">
            <v>E</v>
          </cell>
          <cell r="K2372">
            <v>6.72</v>
          </cell>
        </row>
        <row r="2373">
          <cell r="B2373">
            <v>16909015</v>
          </cell>
          <cell r="H2373">
            <v>114.24</v>
          </cell>
          <cell r="I2373" t="str">
            <v>E</v>
          </cell>
          <cell r="K2373">
            <v>114.24</v>
          </cell>
        </row>
        <row r="2374">
          <cell r="B2374">
            <v>16909015</v>
          </cell>
          <cell r="H2374">
            <v>1.87</v>
          </cell>
          <cell r="I2374" t="str">
            <v>E</v>
          </cell>
          <cell r="K2374">
            <v>1.87</v>
          </cell>
        </row>
        <row r="2375">
          <cell r="B2375">
            <v>16909015</v>
          </cell>
          <cell r="H2375">
            <v>156.80000000000001</v>
          </cell>
          <cell r="I2375" t="str">
            <v>E</v>
          </cell>
          <cell r="K2375">
            <v>156.80000000000001</v>
          </cell>
        </row>
        <row r="2376">
          <cell r="B2376">
            <v>16909015</v>
          </cell>
          <cell r="H2376">
            <v>6.72</v>
          </cell>
          <cell r="I2376" t="str">
            <v>E</v>
          </cell>
          <cell r="K2376">
            <v>6.72</v>
          </cell>
        </row>
        <row r="2377">
          <cell r="B2377">
            <v>16909015</v>
          </cell>
          <cell r="H2377">
            <v>6.72</v>
          </cell>
          <cell r="I2377" t="str">
            <v>E</v>
          </cell>
          <cell r="K2377">
            <v>6.72</v>
          </cell>
        </row>
        <row r="2378">
          <cell r="B2378">
            <v>16909015</v>
          </cell>
          <cell r="H2378">
            <v>6.72</v>
          </cell>
          <cell r="I2378" t="str">
            <v>E</v>
          </cell>
          <cell r="K2378">
            <v>6.72</v>
          </cell>
        </row>
        <row r="2379">
          <cell r="B2379">
            <v>16909015</v>
          </cell>
          <cell r="H2379">
            <v>6.72</v>
          </cell>
          <cell r="I2379" t="str">
            <v>E</v>
          </cell>
          <cell r="K2379">
            <v>6.72</v>
          </cell>
        </row>
        <row r="2380">
          <cell r="B2380">
            <v>16909015</v>
          </cell>
          <cell r="H2380">
            <v>14</v>
          </cell>
          <cell r="I2380" t="str">
            <v>E</v>
          </cell>
          <cell r="K2380">
            <v>14</v>
          </cell>
        </row>
        <row r="2381">
          <cell r="B2381">
            <v>16909015</v>
          </cell>
          <cell r="H2381">
            <v>7</v>
          </cell>
          <cell r="I2381" t="str">
            <v>E</v>
          </cell>
          <cell r="K2381">
            <v>7</v>
          </cell>
        </row>
        <row r="2382">
          <cell r="B2382">
            <v>16909015</v>
          </cell>
          <cell r="H2382">
            <v>7</v>
          </cell>
          <cell r="I2382" t="str">
            <v>E</v>
          </cell>
          <cell r="K2382">
            <v>7</v>
          </cell>
        </row>
        <row r="2383">
          <cell r="B2383">
            <v>16909015</v>
          </cell>
          <cell r="H2383">
            <v>7</v>
          </cell>
          <cell r="I2383" t="str">
            <v>E</v>
          </cell>
          <cell r="K2383">
            <v>7</v>
          </cell>
        </row>
        <row r="2384">
          <cell r="B2384">
            <v>16909015</v>
          </cell>
          <cell r="H2384">
            <v>15.68</v>
          </cell>
          <cell r="I2384" t="str">
            <v>E</v>
          </cell>
          <cell r="K2384">
            <v>15.68</v>
          </cell>
        </row>
        <row r="2385">
          <cell r="B2385">
            <v>16909015</v>
          </cell>
          <cell r="H2385">
            <v>2.2200000000000002</v>
          </cell>
          <cell r="I2385" t="str">
            <v>E</v>
          </cell>
          <cell r="K2385">
            <v>2.2200000000000002</v>
          </cell>
        </row>
        <row r="2386">
          <cell r="B2386">
            <v>16909015</v>
          </cell>
          <cell r="H2386">
            <v>2.2200000000000002</v>
          </cell>
          <cell r="I2386" t="str">
            <v>E</v>
          </cell>
          <cell r="K2386">
            <v>2.2200000000000002</v>
          </cell>
        </row>
        <row r="2387">
          <cell r="B2387">
            <v>16909015</v>
          </cell>
          <cell r="H2387">
            <v>6.72</v>
          </cell>
          <cell r="I2387" t="str">
            <v>E</v>
          </cell>
          <cell r="K2387">
            <v>6.72</v>
          </cell>
        </row>
        <row r="2388">
          <cell r="B2388">
            <v>16909015</v>
          </cell>
          <cell r="H2388">
            <v>6.72</v>
          </cell>
          <cell r="I2388" t="str">
            <v>E</v>
          </cell>
          <cell r="K2388">
            <v>6.72</v>
          </cell>
        </row>
        <row r="2389">
          <cell r="B2389">
            <v>16909015</v>
          </cell>
          <cell r="H2389">
            <v>6.72</v>
          </cell>
          <cell r="I2389" t="str">
            <v>E</v>
          </cell>
          <cell r="K2389">
            <v>6.72</v>
          </cell>
        </row>
        <row r="2390">
          <cell r="B2390">
            <v>16909015</v>
          </cell>
          <cell r="H2390">
            <v>6.72</v>
          </cell>
          <cell r="I2390" t="str">
            <v>E</v>
          </cell>
          <cell r="K2390">
            <v>6.72</v>
          </cell>
        </row>
        <row r="2391">
          <cell r="B2391">
            <v>16909015</v>
          </cell>
          <cell r="H2391">
            <v>6.72</v>
          </cell>
          <cell r="I2391" t="str">
            <v>E</v>
          </cell>
          <cell r="K2391">
            <v>6.72</v>
          </cell>
        </row>
        <row r="2392">
          <cell r="B2392">
            <v>16909015</v>
          </cell>
          <cell r="H2392">
            <v>6.72</v>
          </cell>
          <cell r="I2392" t="str">
            <v>E</v>
          </cell>
          <cell r="K2392">
            <v>6.72</v>
          </cell>
        </row>
        <row r="2393">
          <cell r="B2393">
            <v>16909015</v>
          </cell>
          <cell r="H2393">
            <v>6.72</v>
          </cell>
          <cell r="I2393" t="str">
            <v>E</v>
          </cell>
          <cell r="K2393">
            <v>6.72</v>
          </cell>
        </row>
        <row r="2394">
          <cell r="B2394">
            <v>16909015</v>
          </cell>
          <cell r="H2394">
            <v>11.42</v>
          </cell>
          <cell r="I2394" t="str">
            <v>E</v>
          </cell>
          <cell r="K2394">
            <v>11.42</v>
          </cell>
        </row>
        <row r="2395">
          <cell r="B2395">
            <v>16909015</v>
          </cell>
          <cell r="H2395">
            <v>11.42</v>
          </cell>
          <cell r="I2395" t="str">
            <v>E</v>
          </cell>
          <cell r="K2395">
            <v>11.42</v>
          </cell>
        </row>
        <row r="2396">
          <cell r="B2396">
            <v>16909015</v>
          </cell>
          <cell r="H2396">
            <v>0.7</v>
          </cell>
          <cell r="I2396" t="str">
            <v>E</v>
          </cell>
          <cell r="K2396">
            <v>0.7</v>
          </cell>
        </row>
        <row r="2397">
          <cell r="B2397">
            <v>16909015</v>
          </cell>
          <cell r="H2397">
            <v>0.95</v>
          </cell>
          <cell r="I2397" t="str">
            <v>E</v>
          </cell>
          <cell r="K2397">
            <v>0.95</v>
          </cell>
        </row>
        <row r="2398">
          <cell r="B2398">
            <v>16909015</v>
          </cell>
          <cell r="H2398">
            <v>7</v>
          </cell>
          <cell r="I2398" t="str">
            <v>E</v>
          </cell>
          <cell r="K2398">
            <v>7</v>
          </cell>
        </row>
        <row r="2399">
          <cell r="B2399">
            <v>16909015</v>
          </cell>
          <cell r="H2399">
            <v>7</v>
          </cell>
          <cell r="I2399" t="str">
            <v>E</v>
          </cell>
          <cell r="K2399">
            <v>7</v>
          </cell>
        </row>
        <row r="2400">
          <cell r="B2400">
            <v>16909015</v>
          </cell>
          <cell r="H2400">
            <v>6.5</v>
          </cell>
          <cell r="I2400" t="str">
            <v>E</v>
          </cell>
          <cell r="K2400">
            <v>6.5</v>
          </cell>
        </row>
        <row r="2401">
          <cell r="B2401">
            <v>16909015</v>
          </cell>
          <cell r="H2401">
            <v>0.65</v>
          </cell>
          <cell r="I2401" t="str">
            <v>E</v>
          </cell>
          <cell r="K2401">
            <v>0.65</v>
          </cell>
        </row>
        <row r="2402">
          <cell r="B2402">
            <v>16909015</v>
          </cell>
          <cell r="H2402">
            <v>7</v>
          </cell>
          <cell r="I2402" t="str">
            <v>E</v>
          </cell>
          <cell r="K2402">
            <v>7</v>
          </cell>
        </row>
        <row r="2403">
          <cell r="B2403">
            <v>16909015</v>
          </cell>
          <cell r="H2403">
            <v>1.4</v>
          </cell>
          <cell r="I2403" t="str">
            <v>E</v>
          </cell>
          <cell r="K2403">
            <v>1.4</v>
          </cell>
        </row>
        <row r="2404">
          <cell r="B2404">
            <v>16909015</v>
          </cell>
          <cell r="H2404">
            <v>0.5</v>
          </cell>
          <cell r="I2404" t="str">
            <v>E</v>
          </cell>
          <cell r="K2404">
            <v>0.5</v>
          </cell>
        </row>
        <row r="2405">
          <cell r="B2405">
            <v>16909015</v>
          </cell>
          <cell r="H2405">
            <v>1.4</v>
          </cell>
          <cell r="I2405" t="str">
            <v>E</v>
          </cell>
          <cell r="K2405">
            <v>1.4</v>
          </cell>
        </row>
        <row r="2406">
          <cell r="B2406">
            <v>16909015</v>
          </cell>
          <cell r="H2406">
            <v>0.5</v>
          </cell>
          <cell r="I2406" t="str">
            <v>E</v>
          </cell>
          <cell r="K2406">
            <v>0.5</v>
          </cell>
        </row>
        <row r="2407">
          <cell r="B2407">
            <v>16909015</v>
          </cell>
          <cell r="H2407">
            <v>0.85</v>
          </cell>
          <cell r="I2407" t="str">
            <v>E</v>
          </cell>
          <cell r="K2407">
            <v>0.85</v>
          </cell>
        </row>
        <row r="2408">
          <cell r="B2408">
            <v>16909015</v>
          </cell>
          <cell r="H2408">
            <v>1.25</v>
          </cell>
          <cell r="I2408" t="str">
            <v>E</v>
          </cell>
          <cell r="K2408">
            <v>1.25</v>
          </cell>
        </row>
        <row r="2409">
          <cell r="B2409">
            <v>16909015</v>
          </cell>
          <cell r="H2409">
            <v>1.25</v>
          </cell>
          <cell r="I2409" t="str">
            <v>E</v>
          </cell>
          <cell r="K2409">
            <v>1.25</v>
          </cell>
        </row>
        <row r="2410">
          <cell r="B2410">
            <v>16909015</v>
          </cell>
          <cell r="H2410">
            <v>1.25</v>
          </cell>
          <cell r="I2410" t="str">
            <v>E</v>
          </cell>
          <cell r="K2410">
            <v>1.25</v>
          </cell>
        </row>
        <row r="2411">
          <cell r="B2411">
            <v>16909015</v>
          </cell>
          <cell r="H2411">
            <v>1.6</v>
          </cell>
          <cell r="I2411" t="str">
            <v>E</v>
          </cell>
          <cell r="K2411">
            <v>1.6</v>
          </cell>
        </row>
        <row r="2412">
          <cell r="B2412">
            <v>16909015</v>
          </cell>
          <cell r="H2412">
            <v>170</v>
          </cell>
          <cell r="I2412" t="str">
            <v>E</v>
          </cell>
          <cell r="K2412">
            <v>170</v>
          </cell>
        </row>
        <row r="2413">
          <cell r="B2413">
            <v>16909015</v>
          </cell>
          <cell r="H2413">
            <v>1.6</v>
          </cell>
          <cell r="I2413" t="str">
            <v>E</v>
          </cell>
          <cell r="K2413">
            <v>1.6</v>
          </cell>
        </row>
        <row r="2414">
          <cell r="B2414">
            <v>16909015</v>
          </cell>
          <cell r="H2414">
            <v>30</v>
          </cell>
          <cell r="I2414" t="str">
            <v>E</v>
          </cell>
          <cell r="K2414">
            <v>30</v>
          </cell>
        </row>
        <row r="2415">
          <cell r="B2415">
            <v>16909015</v>
          </cell>
          <cell r="H2415">
            <v>0.9</v>
          </cell>
          <cell r="I2415" t="str">
            <v>E</v>
          </cell>
          <cell r="K2415">
            <v>0.9</v>
          </cell>
        </row>
        <row r="2416">
          <cell r="B2416">
            <v>16909015</v>
          </cell>
          <cell r="H2416">
            <v>1.25</v>
          </cell>
          <cell r="I2416" t="str">
            <v>E</v>
          </cell>
          <cell r="K2416">
            <v>1.25</v>
          </cell>
        </row>
        <row r="2417">
          <cell r="B2417">
            <v>16909015</v>
          </cell>
          <cell r="H2417">
            <v>1.9</v>
          </cell>
          <cell r="I2417" t="str">
            <v>E</v>
          </cell>
          <cell r="K2417">
            <v>1.9</v>
          </cell>
        </row>
        <row r="2418">
          <cell r="B2418">
            <v>16909015</v>
          </cell>
          <cell r="H2418">
            <v>1.4</v>
          </cell>
          <cell r="I2418" t="str">
            <v>E</v>
          </cell>
          <cell r="K2418">
            <v>1.4</v>
          </cell>
        </row>
        <row r="2419">
          <cell r="B2419">
            <v>16909015</v>
          </cell>
          <cell r="H2419">
            <v>1.7</v>
          </cell>
          <cell r="I2419" t="str">
            <v>E</v>
          </cell>
          <cell r="K2419">
            <v>1.7</v>
          </cell>
        </row>
        <row r="2420">
          <cell r="B2420">
            <v>16909015</v>
          </cell>
          <cell r="H2420">
            <v>1.1000000000000001</v>
          </cell>
          <cell r="I2420" t="str">
            <v>E</v>
          </cell>
          <cell r="K2420">
            <v>1.1000000000000001</v>
          </cell>
        </row>
        <row r="2421">
          <cell r="B2421">
            <v>16909015</v>
          </cell>
          <cell r="H2421">
            <v>1.9</v>
          </cell>
          <cell r="I2421" t="str">
            <v>E</v>
          </cell>
          <cell r="K2421">
            <v>1.9</v>
          </cell>
        </row>
        <row r="2422">
          <cell r="B2422">
            <v>16909015</v>
          </cell>
          <cell r="H2422">
            <v>1.24</v>
          </cell>
          <cell r="I2422" t="str">
            <v>E</v>
          </cell>
          <cell r="K2422">
            <v>1.24</v>
          </cell>
        </row>
        <row r="2423">
          <cell r="B2423">
            <v>16909015</v>
          </cell>
          <cell r="H2423">
            <v>1.36</v>
          </cell>
          <cell r="I2423" t="str">
            <v>E</v>
          </cell>
          <cell r="K2423">
            <v>1.36</v>
          </cell>
        </row>
        <row r="2424">
          <cell r="B2424">
            <v>16909015</v>
          </cell>
          <cell r="H2424">
            <v>1.52</v>
          </cell>
          <cell r="I2424" t="str">
            <v>E</v>
          </cell>
          <cell r="K2424">
            <v>1.52</v>
          </cell>
        </row>
        <row r="2425">
          <cell r="B2425">
            <v>16909015</v>
          </cell>
          <cell r="H2425">
            <v>30</v>
          </cell>
          <cell r="I2425" t="str">
            <v>E</v>
          </cell>
          <cell r="K2425">
            <v>30</v>
          </cell>
        </row>
        <row r="2426">
          <cell r="B2426">
            <v>16909015</v>
          </cell>
          <cell r="H2426">
            <v>102</v>
          </cell>
          <cell r="I2426" t="str">
            <v>E</v>
          </cell>
          <cell r="K2426">
            <v>102</v>
          </cell>
        </row>
        <row r="2427">
          <cell r="B2427">
            <v>16909015</v>
          </cell>
          <cell r="H2427">
            <v>20</v>
          </cell>
          <cell r="I2427" t="str">
            <v>E</v>
          </cell>
          <cell r="K2427">
            <v>20</v>
          </cell>
        </row>
        <row r="2428">
          <cell r="B2428">
            <v>16909015</v>
          </cell>
          <cell r="H2428">
            <v>80</v>
          </cell>
          <cell r="I2428" t="str">
            <v>E</v>
          </cell>
          <cell r="K2428">
            <v>80</v>
          </cell>
        </row>
        <row r="2429">
          <cell r="B2429">
            <v>16909015</v>
          </cell>
          <cell r="H2429">
            <v>30</v>
          </cell>
          <cell r="I2429" t="str">
            <v>E</v>
          </cell>
          <cell r="K2429">
            <v>30</v>
          </cell>
        </row>
        <row r="2430">
          <cell r="B2430">
            <v>16909015</v>
          </cell>
          <cell r="H2430">
            <v>2.2000000000000002</v>
          </cell>
          <cell r="I2430" t="str">
            <v>E</v>
          </cell>
          <cell r="K2430">
            <v>2.2000000000000002</v>
          </cell>
        </row>
        <row r="2431">
          <cell r="B2431">
            <v>16909015</v>
          </cell>
          <cell r="H2431">
            <v>0.85</v>
          </cell>
          <cell r="I2431" t="str">
            <v>E</v>
          </cell>
          <cell r="K2431">
            <v>0.85</v>
          </cell>
        </row>
        <row r="2432">
          <cell r="B2432">
            <v>16909015</v>
          </cell>
          <cell r="H2432">
            <v>0.95</v>
          </cell>
          <cell r="I2432" t="str">
            <v>E</v>
          </cell>
          <cell r="K2432">
            <v>0.95</v>
          </cell>
        </row>
        <row r="2433">
          <cell r="B2433">
            <v>16909015</v>
          </cell>
          <cell r="H2433">
            <v>1.05</v>
          </cell>
          <cell r="I2433" t="str">
            <v>E</v>
          </cell>
          <cell r="K2433">
            <v>1.05</v>
          </cell>
        </row>
        <row r="2434">
          <cell r="B2434">
            <v>16909015</v>
          </cell>
          <cell r="H2434">
            <v>1.1000000000000001</v>
          </cell>
          <cell r="I2434" t="str">
            <v>E</v>
          </cell>
          <cell r="K2434">
            <v>1.1000000000000001</v>
          </cell>
        </row>
        <row r="2435">
          <cell r="B2435">
            <v>16909015</v>
          </cell>
          <cell r="H2435">
            <v>1.25</v>
          </cell>
          <cell r="I2435" t="str">
            <v>E</v>
          </cell>
          <cell r="K2435">
            <v>1.25</v>
          </cell>
        </row>
        <row r="2436">
          <cell r="B2436">
            <v>16909015</v>
          </cell>
          <cell r="H2436">
            <v>1</v>
          </cell>
          <cell r="I2436" t="str">
            <v>E</v>
          </cell>
          <cell r="K2436">
            <v>1</v>
          </cell>
        </row>
        <row r="2437">
          <cell r="B2437">
            <v>16909015</v>
          </cell>
          <cell r="H2437">
            <v>2.2000000000000002</v>
          </cell>
          <cell r="I2437" t="str">
            <v>E</v>
          </cell>
          <cell r="K2437">
            <v>2.2000000000000002</v>
          </cell>
        </row>
        <row r="2438">
          <cell r="B2438">
            <v>16909015</v>
          </cell>
          <cell r="H2438">
            <v>1.1000000000000001</v>
          </cell>
          <cell r="I2438" t="str">
            <v>E</v>
          </cell>
          <cell r="K2438">
            <v>1.1000000000000001</v>
          </cell>
        </row>
        <row r="2439">
          <cell r="B2439">
            <v>16909015</v>
          </cell>
          <cell r="H2439">
            <v>1.1000000000000001</v>
          </cell>
          <cell r="I2439" t="str">
            <v>E</v>
          </cell>
          <cell r="K2439">
            <v>1.1000000000000001</v>
          </cell>
        </row>
        <row r="2440">
          <cell r="B2440">
            <v>16909015</v>
          </cell>
          <cell r="H2440">
            <v>1.1000000000000001</v>
          </cell>
          <cell r="I2440" t="str">
            <v>E</v>
          </cell>
          <cell r="K2440">
            <v>1.1000000000000001</v>
          </cell>
        </row>
        <row r="2441">
          <cell r="B2441">
            <v>16909015</v>
          </cell>
          <cell r="H2441">
            <v>1</v>
          </cell>
          <cell r="I2441" t="str">
            <v>E</v>
          </cell>
          <cell r="K2441">
            <v>1</v>
          </cell>
        </row>
        <row r="2442">
          <cell r="B2442">
            <v>16909015</v>
          </cell>
          <cell r="H2442">
            <v>2.2000000000000002</v>
          </cell>
          <cell r="I2442" t="str">
            <v>E</v>
          </cell>
          <cell r="K2442">
            <v>2.2000000000000002</v>
          </cell>
        </row>
        <row r="2443">
          <cell r="B2443">
            <v>16909015</v>
          </cell>
          <cell r="H2443">
            <v>8</v>
          </cell>
          <cell r="I2443" t="str">
            <v>E</v>
          </cell>
          <cell r="K2443">
            <v>8</v>
          </cell>
        </row>
        <row r="2444">
          <cell r="B2444">
            <v>16909015</v>
          </cell>
          <cell r="H2444">
            <v>1.1000000000000001</v>
          </cell>
          <cell r="I2444" t="str">
            <v>E</v>
          </cell>
          <cell r="K2444">
            <v>1.1000000000000001</v>
          </cell>
        </row>
        <row r="2445">
          <cell r="B2445">
            <v>16909015</v>
          </cell>
          <cell r="H2445">
            <v>3.75</v>
          </cell>
          <cell r="I2445" t="str">
            <v>E</v>
          </cell>
          <cell r="K2445">
            <v>3.75</v>
          </cell>
        </row>
        <row r="2446">
          <cell r="B2446">
            <v>16909015</v>
          </cell>
          <cell r="H2446">
            <v>2.2400000000000002</v>
          </cell>
          <cell r="I2446" t="str">
            <v>E</v>
          </cell>
          <cell r="K2446">
            <v>2.2400000000000002</v>
          </cell>
        </row>
        <row r="2447">
          <cell r="B2447">
            <v>16909015</v>
          </cell>
          <cell r="H2447">
            <v>14</v>
          </cell>
          <cell r="I2447" t="str">
            <v>E</v>
          </cell>
          <cell r="K2447">
            <v>14</v>
          </cell>
        </row>
        <row r="2448">
          <cell r="B2448">
            <v>16909015</v>
          </cell>
          <cell r="H2448">
            <v>7</v>
          </cell>
          <cell r="I2448" t="str">
            <v>E</v>
          </cell>
          <cell r="K2448">
            <v>7</v>
          </cell>
        </row>
        <row r="2449">
          <cell r="B2449">
            <v>16909015</v>
          </cell>
          <cell r="H2449">
            <v>0.8</v>
          </cell>
          <cell r="I2449" t="str">
            <v>E</v>
          </cell>
          <cell r="K2449">
            <v>0.8</v>
          </cell>
        </row>
        <row r="2450">
          <cell r="B2450">
            <v>16909015</v>
          </cell>
          <cell r="H2450">
            <v>1.25</v>
          </cell>
          <cell r="I2450" t="str">
            <v>E</v>
          </cell>
          <cell r="K2450">
            <v>1.25</v>
          </cell>
        </row>
        <row r="2451">
          <cell r="B2451">
            <v>16909015</v>
          </cell>
          <cell r="H2451">
            <v>2.5</v>
          </cell>
          <cell r="I2451" t="str">
            <v>E</v>
          </cell>
          <cell r="K2451">
            <v>2.5</v>
          </cell>
        </row>
        <row r="2452">
          <cell r="B2452">
            <v>16909015</v>
          </cell>
          <cell r="H2452">
            <v>7.5</v>
          </cell>
          <cell r="I2452" t="str">
            <v>E</v>
          </cell>
          <cell r="K2452">
            <v>7.5</v>
          </cell>
        </row>
        <row r="2453">
          <cell r="B2453">
            <v>16909015</v>
          </cell>
          <cell r="H2453">
            <v>10</v>
          </cell>
          <cell r="I2453" t="str">
            <v>E</v>
          </cell>
          <cell r="K2453">
            <v>10</v>
          </cell>
        </row>
        <row r="2454">
          <cell r="B2454">
            <v>16909015</v>
          </cell>
          <cell r="H2454">
            <v>6.72</v>
          </cell>
          <cell r="I2454" t="str">
            <v>E</v>
          </cell>
          <cell r="K2454">
            <v>6.72</v>
          </cell>
        </row>
        <row r="2455">
          <cell r="B2455">
            <v>16909015</v>
          </cell>
          <cell r="H2455">
            <v>14</v>
          </cell>
          <cell r="I2455" t="str">
            <v>E</v>
          </cell>
          <cell r="K2455">
            <v>14</v>
          </cell>
        </row>
        <row r="2456">
          <cell r="B2456">
            <v>16909015</v>
          </cell>
          <cell r="H2456">
            <v>114.24</v>
          </cell>
          <cell r="I2456" t="str">
            <v>E</v>
          </cell>
          <cell r="K2456">
            <v>114.24</v>
          </cell>
        </row>
        <row r="2457">
          <cell r="B2457">
            <v>16909015</v>
          </cell>
          <cell r="H2457">
            <v>229.83</v>
          </cell>
          <cell r="I2457" t="str">
            <v>E</v>
          </cell>
          <cell r="K2457">
            <v>229.83</v>
          </cell>
        </row>
        <row r="2458">
          <cell r="B2458">
            <v>16909015</v>
          </cell>
          <cell r="H2458">
            <v>114.24</v>
          </cell>
          <cell r="I2458" t="str">
            <v>E</v>
          </cell>
          <cell r="K2458">
            <v>114.24</v>
          </cell>
        </row>
        <row r="2459">
          <cell r="B2459">
            <v>16909015</v>
          </cell>
          <cell r="H2459">
            <v>90.72</v>
          </cell>
          <cell r="I2459" t="str">
            <v>E</v>
          </cell>
          <cell r="K2459">
            <v>90.72</v>
          </cell>
        </row>
        <row r="2460">
          <cell r="B2460">
            <v>16909015</v>
          </cell>
          <cell r="H2460">
            <v>818.65</v>
          </cell>
          <cell r="I2460" t="str">
            <v>E</v>
          </cell>
          <cell r="K2460">
            <v>818.65</v>
          </cell>
        </row>
        <row r="2461">
          <cell r="B2461">
            <v>16909015</v>
          </cell>
          <cell r="H2461">
            <v>114.24</v>
          </cell>
          <cell r="I2461" t="str">
            <v>E</v>
          </cell>
          <cell r="K2461">
            <v>114.24</v>
          </cell>
        </row>
        <row r="2462">
          <cell r="B2462">
            <v>16909015</v>
          </cell>
          <cell r="H2462">
            <v>151.19999999999999</v>
          </cell>
          <cell r="I2462" t="str">
            <v>E</v>
          </cell>
          <cell r="K2462">
            <v>151.19999999999999</v>
          </cell>
        </row>
        <row r="2463">
          <cell r="B2463">
            <v>16909015</v>
          </cell>
          <cell r="H2463">
            <v>14</v>
          </cell>
          <cell r="I2463" t="str">
            <v>E</v>
          </cell>
          <cell r="K2463">
            <v>14</v>
          </cell>
        </row>
        <row r="2464">
          <cell r="B2464">
            <v>16909015</v>
          </cell>
          <cell r="H2464">
            <v>7</v>
          </cell>
          <cell r="I2464" t="str">
            <v>D</v>
          </cell>
          <cell r="K2464">
            <v>4.2</v>
          </cell>
        </row>
        <row r="2465">
          <cell r="B2465">
            <v>16909015</v>
          </cell>
          <cell r="H2465">
            <v>14</v>
          </cell>
          <cell r="I2465" t="str">
            <v>D</v>
          </cell>
          <cell r="K2465">
            <v>8.4</v>
          </cell>
        </row>
        <row r="2466">
          <cell r="B2466">
            <v>16909015</v>
          </cell>
          <cell r="H2466">
            <v>12.24</v>
          </cell>
          <cell r="I2466" t="str">
            <v>D</v>
          </cell>
          <cell r="K2466">
            <v>7.3439999999999994</v>
          </cell>
        </row>
        <row r="2467">
          <cell r="B2467">
            <v>16909015</v>
          </cell>
          <cell r="H2467">
            <v>10</v>
          </cell>
          <cell r="I2467" t="str">
            <v>D</v>
          </cell>
          <cell r="K2467">
            <v>6</v>
          </cell>
        </row>
        <row r="2468">
          <cell r="B2468">
            <v>16909015</v>
          </cell>
          <cell r="H2468">
            <v>1.1000000000000001</v>
          </cell>
          <cell r="I2468" t="str">
            <v>D</v>
          </cell>
          <cell r="K2468">
            <v>0.66</v>
          </cell>
        </row>
        <row r="2469">
          <cell r="B2469">
            <v>16909015</v>
          </cell>
          <cell r="H2469">
            <v>127.59</v>
          </cell>
          <cell r="I2469" t="str">
            <v>D</v>
          </cell>
          <cell r="K2469">
            <v>76.554000000000002</v>
          </cell>
        </row>
        <row r="2470">
          <cell r="B2470">
            <v>16909015</v>
          </cell>
          <cell r="H2470">
            <v>188.16</v>
          </cell>
          <cell r="I2470" t="str">
            <v>D</v>
          </cell>
          <cell r="K2470">
            <v>112.896</v>
          </cell>
        </row>
        <row r="2471">
          <cell r="B2471">
            <v>16909015</v>
          </cell>
          <cell r="H2471">
            <v>4</v>
          </cell>
          <cell r="I2471" t="str">
            <v>D</v>
          </cell>
          <cell r="K2471">
            <v>2.4</v>
          </cell>
        </row>
        <row r="2472">
          <cell r="B2472">
            <v>16909015</v>
          </cell>
          <cell r="H2472">
            <v>0.8</v>
          </cell>
          <cell r="I2472" t="str">
            <v>D</v>
          </cell>
          <cell r="K2472">
            <v>0.48</v>
          </cell>
        </row>
        <row r="2473">
          <cell r="B2473">
            <v>16909015</v>
          </cell>
          <cell r="H2473">
            <v>2.5</v>
          </cell>
          <cell r="I2473" t="str">
            <v>D</v>
          </cell>
          <cell r="K2473">
            <v>1.5</v>
          </cell>
        </row>
        <row r="2474">
          <cell r="B2474">
            <v>16909015</v>
          </cell>
          <cell r="H2474">
            <v>1.85</v>
          </cell>
          <cell r="I2474" t="str">
            <v>D</v>
          </cell>
          <cell r="K2474">
            <v>1.1100000000000001</v>
          </cell>
        </row>
        <row r="2475">
          <cell r="B2475">
            <v>16909015</v>
          </cell>
          <cell r="H2475">
            <v>2</v>
          </cell>
          <cell r="I2475" t="str">
            <v>D</v>
          </cell>
          <cell r="K2475">
            <v>1.2</v>
          </cell>
        </row>
        <row r="2476">
          <cell r="B2476">
            <v>16909015</v>
          </cell>
          <cell r="H2476">
            <v>1.65</v>
          </cell>
          <cell r="I2476" t="str">
            <v>D</v>
          </cell>
          <cell r="K2476">
            <v>0.98999999999999988</v>
          </cell>
        </row>
        <row r="2477">
          <cell r="B2477">
            <v>16909015</v>
          </cell>
          <cell r="H2477">
            <v>0.1</v>
          </cell>
          <cell r="I2477" t="str">
            <v>D</v>
          </cell>
          <cell r="K2477">
            <v>0.06</v>
          </cell>
        </row>
        <row r="2478">
          <cell r="B2478">
            <v>16909015</v>
          </cell>
          <cell r="H2478">
            <v>1.1000000000000001</v>
          </cell>
          <cell r="I2478" t="str">
            <v>D</v>
          </cell>
          <cell r="K2478">
            <v>0.66</v>
          </cell>
        </row>
        <row r="2479">
          <cell r="B2479">
            <v>16909015</v>
          </cell>
          <cell r="H2479">
            <v>0.65</v>
          </cell>
          <cell r="I2479" t="str">
            <v>D</v>
          </cell>
          <cell r="K2479">
            <v>0.39</v>
          </cell>
        </row>
        <row r="2480">
          <cell r="B2480">
            <v>16909015</v>
          </cell>
          <cell r="H2480">
            <v>0.4</v>
          </cell>
          <cell r="I2480" t="str">
            <v>D</v>
          </cell>
          <cell r="K2480">
            <v>0.24</v>
          </cell>
        </row>
        <row r="2481">
          <cell r="B2481">
            <v>16909015</v>
          </cell>
          <cell r="H2481">
            <v>13.44</v>
          </cell>
          <cell r="I2481" t="str">
            <v>D</v>
          </cell>
          <cell r="K2481">
            <v>8.0640000000000001</v>
          </cell>
        </row>
        <row r="2482">
          <cell r="B2482">
            <v>16909015</v>
          </cell>
          <cell r="H2482">
            <v>13.44</v>
          </cell>
          <cell r="I2482" t="str">
            <v>D</v>
          </cell>
          <cell r="K2482">
            <v>8.0640000000000001</v>
          </cell>
        </row>
        <row r="2483">
          <cell r="B2483">
            <v>16909015</v>
          </cell>
          <cell r="H2483">
            <v>1.8</v>
          </cell>
          <cell r="I2483" t="str">
            <v>D</v>
          </cell>
          <cell r="K2483">
            <v>1.08</v>
          </cell>
        </row>
        <row r="2484">
          <cell r="B2484">
            <v>16909015</v>
          </cell>
          <cell r="H2484">
            <v>0.5</v>
          </cell>
          <cell r="I2484" t="str">
            <v>D</v>
          </cell>
          <cell r="K2484">
            <v>0.3</v>
          </cell>
        </row>
        <row r="2485">
          <cell r="B2485">
            <v>16909015</v>
          </cell>
          <cell r="H2485">
            <v>1.05</v>
          </cell>
          <cell r="I2485" t="str">
            <v>D</v>
          </cell>
          <cell r="K2485">
            <v>0.63</v>
          </cell>
        </row>
        <row r="2486">
          <cell r="B2486">
            <v>16909015</v>
          </cell>
          <cell r="H2486">
            <v>2.5</v>
          </cell>
          <cell r="I2486" t="str">
            <v>D</v>
          </cell>
          <cell r="K2486">
            <v>1.5</v>
          </cell>
        </row>
        <row r="2487">
          <cell r="B2487">
            <v>16909015</v>
          </cell>
          <cell r="H2487">
            <v>6</v>
          </cell>
          <cell r="I2487" t="str">
            <v>D</v>
          </cell>
          <cell r="K2487">
            <v>3.5999999999999996</v>
          </cell>
        </row>
        <row r="2488">
          <cell r="B2488">
            <v>16909015</v>
          </cell>
          <cell r="H2488">
            <v>0.8</v>
          </cell>
          <cell r="I2488" t="str">
            <v>D</v>
          </cell>
          <cell r="K2488">
            <v>0.48</v>
          </cell>
        </row>
        <row r="2489">
          <cell r="B2489">
            <v>16909015</v>
          </cell>
          <cell r="H2489">
            <v>1.1000000000000001</v>
          </cell>
          <cell r="I2489" t="str">
            <v>D</v>
          </cell>
          <cell r="K2489">
            <v>0.66</v>
          </cell>
        </row>
        <row r="2490">
          <cell r="B2490">
            <v>16909015</v>
          </cell>
          <cell r="H2490">
            <v>0.35</v>
          </cell>
          <cell r="I2490" t="str">
            <v>D</v>
          </cell>
          <cell r="K2490">
            <v>0.21</v>
          </cell>
        </row>
        <row r="2491">
          <cell r="B2491">
            <v>16909015</v>
          </cell>
          <cell r="H2491">
            <v>6.72</v>
          </cell>
          <cell r="I2491" t="str">
            <v>D</v>
          </cell>
          <cell r="K2491">
            <v>4.032</v>
          </cell>
        </row>
        <row r="2492">
          <cell r="B2492">
            <v>16909015</v>
          </cell>
          <cell r="H2492">
            <v>2.5</v>
          </cell>
          <cell r="I2492" t="str">
            <v>D</v>
          </cell>
          <cell r="K2492">
            <v>1.5</v>
          </cell>
        </row>
        <row r="2493">
          <cell r="B2493">
            <v>16909015</v>
          </cell>
          <cell r="H2493">
            <v>2.12</v>
          </cell>
          <cell r="I2493" t="str">
            <v>D</v>
          </cell>
          <cell r="K2493">
            <v>1.272</v>
          </cell>
        </row>
        <row r="2494">
          <cell r="B2494">
            <v>16909015</v>
          </cell>
          <cell r="H2494">
            <v>2.12</v>
          </cell>
          <cell r="I2494" t="str">
            <v>D</v>
          </cell>
          <cell r="K2494">
            <v>1.272</v>
          </cell>
        </row>
        <row r="2495">
          <cell r="B2495">
            <v>16909015</v>
          </cell>
          <cell r="H2495">
            <v>6.72</v>
          </cell>
          <cell r="I2495" t="str">
            <v>D</v>
          </cell>
          <cell r="K2495">
            <v>4.032</v>
          </cell>
        </row>
        <row r="2496">
          <cell r="B2496">
            <v>16909015</v>
          </cell>
          <cell r="H2496">
            <v>6.72</v>
          </cell>
          <cell r="I2496" t="str">
            <v>D</v>
          </cell>
          <cell r="K2496">
            <v>4.032</v>
          </cell>
        </row>
        <row r="2497">
          <cell r="B2497">
            <v>16909015</v>
          </cell>
          <cell r="H2497">
            <v>6.72</v>
          </cell>
          <cell r="I2497" t="str">
            <v>D</v>
          </cell>
          <cell r="K2497">
            <v>4.032</v>
          </cell>
        </row>
        <row r="2498">
          <cell r="B2498">
            <v>16909015</v>
          </cell>
          <cell r="H2498">
            <v>6</v>
          </cell>
          <cell r="I2498" t="str">
            <v>D</v>
          </cell>
          <cell r="K2498">
            <v>3.5999999999999996</v>
          </cell>
        </row>
        <row r="2499">
          <cell r="B2499">
            <v>16909015</v>
          </cell>
          <cell r="H2499">
            <v>6</v>
          </cell>
          <cell r="I2499" t="str">
            <v>D</v>
          </cell>
          <cell r="K2499">
            <v>3.5999999999999996</v>
          </cell>
        </row>
        <row r="2500">
          <cell r="B2500">
            <v>16909015</v>
          </cell>
          <cell r="H2500">
            <v>114.24</v>
          </cell>
          <cell r="I2500" t="str">
            <v>D</v>
          </cell>
          <cell r="K2500">
            <v>68.543999999999997</v>
          </cell>
        </row>
        <row r="2501">
          <cell r="B2501">
            <v>16909015</v>
          </cell>
          <cell r="H2501">
            <v>44.8</v>
          </cell>
          <cell r="I2501" t="str">
            <v>D</v>
          </cell>
          <cell r="K2501">
            <v>26.88</v>
          </cell>
        </row>
        <row r="2502">
          <cell r="B2502">
            <v>16909015</v>
          </cell>
          <cell r="H2502">
            <v>168</v>
          </cell>
          <cell r="I2502" t="str">
            <v>D</v>
          </cell>
          <cell r="K2502">
            <v>100.8</v>
          </cell>
        </row>
        <row r="2503">
          <cell r="B2503">
            <v>16909015</v>
          </cell>
          <cell r="H2503">
            <v>168</v>
          </cell>
          <cell r="I2503" t="str">
            <v>D</v>
          </cell>
          <cell r="K2503">
            <v>100.8</v>
          </cell>
        </row>
        <row r="2504">
          <cell r="B2504">
            <v>16909015</v>
          </cell>
          <cell r="H2504">
            <v>168</v>
          </cell>
          <cell r="I2504" t="str">
            <v>D</v>
          </cell>
          <cell r="K2504">
            <v>100.8</v>
          </cell>
        </row>
        <row r="2505">
          <cell r="B2505">
            <v>16909015</v>
          </cell>
          <cell r="H2505">
            <v>168</v>
          </cell>
          <cell r="I2505" t="str">
            <v>D</v>
          </cell>
          <cell r="K2505">
            <v>100.8</v>
          </cell>
        </row>
        <row r="2506">
          <cell r="B2506">
            <v>16909015</v>
          </cell>
          <cell r="H2506">
            <v>168</v>
          </cell>
          <cell r="I2506" t="str">
            <v>D</v>
          </cell>
          <cell r="K2506">
            <v>100.8</v>
          </cell>
        </row>
        <row r="2507">
          <cell r="B2507">
            <v>16909015</v>
          </cell>
          <cell r="H2507">
            <v>168</v>
          </cell>
          <cell r="I2507" t="str">
            <v>D</v>
          </cell>
          <cell r="K2507">
            <v>100.8</v>
          </cell>
        </row>
        <row r="2508">
          <cell r="B2508">
            <v>16909015</v>
          </cell>
          <cell r="H2508">
            <v>10</v>
          </cell>
          <cell r="I2508" t="str">
            <v>D</v>
          </cell>
          <cell r="K2508">
            <v>6</v>
          </cell>
        </row>
        <row r="2509">
          <cell r="B2509">
            <v>16909015</v>
          </cell>
          <cell r="H2509">
            <v>6</v>
          </cell>
          <cell r="I2509" t="str">
            <v>D</v>
          </cell>
          <cell r="K2509">
            <v>3.5999999999999996</v>
          </cell>
        </row>
        <row r="2510">
          <cell r="B2510">
            <v>16909015</v>
          </cell>
          <cell r="H2510">
            <v>6</v>
          </cell>
          <cell r="I2510" t="str">
            <v>D</v>
          </cell>
          <cell r="K2510">
            <v>3.5999999999999996</v>
          </cell>
        </row>
        <row r="2511">
          <cell r="B2511">
            <v>16909015</v>
          </cell>
          <cell r="H2511">
            <v>9.41</v>
          </cell>
          <cell r="I2511" t="str">
            <v>D</v>
          </cell>
          <cell r="K2511">
            <v>5.6459999999999999</v>
          </cell>
        </row>
        <row r="2512">
          <cell r="B2512">
            <v>16909015</v>
          </cell>
          <cell r="H2512">
            <v>9.41</v>
          </cell>
          <cell r="I2512" t="str">
            <v>D</v>
          </cell>
          <cell r="K2512">
            <v>5.6459999999999999</v>
          </cell>
        </row>
        <row r="2513">
          <cell r="B2513">
            <v>16909015</v>
          </cell>
          <cell r="H2513">
            <v>9.41</v>
          </cell>
          <cell r="I2513" t="str">
            <v>D</v>
          </cell>
          <cell r="K2513">
            <v>5.6459999999999999</v>
          </cell>
        </row>
        <row r="2514">
          <cell r="B2514">
            <v>16909015</v>
          </cell>
          <cell r="H2514">
            <v>9.41</v>
          </cell>
          <cell r="I2514" t="str">
            <v>D</v>
          </cell>
          <cell r="K2514">
            <v>5.6459999999999999</v>
          </cell>
        </row>
        <row r="2515">
          <cell r="B2515">
            <v>16909015</v>
          </cell>
          <cell r="H2515">
            <v>9.41</v>
          </cell>
          <cell r="I2515" t="str">
            <v>D</v>
          </cell>
          <cell r="K2515">
            <v>5.6459999999999999</v>
          </cell>
        </row>
        <row r="2516">
          <cell r="B2516">
            <v>16909015</v>
          </cell>
          <cell r="H2516">
            <v>9.41</v>
          </cell>
          <cell r="I2516" t="str">
            <v>D</v>
          </cell>
          <cell r="K2516">
            <v>5.6459999999999999</v>
          </cell>
        </row>
        <row r="2517">
          <cell r="B2517">
            <v>16909015</v>
          </cell>
          <cell r="H2517">
            <v>9.41</v>
          </cell>
          <cell r="I2517" t="str">
            <v>D</v>
          </cell>
          <cell r="K2517">
            <v>5.6459999999999999</v>
          </cell>
        </row>
        <row r="2518">
          <cell r="B2518">
            <v>16909015</v>
          </cell>
          <cell r="H2518">
            <v>9.41</v>
          </cell>
          <cell r="I2518" t="str">
            <v>D</v>
          </cell>
          <cell r="K2518">
            <v>5.6459999999999999</v>
          </cell>
        </row>
        <row r="2519">
          <cell r="B2519">
            <v>16909015</v>
          </cell>
          <cell r="H2519">
            <v>9.41</v>
          </cell>
          <cell r="I2519" t="str">
            <v>D</v>
          </cell>
          <cell r="K2519">
            <v>5.6459999999999999</v>
          </cell>
        </row>
        <row r="2520">
          <cell r="B2520">
            <v>16909015</v>
          </cell>
          <cell r="H2520">
            <v>30</v>
          </cell>
          <cell r="I2520" t="str">
            <v>D</v>
          </cell>
          <cell r="K2520">
            <v>18</v>
          </cell>
        </row>
        <row r="2521">
          <cell r="B2521">
            <v>16909015</v>
          </cell>
          <cell r="H2521">
            <v>531</v>
          </cell>
          <cell r="I2521" t="str">
            <v>D</v>
          </cell>
          <cell r="K2521">
            <v>318.59999999999997</v>
          </cell>
        </row>
        <row r="2522">
          <cell r="B2522">
            <v>16909015</v>
          </cell>
          <cell r="H2522">
            <v>392</v>
          </cell>
          <cell r="I2522" t="str">
            <v>D</v>
          </cell>
          <cell r="K2522">
            <v>235.2</v>
          </cell>
        </row>
        <row r="2523">
          <cell r="B2523">
            <v>16909015</v>
          </cell>
          <cell r="H2523">
            <v>6.72</v>
          </cell>
          <cell r="I2523" t="str">
            <v>D</v>
          </cell>
          <cell r="K2523">
            <v>4.032</v>
          </cell>
        </row>
        <row r="2524">
          <cell r="B2524">
            <v>16909015</v>
          </cell>
          <cell r="H2524">
            <v>40</v>
          </cell>
          <cell r="I2524" t="str">
            <v>C</v>
          </cell>
          <cell r="K2524">
            <v>8</v>
          </cell>
        </row>
        <row r="2525">
          <cell r="B2525">
            <v>16909015</v>
          </cell>
          <cell r="H2525">
            <v>1.25</v>
          </cell>
          <cell r="I2525" t="str">
            <v>C</v>
          </cell>
          <cell r="K2525">
            <v>0.25</v>
          </cell>
        </row>
        <row r="2526">
          <cell r="B2526">
            <v>16909015</v>
          </cell>
          <cell r="H2526">
            <v>1.25</v>
          </cell>
          <cell r="I2526" t="str">
            <v>C</v>
          </cell>
          <cell r="K2526">
            <v>0.25</v>
          </cell>
        </row>
        <row r="2527">
          <cell r="B2527">
            <v>16909015</v>
          </cell>
          <cell r="H2527">
            <v>2.75</v>
          </cell>
          <cell r="I2527" t="str">
            <v>C</v>
          </cell>
          <cell r="K2527">
            <v>0.55000000000000004</v>
          </cell>
        </row>
        <row r="2528">
          <cell r="B2528">
            <v>16909015</v>
          </cell>
          <cell r="H2528">
            <v>0.95</v>
          </cell>
          <cell r="I2528" t="str">
            <v>C</v>
          </cell>
          <cell r="K2528">
            <v>0.19</v>
          </cell>
        </row>
        <row r="2529">
          <cell r="B2529">
            <v>16909015</v>
          </cell>
          <cell r="H2529">
            <v>1.1000000000000001</v>
          </cell>
          <cell r="I2529" t="str">
            <v>C</v>
          </cell>
          <cell r="K2529">
            <v>0.22000000000000003</v>
          </cell>
        </row>
        <row r="2530">
          <cell r="B2530">
            <v>16909015</v>
          </cell>
          <cell r="H2530">
            <v>0.65</v>
          </cell>
          <cell r="I2530" t="str">
            <v>C</v>
          </cell>
          <cell r="K2530">
            <v>0.13</v>
          </cell>
        </row>
        <row r="2531">
          <cell r="B2531">
            <v>16909015</v>
          </cell>
          <cell r="H2531">
            <v>1.2</v>
          </cell>
          <cell r="I2531" t="str">
            <v>C</v>
          </cell>
          <cell r="K2531">
            <v>0.24</v>
          </cell>
        </row>
        <row r="2532">
          <cell r="B2532">
            <v>16909015</v>
          </cell>
          <cell r="H2532">
            <v>6</v>
          </cell>
          <cell r="I2532" t="str">
            <v>C</v>
          </cell>
          <cell r="K2532">
            <v>1.2000000000000002</v>
          </cell>
        </row>
        <row r="2533">
          <cell r="B2533">
            <v>16909015</v>
          </cell>
          <cell r="H2533">
            <v>6</v>
          </cell>
          <cell r="I2533" t="str">
            <v>C</v>
          </cell>
          <cell r="K2533">
            <v>1.2000000000000002</v>
          </cell>
        </row>
        <row r="2534">
          <cell r="B2534">
            <v>16909015</v>
          </cell>
          <cell r="H2534">
            <v>6.72</v>
          </cell>
          <cell r="I2534" t="str">
            <v>C</v>
          </cell>
          <cell r="K2534">
            <v>1.3440000000000001</v>
          </cell>
        </row>
        <row r="2535">
          <cell r="B2535">
            <v>16909015</v>
          </cell>
          <cell r="H2535">
            <v>6</v>
          </cell>
          <cell r="I2535" t="str">
            <v>C</v>
          </cell>
          <cell r="K2535">
            <v>1.2000000000000002</v>
          </cell>
        </row>
        <row r="2536">
          <cell r="B2536">
            <v>16909015</v>
          </cell>
          <cell r="H2536">
            <v>6</v>
          </cell>
          <cell r="I2536" t="str">
            <v>C</v>
          </cell>
          <cell r="K2536">
            <v>1.2000000000000002</v>
          </cell>
        </row>
        <row r="2537">
          <cell r="B2537">
            <v>16909015</v>
          </cell>
          <cell r="H2537">
            <v>14</v>
          </cell>
          <cell r="I2537" t="str">
            <v>C</v>
          </cell>
          <cell r="K2537">
            <v>2.8000000000000003</v>
          </cell>
        </row>
        <row r="2538">
          <cell r="B2538">
            <v>16909015</v>
          </cell>
          <cell r="H2538">
            <v>9.41</v>
          </cell>
          <cell r="I2538" t="str">
            <v>C</v>
          </cell>
          <cell r="K2538">
            <v>1.8820000000000001</v>
          </cell>
        </row>
        <row r="2539">
          <cell r="B2539">
            <v>16909015</v>
          </cell>
          <cell r="H2539">
            <v>9.41</v>
          </cell>
          <cell r="I2539" t="str">
            <v>C</v>
          </cell>
          <cell r="K2539">
            <v>1.8820000000000001</v>
          </cell>
        </row>
        <row r="2540">
          <cell r="B2540">
            <v>16909015</v>
          </cell>
          <cell r="H2540">
            <v>9.41</v>
          </cell>
          <cell r="I2540" t="str">
            <v>C</v>
          </cell>
          <cell r="K2540">
            <v>1.8820000000000001</v>
          </cell>
        </row>
        <row r="2541">
          <cell r="B2541">
            <v>16909015</v>
          </cell>
          <cell r="H2541">
            <v>9.41</v>
          </cell>
          <cell r="I2541" t="str">
            <v>C</v>
          </cell>
          <cell r="K2541">
            <v>1.8820000000000001</v>
          </cell>
        </row>
        <row r="2542">
          <cell r="B2542">
            <v>16909015</v>
          </cell>
          <cell r="H2542">
            <v>9.41</v>
          </cell>
          <cell r="I2542" t="str">
            <v>C</v>
          </cell>
          <cell r="K2542">
            <v>1.8820000000000001</v>
          </cell>
        </row>
        <row r="2543">
          <cell r="B2543">
            <v>16909015</v>
          </cell>
          <cell r="H2543">
            <v>21</v>
          </cell>
          <cell r="I2543" t="str">
            <v>C</v>
          </cell>
          <cell r="K2543">
            <v>4.2</v>
          </cell>
        </row>
        <row r="2544">
          <cell r="B2544">
            <v>16909015</v>
          </cell>
          <cell r="H2544">
            <v>6</v>
          </cell>
          <cell r="I2544" t="str">
            <v>C</v>
          </cell>
          <cell r="K2544">
            <v>1.2000000000000002</v>
          </cell>
        </row>
        <row r="2545">
          <cell r="B2545">
            <v>16909015</v>
          </cell>
          <cell r="H2545">
            <v>9.41</v>
          </cell>
          <cell r="I2545" t="str">
            <v>C</v>
          </cell>
          <cell r="K2545">
            <v>1.8820000000000001</v>
          </cell>
        </row>
        <row r="2546">
          <cell r="B2546">
            <v>16909015</v>
          </cell>
          <cell r="H2546">
            <v>7</v>
          </cell>
          <cell r="I2546" t="str">
            <v>C</v>
          </cell>
          <cell r="K2546">
            <v>1.4000000000000001</v>
          </cell>
        </row>
        <row r="2547">
          <cell r="B2547">
            <v>16909015</v>
          </cell>
          <cell r="H2547">
            <v>9.41</v>
          </cell>
          <cell r="I2547" t="str">
            <v>C</v>
          </cell>
          <cell r="K2547">
            <v>1.8820000000000001</v>
          </cell>
        </row>
        <row r="2548">
          <cell r="B2548">
            <v>16909015</v>
          </cell>
          <cell r="H2548">
            <v>7</v>
          </cell>
          <cell r="I2548" t="str">
            <v>C</v>
          </cell>
          <cell r="K2548">
            <v>1.4000000000000001</v>
          </cell>
        </row>
        <row r="2549">
          <cell r="B2549">
            <v>16909015</v>
          </cell>
          <cell r="H2549">
            <v>9.41</v>
          </cell>
          <cell r="I2549" t="str">
            <v>C</v>
          </cell>
          <cell r="K2549">
            <v>1.8820000000000001</v>
          </cell>
        </row>
        <row r="2550">
          <cell r="B2550">
            <v>16909015</v>
          </cell>
          <cell r="H2550">
            <v>7</v>
          </cell>
          <cell r="I2550" t="str">
            <v>C</v>
          </cell>
          <cell r="K2550">
            <v>1.4000000000000001</v>
          </cell>
        </row>
        <row r="2551">
          <cell r="B2551">
            <v>16909015</v>
          </cell>
          <cell r="H2551">
            <v>9.41</v>
          </cell>
          <cell r="I2551" t="str">
            <v>C</v>
          </cell>
          <cell r="K2551">
            <v>1.8820000000000001</v>
          </cell>
        </row>
        <row r="2552">
          <cell r="B2552">
            <v>16909015</v>
          </cell>
          <cell r="H2552">
            <v>7</v>
          </cell>
          <cell r="I2552" t="str">
            <v>C</v>
          </cell>
          <cell r="K2552">
            <v>1.4000000000000001</v>
          </cell>
        </row>
        <row r="2553">
          <cell r="B2553">
            <v>16909015</v>
          </cell>
          <cell r="H2553">
            <v>9.41</v>
          </cell>
          <cell r="I2553" t="str">
            <v>C</v>
          </cell>
          <cell r="K2553">
            <v>1.8820000000000001</v>
          </cell>
        </row>
        <row r="2554">
          <cell r="B2554">
            <v>16909015</v>
          </cell>
          <cell r="H2554">
            <v>7</v>
          </cell>
          <cell r="I2554" t="str">
            <v>C</v>
          </cell>
          <cell r="K2554">
            <v>1.4000000000000001</v>
          </cell>
        </row>
        <row r="2555">
          <cell r="B2555">
            <v>16909015</v>
          </cell>
          <cell r="H2555">
            <v>9.41</v>
          </cell>
          <cell r="I2555" t="str">
            <v>C</v>
          </cell>
          <cell r="K2555">
            <v>1.8820000000000001</v>
          </cell>
        </row>
        <row r="2556">
          <cell r="B2556">
            <v>16909015</v>
          </cell>
          <cell r="H2556">
            <v>14</v>
          </cell>
          <cell r="I2556" t="str">
            <v>C</v>
          </cell>
          <cell r="K2556">
            <v>2.8000000000000003</v>
          </cell>
        </row>
        <row r="2557">
          <cell r="B2557">
            <v>16909015</v>
          </cell>
          <cell r="H2557">
            <v>9.41</v>
          </cell>
          <cell r="I2557" t="str">
            <v>C</v>
          </cell>
          <cell r="K2557">
            <v>1.8820000000000001</v>
          </cell>
        </row>
        <row r="2558">
          <cell r="B2558">
            <v>16909015</v>
          </cell>
          <cell r="H2558">
            <v>14</v>
          </cell>
          <cell r="I2558" t="str">
            <v>C</v>
          </cell>
          <cell r="K2558">
            <v>2.8000000000000003</v>
          </cell>
        </row>
        <row r="2559">
          <cell r="B2559">
            <v>16909015</v>
          </cell>
          <cell r="H2559">
            <v>9.41</v>
          </cell>
          <cell r="I2559" t="str">
            <v>C</v>
          </cell>
          <cell r="K2559">
            <v>1.8820000000000001</v>
          </cell>
        </row>
        <row r="2560">
          <cell r="B2560">
            <v>16909015</v>
          </cell>
          <cell r="H2560">
            <v>14</v>
          </cell>
          <cell r="I2560" t="str">
            <v>C</v>
          </cell>
          <cell r="K2560">
            <v>2.8000000000000003</v>
          </cell>
        </row>
        <row r="2561">
          <cell r="B2561">
            <v>16909015</v>
          </cell>
          <cell r="H2561">
            <v>9.41</v>
          </cell>
          <cell r="I2561" t="str">
            <v>C</v>
          </cell>
          <cell r="K2561">
            <v>1.8820000000000001</v>
          </cell>
        </row>
        <row r="2562">
          <cell r="B2562">
            <v>16909015</v>
          </cell>
          <cell r="H2562">
            <v>7</v>
          </cell>
          <cell r="I2562" t="str">
            <v>C</v>
          </cell>
          <cell r="K2562">
            <v>1.4000000000000001</v>
          </cell>
        </row>
        <row r="2563">
          <cell r="B2563">
            <v>16909015</v>
          </cell>
          <cell r="H2563">
            <v>9.41</v>
          </cell>
          <cell r="I2563" t="str">
            <v>C</v>
          </cell>
          <cell r="K2563">
            <v>1.8820000000000001</v>
          </cell>
        </row>
        <row r="2564">
          <cell r="B2564">
            <v>16909015</v>
          </cell>
          <cell r="H2564">
            <v>9.41</v>
          </cell>
          <cell r="I2564" t="str">
            <v>C</v>
          </cell>
          <cell r="K2564">
            <v>1.8820000000000001</v>
          </cell>
        </row>
        <row r="2565">
          <cell r="B2565">
            <v>16909015</v>
          </cell>
          <cell r="H2565">
            <v>7</v>
          </cell>
          <cell r="I2565" t="str">
            <v>C</v>
          </cell>
          <cell r="K2565">
            <v>1.4000000000000001</v>
          </cell>
        </row>
        <row r="2566">
          <cell r="B2566">
            <v>16909015</v>
          </cell>
          <cell r="H2566">
            <v>7</v>
          </cell>
          <cell r="I2566" t="str">
            <v>C</v>
          </cell>
          <cell r="K2566">
            <v>1.4000000000000001</v>
          </cell>
        </row>
        <row r="2567">
          <cell r="B2567">
            <v>16909015</v>
          </cell>
          <cell r="H2567">
            <v>9.41</v>
          </cell>
          <cell r="I2567" t="str">
            <v>C</v>
          </cell>
          <cell r="K2567">
            <v>1.8820000000000001</v>
          </cell>
        </row>
        <row r="2568">
          <cell r="B2568">
            <v>16909015</v>
          </cell>
          <cell r="H2568">
            <v>9.41</v>
          </cell>
          <cell r="I2568" t="str">
            <v>C</v>
          </cell>
          <cell r="K2568">
            <v>1.8820000000000001</v>
          </cell>
        </row>
        <row r="2569">
          <cell r="B2569">
            <v>16909015</v>
          </cell>
          <cell r="H2569">
            <v>531</v>
          </cell>
          <cell r="I2569" t="str">
            <v>C</v>
          </cell>
          <cell r="K2569">
            <v>106.2</v>
          </cell>
        </row>
        <row r="2570">
          <cell r="B2570">
            <v>16909015</v>
          </cell>
          <cell r="H2570">
            <v>0.1</v>
          </cell>
          <cell r="I2570" t="str">
            <v>C</v>
          </cell>
          <cell r="K2570">
            <v>2.0000000000000004E-2</v>
          </cell>
        </row>
        <row r="2571">
          <cell r="B2571">
            <v>16909015</v>
          </cell>
          <cell r="H2571">
            <v>0.7</v>
          </cell>
          <cell r="I2571" t="str">
            <v>C</v>
          </cell>
          <cell r="K2571">
            <v>0.13999999999999999</v>
          </cell>
        </row>
        <row r="2572">
          <cell r="B2572">
            <v>16909015</v>
          </cell>
          <cell r="H2572">
            <v>15</v>
          </cell>
          <cell r="I2572" t="str">
            <v>C</v>
          </cell>
          <cell r="K2572">
            <v>3</v>
          </cell>
        </row>
        <row r="2573">
          <cell r="B2573">
            <v>16909015</v>
          </cell>
          <cell r="H2573">
            <v>1</v>
          </cell>
          <cell r="I2573" t="str">
            <v>C</v>
          </cell>
          <cell r="K2573">
            <v>0.2</v>
          </cell>
        </row>
        <row r="2574">
          <cell r="B2574">
            <v>16909015</v>
          </cell>
          <cell r="H2574">
            <v>1</v>
          </cell>
          <cell r="I2574" t="str">
            <v>C</v>
          </cell>
          <cell r="K2574">
            <v>0.2</v>
          </cell>
        </row>
        <row r="2575">
          <cell r="B2575">
            <v>16909015</v>
          </cell>
          <cell r="H2575">
            <v>1.68</v>
          </cell>
          <cell r="I2575" t="str">
            <v>C</v>
          </cell>
          <cell r="K2575">
            <v>0.33600000000000002</v>
          </cell>
        </row>
        <row r="2576">
          <cell r="B2576">
            <v>16909015</v>
          </cell>
          <cell r="H2576">
            <v>10</v>
          </cell>
          <cell r="I2576" t="str">
            <v>C</v>
          </cell>
          <cell r="K2576">
            <v>2</v>
          </cell>
        </row>
        <row r="2577">
          <cell r="B2577">
            <v>16909015</v>
          </cell>
          <cell r="H2577">
            <v>1</v>
          </cell>
          <cell r="I2577" t="str">
            <v>C</v>
          </cell>
          <cell r="K2577">
            <v>0.2</v>
          </cell>
        </row>
        <row r="2578">
          <cell r="B2578">
            <v>16909015</v>
          </cell>
          <cell r="H2578">
            <v>1</v>
          </cell>
          <cell r="I2578" t="str">
            <v>C</v>
          </cell>
          <cell r="K2578">
            <v>0.2</v>
          </cell>
        </row>
        <row r="2579">
          <cell r="B2579">
            <v>16909015</v>
          </cell>
          <cell r="H2579">
            <v>5.5</v>
          </cell>
          <cell r="I2579" t="str">
            <v>C</v>
          </cell>
          <cell r="K2579">
            <v>1.1000000000000001</v>
          </cell>
        </row>
        <row r="2580">
          <cell r="B2580">
            <v>16909015</v>
          </cell>
          <cell r="H2580">
            <v>6</v>
          </cell>
          <cell r="I2580" t="str">
            <v>C</v>
          </cell>
          <cell r="K2580">
            <v>1.2000000000000002</v>
          </cell>
        </row>
        <row r="2581">
          <cell r="B2581">
            <v>16909015</v>
          </cell>
          <cell r="H2581">
            <v>0.64</v>
          </cell>
          <cell r="I2581" t="str">
            <v>C</v>
          </cell>
          <cell r="K2581">
            <v>0.128</v>
          </cell>
        </row>
        <row r="2582">
          <cell r="B2582">
            <v>16909015</v>
          </cell>
          <cell r="H2582">
            <v>0.4</v>
          </cell>
          <cell r="I2582" t="str">
            <v>C</v>
          </cell>
          <cell r="K2582">
            <v>8.0000000000000016E-2</v>
          </cell>
        </row>
        <row r="2583">
          <cell r="B2583">
            <v>16909015</v>
          </cell>
          <cell r="H2583">
            <v>6</v>
          </cell>
          <cell r="I2583" t="str">
            <v>C</v>
          </cell>
          <cell r="K2583">
            <v>1.2000000000000002</v>
          </cell>
        </row>
        <row r="2584">
          <cell r="B2584">
            <v>16909015</v>
          </cell>
          <cell r="H2584">
            <v>0.08</v>
          </cell>
          <cell r="I2584" t="str">
            <v>C</v>
          </cell>
          <cell r="K2584">
            <v>1.6E-2</v>
          </cell>
        </row>
        <row r="2585">
          <cell r="B2585">
            <v>16909015</v>
          </cell>
          <cell r="H2585">
            <v>0.08</v>
          </cell>
          <cell r="I2585" t="str">
            <v>C</v>
          </cell>
          <cell r="K2585">
            <v>1.6E-2</v>
          </cell>
        </row>
        <row r="2586">
          <cell r="B2586">
            <v>16909015</v>
          </cell>
          <cell r="H2586">
            <v>0.08</v>
          </cell>
          <cell r="I2586" t="str">
            <v>C</v>
          </cell>
          <cell r="K2586">
            <v>1.6E-2</v>
          </cell>
        </row>
        <row r="2587">
          <cell r="B2587">
            <v>16909015</v>
          </cell>
          <cell r="H2587">
            <v>836</v>
          </cell>
          <cell r="I2587" t="str">
            <v>C</v>
          </cell>
          <cell r="K2587">
            <v>167.20000000000002</v>
          </cell>
        </row>
        <row r="2588">
          <cell r="B2588">
            <v>16909015</v>
          </cell>
          <cell r="H2588">
            <v>30</v>
          </cell>
          <cell r="I2588" t="str">
            <v>C</v>
          </cell>
          <cell r="K2588">
            <v>6</v>
          </cell>
        </row>
        <row r="2589">
          <cell r="B2589">
            <v>16909015</v>
          </cell>
          <cell r="H2589">
            <v>7.5</v>
          </cell>
          <cell r="I2589" t="str">
            <v>C</v>
          </cell>
          <cell r="K2589">
            <v>1.5</v>
          </cell>
        </row>
        <row r="2590">
          <cell r="B2590">
            <v>16909015</v>
          </cell>
          <cell r="H2590">
            <v>15</v>
          </cell>
          <cell r="I2590" t="str">
            <v>C</v>
          </cell>
          <cell r="K2590">
            <v>3</v>
          </cell>
        </row>
        <row r="2591">
          <cell r="B2591">
            <v>16909015</v>
          </cell>
          <cell r="H2591">
            <v>14</v>
          </cell>
          <cell r="I2591" t="str">
            <v>C</v>
          </cell>
          <cell r="K2591">
            <v>2.8000000000000003</v>
          </cell>
        </row>
        <row r="2592">
          <cell r="B2592">
            <v>16909015</v>
          </cell>
          <cell r="H2592">
            <v>7.5</v>
          </cell>
          <cell r="I2592" t="str">
            <v>C</v>
          </cell>
          <cell r="K2592">
            <v>1.5</v>
          </cell>
        </row>
        <row r="2593">
          <cell r="B2593">
            <v>16909015</v>
          </cell>
          <cell r="H2593">
            <v>15</v>
          </cell>
          <cell r="I2593" t="str">
            <v>C</v>
          </cell>
          <cell r="K2593">
            <v>3</v>
          </cell>
        </row>
        <row r="2594">
          <cell r="B2594">
            <v>16909015</v>
          </cell>
          <cell r="H2594">
            <v>9.41</v>
          </cell>
          <cell r="I2594" t="str">
            <v>C</v>
          </cell>
          <cell r="K2594">
            <v>1.8820000000000001</v>
          </cell>
        </row>
        <row r="2595">
          <cell r="B2595">
            <v>16909015</v>
          </cell>
          <cell r="H2595">
            <v>9.41</v>
          </cell>
          <cell r="I2595" t="str">
            <v>C</v>
          </cell>
          <cell r="K2595">
            <v>1.8820000000000001</v>
          </cell>
        </row>
        <row r="2596">
          <cell r="B2596">
            <v>16909015</v>
          </cell>
          <cell r="H2596">
            <v>6</v>
          </cell>
          <cell r="I2596" t="str">
            <v>C</v>
          </cell>
          <cell r="K2596">
            <v>1.2000000000000002</v>
          </cell>
        </row>
        <row r="2597">
          <cell r="B2597">
            <v>16909015</v>
          </cell>
          <cell r="H2597">
            <v>9.41</v>
          </cell>
          <cell r="I2597" t="str">
            <v>C</v>
          </cell>
          <cell r="K2597">
            <v>1.8820000000000001</v>
          </cell>
        </row>
        <row r="2598">
          <cell r="B2598">
            <v>16909015</v>
          </cell>
          <cell r="H2598">
            <v>6</v>
          </cell>
          <cell r="I2598" t="str">
            <v>C</v>
          </cell>
          <cell r="K2598">
            <v>1.2000000000000002</v>
          </cell>
        </row>
        <row r="2599">
          <cell r="B2599">
            <v>16909015</v>
          </cell>
          <cell r="H2599">
            <v>4.2</v>
          </cell>
          <cell r="I2599" t="str">
            <v>C</v>
          </cell>
          <cell r="K2599">
            <v>0.84000000000000008</v>
          </cell>
        </row>
        <row r="2600">
          <cell r="B2600">
            <v>16909015</v>
          </cell>
          <cell r="H2600">
            <v>151.19999999999999</v>
          </cell>
          <cell r="I2600" t="str">
            <v>C</v>
          </cell>
          <cell r="K2600">
            <v>30.24</v>
          </cell>
        </row>
        <row r="2601">
          <cell r="B2601">
            <v>16909015</v>
          </cell>
          <cell r="H2601">
            <v>354</v>
          </cell>
          <cell r="I2601" t="str">
            <v>C</v>
          </cell>
          <cell r="K2601">
            <v>70.8</v>
          </cell>
        </row>
        <row r="2602">
          <cell r="B2602">
            <v>16909015</v>
          </cell>
          <cell r="H2602">
            <v>354</v>
          </cell>
          <cell r="I2602" t="str">
            <v>C</v>
          </cell>
          <cell r="K2602">
            <v>70.8</v>
          </cell>
        </row>
        <row r="2603">
          <cell r="B2603">
            <v>16909015</v>
          </cell>
          <cell r="H2603">
            <v>531</v>
          </cell>
          <cell r="I2603" t="str">
            <v>C</v>
          </cell>
          <cell r="K2603">
            <v>106.2</v>
          </cell>
        </row>
        <row r="2604">
          <cell r="B2604">
            <v>16909015</v>
          </cell>
          <cell r="H2604">
            <v>0.9</v>
          </cell>
          <cell r="I2604" t="str">
            <v>C</v>
          </cell>
          <cell r="K2604">
            <v>0.18000000000000002</v>
          </cell>
        </row>
        <row r="2605">
          <cell r="B2605">
            <v>16909015</v>
          </cell>
          <cell r="H2605">
            <v>0.9</v>
          </cell>
          <cell r="I2605" t="str">
            <v>C</v>
          </cell>
          <cell r="K2605">
            <v>0.18000000000000002</v>
          </cell>
        </row>
        <row r="2606">
          <cell r="B2606">
            <v>16909015</v>
          </cell>
          <cell r="H2606">
            <v>7.5</v>
          </cell>
          <cell r="I2606" t="str">
            <v>C</v>
          </cell>
          <cell r="K2606">
            <v>1.5</v>
          </cell>
        </row>
        <row r="2607">
          <cell r="B2607">
            <v>16909015</v>
          </cell>
          <cell r="H2607">
            <v>7.5</v>
          </cell>
          <cell r="I2607" t="str">
            <v>C</v>
          </cell>
          <cell r="K2607">
            <v>1.5</v>
          </cell>
        </row>
        <row r="2608">
          <cell r="B2608">
            <v>16909015</v>
          </cell>
          <cell r="H2608">
            <v>7.5</v>
          </cell>
          <cell r="I2608" t="str">
            <v>C</v>
          </cell>
          <cell r="K2608">
            <v>1.5</v>
          </cell>
        </row>
        <row r="2609">
          <cell r="B2609">
            <v>16909015</v>
          </cell>
          <cell r="H2609">
            <v>6</v>
          </cell>
          <cell r="I2609" t="str">
            <v>C</v>
          </cell>
          <cell r="K2609">
            <v>1.2000000000000002</v>
          </cell>
        </row>
        <row r="2610">
          <cell r="B2610">
            <v>16909015</v>
          </cell>
          <cell r="H2610">
            <v>6</v>
          </cell>
          <cell r="I2610" t="str">
            <v>C</v>
          </cell>
          <cell r="K2610">
            <v>1.2000000000000002</v>
          </cell>
        </row>
        <row r="2611">
          <cell r="B2611">
            <v>16909015</v>
          </cell>
          <cell r="H2611">
            <v>1.9</v>
          </cell>
          <cell r="I2611" t="str">
            <v>C</v>
          </cell>
          <cell r="K2611">
            <v>0.38</v>
          </cell>
        </row>
        <row r="2612">
          <cell r="B2612">
            <v>16909015</v>
          </cell>
          <cell r="H2612">
            <v>1.1000000000000001</v>
          </cell>
          <cell r="I2612" t="str">
            <v>C</v>
          </cell>
          <cell r="K2612">
            <v>0.22000000000000003</v>
          </cell>
        </row>
        <row r="2613">
          <cell r="B2613">
            <v>16909015</v>
          </cell>
          <cell r="H2613">
            <v>0.4</v>
          </cell>
          <cell r="I2613" t="str">
            <v>C</v>
          </cell>
          <cell r="K2613">
            <v>8.0000000000000016E-2</v>
          </cell>
        </row>
        <row r="2614">
          <cell r="B2614">
            <v>16909015</v>
          </cell>
          <cell r="H2614">
            <v>1.4</v>
          </cell>
          <cell r="I2614" t="str">
            <v>C</v>
          </cell>
          <cell r="K2614">
            <v>0.27999999999999997</v>
          </cell>
        </row>
        <row r="2615">
          <cell r="B2615">
            <v>16909015</v>
          </cell>
          <cell r="H2615">
            <v>2.46</v>
          </cell>
          <cell r="I2615" t="str">
            <v>C</v>
          </cell>
          <cell r="K2615">
            <v>0.49199999999999999</v>
          </cell>
        </row>
        <row r="2616">
          <cell r="B2616">
            <v>16909015</v>
          </cell>
          <cell r="H2616">
            <v>1.24</v>
          </cell>
          <cell r="I2616" t="str">
            <v>C</v>
          </cell>
          <cell r="K2616">
            <v>0.248</v>
          </cell>
        </row>
        <row r="2617">
          <cell r="B2617">
            <v>16909015</v>
          </cell>
          <cell r="H2617">
            <v>0.08</v>
          </cell>
          <cell r="I2617" t="str">
            <v>C</v>
          </cell>
          <cell r="K2617">
            <v>1.6E-2</v>
          </cell>
        </row>
        <row r="2618">
          <cell r="B2618">
            <v>16909015</v>
          </cell>
          <cell r="H2618">
            <v>0.9</v>
          </cell>
          <cell r="I2618" t="str">
            <v>C</v>
          </cell>
          <cell r="K2618">
            <v>0.18000000000000002</v>
          </cell>
        </row>
        <row r="2619">
          <cell r="B2619">
            <v>16909015</v>
          </cell>
          <cell r="H2619">
            <v>0.9</v>
          </cell>
          <cell r="I2619" t="str">
            <v>C</v>
          </cell>
          <cell r="K2619">
            <v>0.18000000000000002</v>
          </cell>
        </row>
        <row r="2620">
          <cell r="B2620">
            <v>16909015</v>
          </cell>
          <cell r="H2620">
            <v>0.9</v>
          </cell>
          <cell r="I2620" t="str">
            <v>C</v>
          </cell>
          <cell r="K2620">
            <v>0.18000000000000002</v>
          </cell>
        </row>
        <row r="2621">
          <cell r="B2621">
            <v>16909015</v>
          </cell>
          <cell r="H2621">
            <v>392</v>
          </cell>
          <cell r="I2621" t="str">
            <v>C</v>
          </cell>
          <cell r="K2621">
            <v>78.400000000000006</v>
          </cell>
        </row>
        <row r="2622">
          <cell r="B2622">
            <v>16909015</v>
          </cell>
          <cell r="H2622">
            <v>648</v>
          </cell>
          <cell r="I2622" t="str">
            <v>C</v>
          </cell>
          <cell r="K2622">
            <v>129.6</v>
          </cell>
        </row>
        <row r="2623">
          <cell r="B2623">
            <v>16909015</v>
          </cell>
          <cell r="H2623">
            <v>15</v>
          </cell>
          <cell r="I2623" t="str">
            <v>C</v>
          </cell>
          <cell r="K2623">
            <v>3</v>
          </cell>
        </row>
        <row r="2624">
          <cell r="B2624">
            <v>16909015</v>
          </cell>
          <cell r="H2624">
            <v>5.73</v>
          </cell>
          <cell r="I2624" t="str">
            <v>C</v>
          </cell>
          <cell r="K2624">
            <v>1.1460000000000001</v>
          </cell>
        </row>
        <row r="2625">
          <cell r="B2625">
            <v>16909015</v>
          </cell>
          <cell r="H2625">
            <v>9.41</v>
          </cell>
          <cell r="I2625" t="str">
            <v>C</v>
          </cell>
          <cell r="K2625">
            <v>1.8820000000000001</v>
          </cell>
        </row>
        <row r="2626">
          <cell r="B2626">
            <v>16909015</v>
          </cell>
          <cell r="H2626">
            <v>9.41</v>
          </cell>
          <cell r="I2626" t="str">
            <v>C</v>
          </cell>
          <cell r="K2626">
            <v>1.8820000000000001</v>
          </cell>
        </row>
        <row r="2627">
          <cell r="B2627">
            <v>16909015</v>
          </cell>
          <cell r="H2627">
            <v>6</v>
          </cell>
          <cell r="I2627" t="str">
            <v>C</v>
          </cell>
          <cell r="K2627">
            <v>1.2000000000000002</v>
          </cell>
        </row>
        <row r="2628">
          <cell r="B2628">
            <v>16909015</v>
          </cell>
          <cell r="H2628">
            <v>7.5</v>
          </cell>
          <cell r="I2628" t="str">
            <v>C</v>
          </cell>
          <cell r="K2628">
            <v>1.5</v>
          </cell>
        </row>
        <row r="2629">
          <cell r="B2629">
            <v>16909015</v>
          </cell>
          <cell r="H2629">
            <v>9.41</v>
          </cell>
          <cell r="I2629" t="str">
            <v>C</v>
          </cell>
          <cell r="K2629">
            <v>1.8820000000000001</v>
          </cell>
        </row>
        <row r="2630">
          <cell r="B2630">
            <v>16909015</v>
          </cell>
          <cell r="H2630">
            <v>6</v>
          </cell>
          <cell r="I2630" t="str">
            <v>C</v>
          </cell>
          <cell r="K2630">
            <v>1.2000000000000002</v>
          </cell>
        </row>
        <row r="2631">
          <cell r="B2631">
            <v>16909015</v>
          </cell>
          <cell r="H2631">
            <v>6</v>
          </cell>
          <cell r="I2631" t="str">
            <v>C</v>
          </cell>
          <cell r="K2631">
            <v>1.2000000000000002</v>
          </cell>
        </row>
        <row r="2632">
          <cell r="B2632">
            <v>16909015</v>
          </cell>
          <cell r="H2632">
            <v>7.5</v>
          </cell>
          <cell r="I2632" t="str">
            <v>C</v>
          </cell>
          <cell r="K2632">
            <v>1.5</v>
          </cell>
        </row>
        <row r="2633">
          <cell r="B2633">
            <v>16909015</v>
          </cell>
          <cell r="H2633">
            <v>7.5</v>
          </cell>
          <cell r="I2633" t="str">
            <v>C</v>
          </cell>
          <cell r="K2633">
            <v>1.5</v>
          </cell>
        </row>
        <row r="2634">
          <cell r="B2634">
            <v>16909015</v>
          </cell>
          <cell r="H2634">
            <v>15</v>
          </cell>
          <cell r="I2634" t="str">
            <v>C</v>
          </cell>
          <cell r="K2634">
            <v>3</v>
          </cell>
        </row>
        <row r="2635">
          <cell r="B2635">
            <v>16909015</v>
          </cell>
          <cell r="H2635">
            <v>15</v>
          </cell>
          <cell r="I2635" t="str">
            <v>C</v>
          </cell>
          <cell r="K2635">
            <v>3</v>
          </cell>
        </row>
        <row r="2636">
          <cell r="B2636">
            <v>16909015</v>
          </cell>
          <cell r="H2636">
            <v>15</v>
          </cell>
          <cell r="I2636" t="str">
            <v>C</v>
          </cell>
          <cell r="K2636">
            <v>3</v>
          </cell>
        </row>
        <row r="2637">
          <cell r="B2637">
            <v>16909015</v>
          </cell>
          <cell r="H2637">
            <v>15</v>
          </cell>
          <cell r="I2637" t="str">
            <v>C</v>
          </cell>
          <cell r="K2637">
            <v>3</v>
          </cell>
        </row>
        <row r="2638">
          <cell r="B2638">
            <v>16909015</v>
          </cell>
          <cell r="H2638">
            <v>9.41</v>
          </cell>
          <cell r="I2638" t="str">
            <v>C</v>
          </cell>
          <cell r="K2638">
            <v>1.8820000000000001</v>
          </cell>
        </row>
        <row r="2639">
          <cell r="B2639">
            <v>16909015</v>
          </cell>
          <cell r="H2639">
            <v>9.41</v>
          </cell>
          <cell r="I2639" t="str">
            <v>C</v>
          </cell>
          <cell r="K2639">
            <v>1.8820000000000001</v>
          </cell>
        </row>
        <row r="2640">
          <cell r="B2640">
            <v>16909015</v>
          </cell>
          <cell r="H2640">
            <v>9.41</v>
          </cell>
          <cell r="I2640" t="str">
            <v>C</v>
          </cell>
          <cell r="K2640">
            <v>1.8820000000000001</v>
          </cell>
        </row>
        <row r="2641">
          <cell r="B2641">
            <v>16909015</v>
          </cell>
          <cell r="H2641">
            <v>13.73</v>
          </cell>
          <cell r="I2641" t="str">
            <v>C</v>
          </cell>
          <cell r="K2641">
            <v>2.7460000000000004</v>
          </cell>
        </row>
        <row r="2642">
          <cell r="B2642">
            <v>16909015</v>
          </cell>
          <cell r="H2642">
            <v>20</v>
          </cell>
          <cell r="I2642" t="str">
            <v>B</v>
          </cell>
          <cell r="K2642">
            <v>1.2</v>
          </cell>
        </row>
        <row r="2643">
          <cell r="B2643">
            <v>16909015</v>
          </cell>
          <cell r="H2643">
            <v>118.72</v>
          </cell>
          <cell r="I2643" t="str">
            <v>B</v>
          </cell>
          <cell r="K2643">
            <v>7.1231999999999998</v>
          </cell>
        </row>
        <row r="2644">
          <cell r="B2644">
            <v>16909015</v>
          </cell>
          <cell r="H2644">
            <v>119.84</v>
          </cell>
          <cell r="I2644" t="str">
            <v>B</v>
          </cell>
          <cell r="K2644">
            <v>7.1904000000000003</v>
          </cell>
        </row>
        <row r="2645">
          <cell r="B2645">
            <v>16909015</v>
          </cell>
          <cell r="H2645">
            <v>119.84</v>
          </cell>
          <cell r="I2645" t="str">
            <v>B</v>
          </cell>
          <cell r="K2645">
            <v>7.1904000000000003</v>
          </cell>
        </row>
        <row r="2646">
          <cell r="B2646">
            <v>16909015</v>
          </cell>
          <cell r="H2646">
            <v>119.87</v>
          </cell>
          <cell r="I2646" t="str">
            <v>B</v>
          </cell>
          <cell r="K2646">
            <v>7.1921999999999997</v>
          </cell>
        </row>
        <row r="2647">
          <cell r="B2647">
            <v>16909015</v>
          </cell>
          <cell r="H2647">
            <v>6</v>
          </cell>
          <cell r="I2647" t="str">
            <v>B</v>
          </cell>
          <cell r="K2647">
            <v>0.36</v>
          </cell>
        </row>
        <row r="2648">
          <cell r="B2648">
            <v>16909015</v>
          </cell>
          <cell r="H2648">
            <v>6</v>
          </cell>
          <cell r="I2648" t="str">
            <v>B</v>
          </cell>
          <cell r="K2648">
            <v>0.36</v>
          </cell>
        </row>
        <row r="2649">
          <cell r="B2649">
            <v>16909015</v>
          </cell>
          <cell r="H2649">
            <v>6</v>
          </cell>
          <cell r="I2649" t="str">
            <v>B</v>
          </cell>
          <cell r="K2649">
            <v>0.36</v>
          </cell>
        </row>
        <row r="2650">
          <cell r="B2650">
            <v>16909015</v>
          </cell>
          <cell r="H2650">
            <v>6</v>
          </cell>
          <cell r="I2650" t="str">
            <v>B</v>
          </cell>
          <cell r="K2650">
            <v>0.36</v>
          </cell>
        </row>
        <row r="2651">
          <cell r="B2651">
            <v>16909015</v>
          </cell>
          <cell r="H2651">
            <v>6</v>
          </cell>
          <cell r="I2651" t="str">
            <v>B</v>
          </cell>
          <cell r="K2651">
            <v>0.36</v>
          </cell>
        </row>
        <row r="2652">
          <cell r="B2652">
            <v>16909015</v>
          </cell>
          <cell r="H2652">
            <v>0.5</v>
          </cell>
          <cell r="I2652" t="str">
            <v>B</v>
          </cell>
          <cell r="K2652">
            <v>0.03</v>
          </cell>
        </row>
        <row r="2653">
          <cell r="B2653">
            <v>16909015</v>
          </cell>
          <cell r="H2653">
            <v>6</v>
          </cell>
          <cell r="I2653" t="str">
            <v>B</v>
          </cell>
          <cell r="K2653">
            <v>0.36</v>
          </cell>
        </row>
        <row r="2654">
          <cell r="B2654">
            <v>16909015</v>
          </cell>
          <cell r="H2654">
            <v>6</v>
          </cell>
          <cell r="I2654" t="str">
            <v>B</v>
          </cell>
          <cell r="K2654">
            <v>0.36</v>
          </cell>
        </row>
        <row r="2655">
          <cell r="B2655">
            <v>16909015</v>
          </cell>
          <cell r="H2655">
            <v>6</v>
          </cell>
          <cell r="I2655" t="str">
            <v>B</v>
          </cell>
          <cell r="K2655">
            <v>0.36</v>
          </cell>
        </row>
        <row r="2656">
          <cell r="B2656">
            <v>16909015</v>
          </cell>
          <cell r="H2656">
            <v>7.5</v>
          </cell>
          <cell r="I2656" t="str">
            <v>B</v>
          </cell>
          <cell r="K2656">
            <v>0.44999999999999996</v>
          </cell>
        </row>
        <row r="2657">
          <cell r="B2657">
            <v>16909015</v>
          </cell>
          <cell r="H2657">
            <v>14</v>
          </cell>
          <cell r="I2657" t="str">
            <v>B</v>
          </cell>
          <cell r="K2657">
            <v>0.84</v>
          </cell>
        </row>
        <row r="2658">
          <cell r="B2658">
            <v>16909015</v>
          </cell>
          <cell r="H2658">
            <v>1</v>
          </cell>
          <cell r="I2658" t="str">
            <v>B</v>
          </cell>
          <cell r="K2658">
            <v>0.06</v>
          </cell>
        </row>
        <row r="2659">
          <cell r="B2659">
            <v>16909015</v>
          </cell>
          <cell r="H2659">
            <v>1</v>
          </cell>
          <cell r="I2659" t="str">
            <v>B</v>
          </cell>
          <cell r="K2659">
            <v>0.06</v>
          </cell>
        </row>
        <row r="2660">
          <cell r="B2660">
            <v>16909015</v>
          </cell>
          <cell r="H2660">
            <v>1</v>
          </cell>
          <cell r="I2660" t="str">
            <v>B</v>
          </cell>
          <cell r="K2660">
            <v>0.06</v>
          </cell>
        </row>
        <row r="2661">
          <cell r="B2661">
            <v>16909015</v>
          </cell>
          <cell r="H2661">
            <v>1</v>
          </cell>
          <cell r="I2661" t="str">
            <v>B</v>
          </cell>
          <cell r="K2661">
            <v>0.06</v>
          </cell>
        </row>
        <row r="2662">
          <cell r="B2662">
            <v>16909015</v>
          </cell>
          <cell r="H2662">
            <v>4</v>
          </cell>
          <cell r="I2662" t="str">
            <v>B</v>
          </cell>
          <cell r="K2662">
            <v>0.24</v>
          </cell>
        </row>
        <row r="2663">
          <cell r="B2663">
            <v>16909015</v>
          </cell>
          <cell r="H2663">
            <v>13</v>
          </cell>
          <cell r="I2663" t="str">
            <v>B</v>
          </cell>
          <cell r="K2663">
            <v>0.78</v>
          </cell>
        </row>
        <row r="2664">
          <cell r="B2664">
            <v>16909015</v>
          </cell>
          <cell r="H2664">
            <v>7.5</v>
          </cell>
          <cell r="I2664" t="str">
            <v>B</v>
          </cell>
          <cell r="K2664">
            <v>0.44999999999999996</v>
          </cell>
        </row>
        <row r="2665">
          <cell r="B2665">
            <v>16909015</v>
          </cell>
          <cell r="H2665">
            <v>7.5</v>
          </cell>
          <cell r="I2665" t="str">
            <v>B</v>
          </cell>
          <cell r="K2665">
            <v>0.44999999999999996</v>
          </cell>
        </row>
        <row r="2666">
          <cell r="B2666">
            <v>16909015</v>
          </cell>
          <cell r="H2666">
            <v>7.5</v>
          </cell>
          <cell r="I2666" t="str">
            <v>B</v>
          </cell>
          <cell r="K2666">
            <v>0.44999999999999996</v>
          </cell>
        </row>
        <row r="2667">
          <cell r="B2667">
            <v>16909015</v>
          </cell>
          <cell r="H2667">
            <v>7.5</v>
          </cell>
          <cell r="I2667" t="str">
            <v>B</v>
          </cell>
          <cell r="K2667">
            <v>0.44999999999999996</v>
          </cell>
        </row>
        <row r="2668">
          <cell r="B2668">
            <v>16909015</v>
          </cell>
          <cell r="H2668">
            <v>7.5</v>
          </cell>
          <cell r="I2668" t="str">
            <v>B</v>
          </cell>
          <cell r="K2668">
            <v>0.44999999999999996</v>
          </cell>
        </row>
        <row r="2669">
          <cell r="B2669">
            <v>16909015</v>
          </cell>
          <cell r="H2669">
            <v>1</v>
          </cell>
          <cell r="I2669" t="str">
            <v>B</v>
          </cell>
          <cell r="K2669">
            <v>0.06</v>
          </cell>
        </row>
        <row r="2670">
          <cell r="B2670">
            <v>16909015</v>
          </cell>
          <cell r="H2670">
            <v>0.5</v>
          </cell>
          <cell r="I2670" t="str">
            <v>B</v>
          </cell>
          <cell r="K2670">
            <v>0.03</v>
          </cell>
        </row>
        <row r="2671">
          <cell r="B2671">
            <v>16909015</v>
          </cell>
          <cell r="H2671">
            <v>9.41</v>
          </cell>
          <cell r="I2671" t="str">
            <v>B</v>
          </cell>
          <cell r="K2671">
            <v>0.56459999999999999</v>
          </cell>
        </row>
        <row r="2672">
          <cell r="B2672">
            <v>16909015</v>
          </cell>
          <cell r="H2672">
            <v>6</v>
          </cell>
          <cell r="I2672" t="str">
            <v>B</v>
          </cell>
          <cell r="K2672">
            <v>0.36</v>
          </cell>
        </row>
        <row r="2673">
          <cell r="B2673">
            <v>16909015</v>
          </cell>
          <cell r="H2673">
            <v>6</v>
          </cell>
          <cell r="I2673" t="str">
            <v>B</v>
          </cell>
          <cell r="K2673">
            <v>0.36</v>
          </cell>
        </row>
        <row r="2674">
          <cell r="B2674">
            <v>16909015</v>
          </cell>
          <cell r="H2674">
            <v>6</v>
          </cell>
          <cell r="I2674" t="str">
            <v>B</v>
          </cell>
          <cell r="K2674">
            <v>0.36</v>
          </cell>
        </row>
        <row r="2675">
          <cell r="B2675">
            <v>16909015</v>
          </cell>
          <cell r="H2675">
            <v>6</v>
          </cell>
          <cell r="I2675" t="str">
            <v>B</v>
          </cell>
          <cell r="K2675">
            <v>0.36</v>
          </cell>
        </row>
        <row r="2676">
          <cell r="B2676">
            <v>16909015</v>
          </cell>
          <cell r="H2676">
            <v>6</v>
          </cell>
          <cell r="I2676" t="str">
            <v>B</v>
          </cell>
          <cell r="K2676">
            <v>0.36</v>
          </cell>
        </row>
        <row r="2677">
          <cell r="B2677">
            <v>16909015</v>
          </cell>
          <cell r="H2677">
            <v>6</v>
          </cell>
          <cell r="I2677" t="str">
            <v>B</v>
          </cell>
          <cell r="K2677">
            <v>0.36</v>
          </cell>
        </row>
        <row r="2678">
          <cell r="B2678">
            <v>16909015</v>
          </cell>
          <cell r="H2678">
            <v>6</v>
          </cell>
          <cell r="I2678" t="str">
            <v>B</v>
          </cell>
          <cell r="K2678">
            <v>0.36</v>
          </cell>
        </row>
        <row r="2679">
          <cell r="B2679">
            <v>16909015</v>
          </cell>
          <cell r="H2679">
            <v>6</v>
          </cell>
          <cell r="I2679" t="str">
            <v>B</v>
          </cell>
          <cell r="K2679">
            <v>0.36</v>
          </cell>
        </row>
        <row r="2680">
          <cell r="B2680">
            <v>16909015</v>
          </cell>
          <cell r="H2680">
            <v>6</v>
          </cell>
          <cell r="I2680" t="str">
            <v>B</v>
          </cell>
          <cell r="K2680">
            <v>0.36</v>
          </cell>
        </row>
        <row r="2681">
          <cell r="B2681">
            <v>16909015</v>
          </cell>
          <cell r="H2681">
            <v>6</v>
          </cell>
          <cell r="I2681" t="str">
            <v>B</v>
          </cell>
          <cell r="K2681">
            <v>0.36</v>
          </cell>
        </row>
        <row r="2682">
          <cell r="B2682">
            <v>16909015</v>
          </cell>
          <cell r="H2682">
            <v>6</v>
          </cell>
          <cell r="I2682" t="str">
            <v>B</v>
          </cell>
          <cell r="K2682">
            <v>0.36</v>
          </cell>
        </row>
        <row r="2683">
          <cell r="B2683">
            <v>16909015</v>
          </cell>
          <cell r="H2683">
            <v>6</v>
          </cell>
          <cell r="I2683" t="str">
            <v>B</v>
          </cell>
          <cell r="K2683">
            <v>0.36</v>
          </cell>
        </row>
        <row r="2684">
          <cell r="B2684">
            <v>16909015</v>
          </cell>
          <cell r="H2684">
            <v>6</v>
          </cell>
          <cell r="I2684" t="str">
            <v>B</v>
          </cell>
          <cell r="K2684">
            <v>0.36</v>
          </cell>
        </row>
        <row r="2685">
          <cell r="B2685">
            <v>16909015</v>
          </cell>
          <cell r="H2685">
            <v>6</v>
          </cell>
          <cell r="I2685" t="str">
            <v>B</v>
          </cell>
          <cell r="K2685">
            <v>0.36</v>
          </cell>
        </row>
        <row r="2686">
          <cell r="B2686">
            <v>16909015</v>
          </cell>
          <cell r="H2686">
            <v>43.04</v>
          </cell>
          <cell r="I2686" t="str">
            <v>B</v>
          </cell>
          <cell r="K2686">
            <v>2.5823999999999998</v>
          </cell>
        </row>
        <row r="2687">
          <cell r="B2687">
            <v>16909015</v>
          </cell>
          <cell r="H2687">
            <v>44.8</v>
          </cell>
          <cell r="I2687" t="str">
            <v>A</v>
          </cell>
          <cell r="K2687">
            <v>0.44799999999999995</v>
          </cell>
        </row>
        <row r="2688">
          <cell r="B2688">
            <v>16909015</v>
          </cell>
          <cell r="H2688">
            <v>44.8</v>
          </cell>
          <cell r="I2688" t="str">
            <v>A</v>
          </cell>
          <cell r="K2688">
            <v>0.44799999999999995</v>
          </cell>
        </row>
        <row r="2689">
          <cell r="B2689">
            <v>16909015</v>
          </cell>
          <cell r="H2689">
            <v>56.56</v>
          </cell>
          <cell r="I2689" t="str">
            <v>A</v>
          </cell>
          <cell r="K2689">
            <v>0.56559999999999999</v>
          </cell>
        </row>
        <row r="2690">
          <cell r="B2690">
            <v>16909015</v>
          </cell>
          <cell r="H2690">
            <v>50.92</v>
          </cell>
          <cell r="I2690" t="str">
            <v>A</v>
          </cell>
          <cell r="K2690">
            <v>0.50919999999999999</v>
          </cell>
        </row>
        <row r="2691">
          <cell r="B2691">
            <v>16909015</v>
          </cell>
          <cell r="H2691">
            <v>1.86</v>
          </cell>
          <cell r="I2691" t="str">
            <v>A</v>
          </cell>
          <cell r="K2691">
            <v>1.8600000000000002E-2</v>
          </cell>
        </row>
        <row r="2692">
          <cell r="B2692">
            <v>16909015</v>
          </cell>
          <cell r="H2692">
            <v>2.27</v>
          </cell>
          <cell r="I2692" t="str">
            <v>A</v>
          </cell>
          <cell r="K2692">
            <v>2.2700000000000001E-2</v>
          </cell>
        </row>
        <row r="2693">
          <cell r="B2693">
            <v>16909015</v>
          </cell>
          <cell r="H2693">
            <v>0.65</v>
          </cell>
          <cell r="I2693" t="str">
            <v>A</v>
          </cell>
          <cell r="K2693">
            <v>6.5000000000000006E-3</v>
          </cell>
        </row>
        <row r="2694">
          <cell r="B2694">
            <v>16909015</v>
          </cell>
          <cell r="H2694">
            <v>535.77</v>
          </cell>
          <cell r="I2694" t="str">
            <v>A</v>
          </cell>
          <cell r="K2694">
            <v>5.3577000000000004</v>
          </cell>
        </row>
        <row r="2695">
          <cell r="B2695">
            <v>16909015</v>
          </cell>
          <cell r="H2695">
            <v>63</v>
          </cell>
          <cell r="I2695" t="str">
            <v>A</v>
          </cell>
          <cell r="K2695">
            <v>0.63</v>
          </cell>
        </row>
        <row r="2696">
          <cell r="B2696">
            <v>16909015</v>
          </cell>
          <cell r="H2696">
            <v>63</v>
          </cell>
          <cell r="I2696" t="str">
            <v>A</v>
          </cell>
          <cell r="K2696">
            <v>0.63</v>
          </cell>
        </row>
        <row r="2697">
          <cell r="B2697">
            <v>16909015</v>
          </cell>
          <cell r="H2697">
            <v>63</v>
          </cell>
          <cell r="I2697" t="str">
            <v>A</v>
          </cell>
          <cell r="K2697">
            <v>0.63</v>
          </cell>
        </row>
        <row r="2698">
          <cell r="B2698">
            <v>16909015</v>
          </cell>
          <cell r="H2698">
            <v>56</v>
          </cell>
          <cell r="I2698" t="str">
            <v>A</v>
          </cell>
          <cell r="K2698">
            <v>0.56000000000000005</v>
          </cell>
        </row>
        <row r="2699">
          <cell r="B2699">
            <v>16909015</v>
          </cell>
          <cell r="H2699">
            <v>56</v>
          </cell>
          <cell r="I2699" t="str">
            <v>A</v>
          </cell>
          <cell r="K2699">
            <v>0.56000000000000005</v>
          </cell>
        </row>
        <row r="2700">
          <cell r="B2700">
            <v>16909015</v>
          </cell>
          <cell r="H2700">
            <v>61.6</v>
          </cell>
          <cell r="I2700" t="str">
            <v>A</v>
          </cell>
          <cell r="K2700">
            <v>0.61599999999999999</v>
          </cell>
        </row>
        <row r="2701">
          <cell r="B2701">
            <v>16909015</v>
          </cell>
          <cell r="H2701">
            <v>118.94</v>
          </cell>
          <cell r="I2701" t="str">
            <v>A</v>
          </cell>
          <cell r="K2701">
            <v>1.1894</v>
          </cell>
        </row>
        <row r="2702">
          <cell r="B2702">
            <v>16909015</v>
          </cell>
          <cell r="H2702">
            <v>120.08</v>
          </cell>
          <cell r="I2702" t="str">
            <v>A</v>
          </cell>
          <cell r="K2702">
            <v>1.2008000000000001</v>
          </cell>
        </row>
        <row r="2703">
          <cell r="B2703">
            <v>16909015</v>
          </cell>
          <cell r="H2703">
            <v>4.4800000000000004</v>
          </cell>
          <cell r="I2703" t="str">
            <v>A</v>
          </cell>
          <cell r="K2703">
            <v>4.4800000000000006E-2</v>
          </cell>
        </row>
        <row r="2704">
          <cell r="B2704">
            <v>16909015</v>
          </cell>
          <cell r="H2704">
            <v>5.6</v>
          </cell>
          <cell r="I2704" t="str">
            <v>E</v>
          </cell>
          <cell r="K2704">
            <v>5.6</v>
          </cell>
        </row>
        <row r="2705">
          <cell r="B2705">
            <v>16909015</v>
          </cell>
          <cell r="H2705">
            <v>7</v>
          </cell>
          <cell r="I2705" t="str">
            <v>E</v>
          </cell>
          <cell r="K2705">
            <v>7</v>
          </cell>
        </row>
        <row r="2706">
          <cell r="B2706">
            <v>16909015</v>
          </cell>
          <cell r="H2706">
            <v>7</v>
          </cell>
          <cell r="I2706" t="str">
            <v>E</v>
          </cell>
          <cell r="K2706">
            <v>7</v>
          </cell>
        </row>
        <row r="2707">
          <cell r="B2707">
            <v>16909015</v>
          </cell>
          <cell r="H2707">
            <v>7</v>
          </cell>
          <cell r="I2707" t="str">
            <v>E</v>
          </cell>
          <cell r="K2707">
            <v>7</v>
          </cell>
        </row>
        <row r="2708">
          <cell r="B2708">
            <v>16909015</v>
          </cell>
          <cell r="H2708">
            <v>7</v>
          </cell>
          <cell r="I2708" t="str">
            <v>E</v>
          </cell>
          <cell r="K2708">
            <v>7</v>
          </cell>
        </row>
        <row r="2709">
          <cell r="B2709">
            <v>16909015</v>
          </cell>
          <cell r="H2709">
            <v>7</v>
          </cell>
          <cell r="I2709" t="str">
            <v>E</v>
          </cell>
          <cell r="K2709">
            <v>7</v>
          </cell>
        </row>
        <row r="2710">
          <cell r="B2710">
            <v>16909015</v>
          </cell>
          <cell r="H2710">
            <v>7</v>
          </cell>
          <cell r="I2710" t="str">
            <v>E</v>
          </cell>
          <cell r="K2710">
            <v>7</v>
          </cell>
        </row>
        <row r="2711">
          <cell r="B2711">
            <v>16909015</v>
          </cell>
          <cell r="H2711">
            <v>13.44</v>
          </cell>
          <cell r="I2711" t="str">
            <v>E</v>
          </cell>
          <cell r="K2711">
            <v>13.44</v>
          </cell>
        </row>
        <row r="2712">
          <cell r="B2712">
            <v>16909015</v>
          </cell>
          <cell r="H2712">
            <v>11.42</v>
          </cell>
          <cell r="I2712" t="str">
            <v>E</v>
          </cell>
          <cell r="K2712">
            <v>11.42</v>
          </cell>
        </row>
        <row r="2713">
          <cell r="B2713">
            <v>16909015</v>
          </cell>
          <cell r="H2713">
            <v>7</v>
          </cell>
          <cell r="I2713" t="str">
            <v>E</v>
          </cell>
          <cell r="K2713">
            <v>7</v>
          </cell>
        </row>
        <row r="2714">
          <cell r="B2714">
            <v>16909015</v>
          </cell>
          <cell r="H2714">
            <v>5.6</v>
          </cell>
          <cell r="I2714" t="str">
            <v>E</v>
          </cell>
          <cell r="K2714">
            <v>5.6</v>
          </cell>
        </row>
        <row r="2715">
          <cell r="B2715">
            <v>16909015</v>
          </cell>
          <cell r="H2715">
            <v>21</v>
          </cell>
          <cell r="I2715" t="str">
            <v>E</v>
          </cell>
          <cell r="K2715">
            <v>21</v>
          </cell>
        </row>
        <row r="2716">
          <cell r="B2716">
            <v>16909015</v>
          </cell>
          <cell r="H2716">
            <v>7</v>
          </cell>
          <cell r="I2716" t="str">
            <v>E</v>
          </cell>
          <cell r="K2716">
            <v>7</v>
          </cell>
        </row>
        <row r="2717">
          <cell r="B2717">
            <v>16909015</v>
          </cell>
          <cell r="H2717">
            <v>5.6</v>
          </cell>
          <cell r="I2717" t="str">
            <v>E</v>
          </cell>
          <cell r="K2717">
            <v>5.6</v>
          </cell>
        </row>
        <row r="2718">
          <cell r="B2718">
            <v>16909015</v>
          </cell>
          <cell r="H2718">
            <v>0.8</v>
          </cell>
          <cell r="I2718" t="str">
            <v>E</v>
          </cell>
          <cell r="K2718">
            <v>0.8</v>
          </cell>
        </row>
        <row r="2719">
          <cell r="B2719">
            <v>16909015</v>
          </cell>
          <cell r="H2719">
            <v>1.3</v>
          </cell>
          <cell r="I2719" t="str">
            <v>E</v>
          </cell>
          <cell r="K2719">
            <v>1.3</v>
          </cell>
        </row>
        <row r="2720">
          <cell r="B2720">
            <v>16909015</v>
          </cell>
          <cell r="H2720">
            <v>8</v>
          </cell>
          <cell r="I2720" t="str">
            <v>E</v>
          </cell>
          <cell r="K2720">
            <v>8</v>
          </cell>
        </row>
        <row r="2721">
          <cell r="B2721">
            <v>16909015</v>
          </cell>
          <cell r="H2721">
            <v>11.42</v>
          </cell>
          <cell r="I2721" t="str">
            <v>E</v>
          </cell>
          <cell r="K2721">
            <v>11.42</v>
          </cell>
        </row>
        <row r="2722">
          <cell r="B2722">
            <v>16909015</v>
          </cell>
          <cell r="H2722">
            <v>8.9600000000000009</v>
          </cell>
          <cell r="I2722" t="str">
            <v>E</v>
          </cell>
          <cell r="K2722">
            <v>8.9600000000000009</v>
          </cell>
        </row>
        <row r="2723">
          <cell r="B2723">
            <v>16909015</v>
          </cell>
          <cell r="H2723">
            <v>14</v>
          </cell>
          <cell r="I2723" t="str">
            <v>E</v>
          </cell>
          <cell r="K2723">
            <v>14</v>
          </cell>
        </row>
        <row r="2724">
          <cell r="B2724">
            <v>16909015</v>
          </cell>
          <cell r="H2724">
            <v>6.72</v>
          </cell>
          <cell r="I2724" t="str">
            <v>E</v>
          </cell>
          <cell r="K2724">
            <v>6.72</v>
          </cell>
        </row>
        <row r="2725">
          <cell r="B2725">
            <v>16909015</v>
          </cell>
          <cell r="H2725">
            <v>6.72</v>
          </cell>
          <cell r="I2725" t="str">
            <v>E</v>
          </cell>
          <cell r="K2725">
            <v>6.72</v>
          </cell>
        </row>
        <row r="2726">
          <cell r="B2726">
            <v>16909015</v>
          </cell>
          <cell r="H2726">
            <v>7</v>
          </cell>
          <cell r="I2726" t="str">
            <v>E</v>
          </cell>
          <cell r="K2726">
            <v>7</v>
          </cell>
        </row>
        <row r="2727">
          <cell r="B2727">
            <v>16909015</v>
          </cell>
          <cell r="H2727">
            <v>0.95</v>
          </cell>
          <cell r="I2727" t="str">
            <v>E</v>
          </cell>
          <cell r="K2727">
            <v>0.95</v>
          </cell>
        </row>
        <row r="2728">
          <cell r="B2728">
            <v>16909015</v>
          </cell>
          <cell r="H2728">
            <v>0.65</v>
          </cell>
          <cell r="I2728" t="str">
            <v>E</v>
          </cell>
          <cell r="K2728">
            <v>0.65</v>
          </cell>
        </row>
        <row r="2729">
          <cell r="B2729">
            <v>16909015</v>
          </cell>
          <cell r="H2729">
            <v>200</v>
          </cell>
          <cell r="I2729" t="str">
            <v>E</v>
          </cell>
          <cell r="K2729">
            <v>200</v>
          </cell>
        </row>
        <row r="2730">
          <cell r="B2730">
            <v>16909015</v>
          </cell>
          <cell r="H2730">
            <v>1.5</v>
          </cell>
          <cell r="I2730" t="str">
            <v>E</v>
          </cell>
          <cell r="K2730">
            <v>1.5</v>
          </cell>
        </row>
        <row r="2731">
          <cell r="B2731">
            <v>16909015</v>
          </cell>
          <cell r="H2731">
            <v>6.5</v>
          </cell>
          <cell r="I2731" t="str">
            <v>E</v>
          </cell>
          <cell r="K2731">
            <v>6.5</v>
          </cell>
        </row>
        <row r="2732">
          <cell r="B2732">
            <v>16909015</v>
          </cell>
          <cell r="H2732">
            <v>5.6</v>
          </cell>
          <cell r="I2732" t="str">
            <v>E</v>
          </cell>
          <cell r="K2732">
            <v>5.6</v>
          </cell>
        </row>
        <row r="2733">
          <cell r="B2733">
            <v>16909015</v>
          </cell>
          <cell r="H2733">
            <v>4.4800000000000004</v>
          </cell>
          <cell r="I2733" t="str">
            <v>E</v>
          </cell>
          <cell r="K2733">
            <v>4.4800000000000004</v>
          </cell>
        </row>
        <row r="2734">
          <cell r="B2734">
            <v>16909015</v>
          </cell>
          <cell r="H2734">
            <v>4.4800000000000004</v>
          </cell>
          <cell r="I2734" t="str">
            <v>E</v>
          </cell>
          <cell r="K2734">
            <v>4.4800000000000004</v>
          </cell>
        </row>
        <row r="2735">
          <cell r="B2735">
            <v>16909015</v>
          </cell>
          <cell r="H2735">
            <v>4.4800000000000004</v>
          </cell>
          <cell r="I2735" t="str">
            <v>E</v>
          </cell>
          <cell r="K2735">
            <v>4.4800000000000004</v>
          </cell>
        </row>
        <row r="2736">
          <cell r="B2736">
            <v>16909015</v>
          </cell>
          <cell r="H2736">
            <v>6.5</v>
          </cell>
          <cell r="I2736" t="str">
            <v>E</v>
          </cell>
          <cell r="K2736">
            <v>6.5</v>
          </cell>
        </row>
        <row r="2737">
          <cell r="B2737">
            <v>16909015</v>
          </cell>
          <cell r="H2737">
            <v>7</v>
          </cell>
          <cell r="I2737" t="str">
            <v>E</v>
          </cell>
          <cell r="K2737">
            <v>7</v>
          </cell>
        </row>
        <row r="2738">
          <cell r="B2738">
            <v>16909015</v>
          </cell>
          <cell r="H2738">
            <v>5.6</v>
          </cell>
          <cell r="I2738" t="str">
            <v>E</v>
          </cell>
          <cell r="K2738">
            <v>5.6</v>
          </cell>
        </row>
        <row r="2739">
          <cell r="B2739">
            <v>16909015</v>
          </cell>
          <cell r="H2739">
            <v>5.6</v>
          </cell>
          <cell r="I2739" t="str">
            <v>E</v>
          </cell>
          <cell r="K2739">
            <v>5.6</v>
          </cell>
        </row>
        <row r="2740">
          <cell r="B2740">
            <v>16909015</v>
          </cell>
          <cell r="H2740">
            <v>5.6</v>
          </cell>
          <cell r="I2740" t="str">
            <v>E</v>
          </cell>
          <cell r="K2740">
            <v>5.6</v>
          </cell>
        </row>
        <row r="2741">
          <cell r="B2741">
            <v>16909015</v>
          </cell>
          <cell r="H2741">
            <v>5</v>
          </cell>
          <cell r="I2741" t="str">
            <v>E</v>
          </cell>
          <cell r="K2741">
            <v>5</v>
          </cell>
        </row>
        <row r="2742">
          <cell r="B2742">
            <v>16909015</v>
          </cell>
          <cell r="H2742">
            <v>5</v>
          </cell>
          <cell r="I2742" t="str">
            <v>E</v>
          </cell>
          <cell r="K2742">
            <v>5</v>
          </cell>
        </row>
        <row r="2743">
          <cell r="B2743">
            <v>16909015</v>
          </cell>
          <cell r="H2743">
            <v>7</v>
          </cell>
          <cell r="I2743" t="str">
            <v>E</v>
          </cell>
          <cell r="K2743">
            <v>7</v>
          </cell>
        </row>
        <row r="2744">
          <cell r="B2744">
            <v>16909015</v>
          </cell>
          <cell r="H2744">
            <v>14</v>
          </cell>
          <cell r="I2744" t="str">
            <v>E</v>
          </cell>
          <cell r="K2744">
            <v>14</v>
          </cell>
        </row>
        <row r="2745">
          <cell r="B2745">
            <v>16909015</v>
          </cell>
          <cell r="H2745">
            <v>14</v>
          </cell>
          <cell r="I2745" t="str">
            <v>E</v>
          </cell>
          <cell r="K2745">
            <v>14</v>
          </cell>
        </row>
        <row r="2746">
          <cell r="B2746">
            <v>16909015</v>
          </cell>
          <cell r="H2746">
            <v>22.86</v>
          </cell>
          <cell r="I2746" t="str">
            <v>E</v>
          </cell>
          <cell r="K2746">
            <v>22.86</v>
          </cell>
        </row>
        <row r="2747">
          <cell r="B2747">
            <v>16909015</v>
          </cell>
          <cell r="H2747">
            <v>39.200000000000003</v>
          </cell>
          <cell r="I2747" t="str">
            <v>E</v>
          </cell>
          <cell r="K2747">
            <v>39.200000000000003</v>
          </cell>
        </row>
        <row r="2748">
          <cell r="B2748">
            <v>16909015</v>
          </cell>
          <cell r="H2748">
            <v>28</v>
          </cell>
          <cell r="I2748" t="str">
            <v>E</v>
          </cell>
          <cell r="K2748">
            <v>28</v>
          </cell>
        </row>
        <row r="2749">
          <cell r="B2749">
            <v>16909015</v>
          </cell>
          <cell r="H2749">
            <v>20</v>
          </cell>
          <cell r="I2749" t="str">
            <v>E</v>
          </cell>
          <cell r="K2749">
            <v>20</v>
          </cell>
        </row>
        <row r="2750">
          <cell r="B2750">
            <v>16909015</v>
          </cell>
          <cell r="H2750">
            <v>21</v>
          </cell>
          <cell r="I2750" t="str">
            <v>E</v>
          </cell>
          <cell r="K2750">
            <v>21</v>
          </cell>
        </row>
        <row r="2751">
          <cell r="B2751">
            <v>16909015</v>
          </cell>
          <cell r="H2751">
            <v>8</v>
          </cell>
          <cell r="I2751" t="str">
            <v>E</v>
          </cell>
          <cell r="K2751">
            <v>8</v>
          </cell>
        </row>
        <row r="2752">
          <cell r="B2752">
            <v>16909015</v>
          </cell>
          <cell r="H2752">
            <v>5.6</v>
          </cell>
          <cell r="I2752" t="str">
            <v>E</v>
          </cell>
          <cell r="K2752">
            <v>5.6</v>
          </cell>
        </row>
        <row r="2753">
          <cell r="B2753">
            <v>16909015</v>
          </cell>
          <cell r="H2753">
            <v>21</v>
          </cell>
          <cell r="I2753" t="str">
            <v>E</v>
          </cell>
          <cell r="K2753">
            <v>21</v>
          </cell>
        </row>
        <row r="2754">
          <cell r="B2754">
            <v>16909015</v>
          </cell>
          <cell r="H2754">
            <v>1.17</v>
          </cell>
          <cell r="I2754" t="str">
            <v>E</v>
          </cell>
          <cell r="K2754">
            <v>1.17</v>
          </cell>
        </row>
        <row r="2755">
          <cell r="B2755">
            <v>16909015</v>
          </cell>
          <cell r="H2755">
            <v>1.8</v>
          </cell>
          <cell r="I2755" t="str">
            <v>E</v>
          </cell>
          <cell r="K2755">
            <v>1.8</v>
          </cell>
        </row>
        <row r="2756">
          <cell r="B2756">
            <v>16909015</v>
          </cell>
          <cell r="H2756">
            <v>1.8</v>
          </cell>
          <cell r="I2756" t="str">
            <v>E</v>
          </cell>
          <cell r="K2756">
            <v>1.8</v>
          </cell>
        </row>
        <row r="2757">
          <cell r="B2757">
            <v>16909015</v>
          </cell>
          <cell r="H2757">
            <v>49</v>
          </cell>
          <cell r="I2757" t="str">
            <v>E</v>
          </cell>
          <cell r="K2757">
            <v>49</v>
          </cell>
        </row>
        <row r="2758">
          <cell r="B2758">
            <v>16909015</v>
          </cell>
          <cell r="H2758">
            <v>7</v>
          </cell>
          <cell r="I2758" t="str">
            <v>E</v>
          </cell>
          <cell r="K2758">
            <v>7</v>
          </cell>
        </row>
        <row r="2759">
          <cell r="B2759">
            <v>16909015</v>
          </cell>
          <cell r="H2759">
            <v>5.6</v>
          </cell>
          <cell r="I2759" t="str">
            <v>E</v>
          </cell>
          <cell r="K2759">
            <v>5.6</v>
          </cell>
        </row>
        <row r="2760">
          <cell r="B2760">
            <v>16909015</v>
          </cell>
          <cell r="H2760">
            <v>44.8</v>
          </cell>
          <cell r="I2760" t="str">
            <v>E</v>
          </cell>
          <cell r="K2760">
            <v>44.8</v>
          </cell>
        </row>
        <row r="2761">
          <cell r="B2761">
            <v>16909015</v>
          </cell>
          <cell r="H2761">
            <v>11</v>
          </cell>
          <cell r="I2761" t="str">
            <v>E</v>
          </cell>
          <cell r="K2761">
            <v>11</v>
          </cell>
        </row>
        <row r="2762">
          <cell r="B2762">
            <v>16909015</v>
          </cell>
          <cell r="H2762">
            <v>1.65</v>
          </cell>
          <cell r="I2762" t="str">
            <v>E</v>
          </cell>
          <cell r="K2762">
            <v>1.65</v>
          </cell>
        </row>
        <row r="2763">
          <cell r="B2763">
            <v>16909015</v>
          </cell>
          <cell r="H2763">
            <v>5.6</v>
          </cell>
          <cell r="I2763" t="str">
            <v>E</v>
          </cell>
          <cell r="K2763">
            <v>5.6</v>
          </cell>
        </row>
        <row r="2764">
          <cell r="B2764">
            <v>16909015</v>
          </cell>
          <cell r="H2764">
            <v>5.6</v>
          </cell>
          <cell r="I2764" t="str">
            <v>E</v>
          </cell>
          <cell r="K2764">
            <v>5.6</v>
          </cell>
        </row>
        <row r="2765">
          <cell r="B2765">
            <v>16909015</v>
          </cell>
          <cell r="H2765">
            <v>5.6</v>
          </cell>
          <cell r="I2765" t="str">
            <v>E</v>
          </cell>
          <cell r="K2765">
            <v>5.6</v>
          </cell>
        </row>
        <row r="2766">
          <cell r="B2766">
            <v>16909015</v>
          </cell>
          <cell r="H2766">
            <v>7</v>
          </cell>
          <cell r="I2766" t="str">
            <v>E</v>
          </cell>
          <cell r="K2766">
            <v>7</v>
          </cell>
        </row>
        <row r="2767">
          <cell r="B2767">
            <v>16909015</v>
          </cell>
          <cell r="H2767">
            <v>28</v>
          </cell>
          <cell r="I2767" t="str">
            <v>E</v>
          </cell>
          <cell r="K2767">
            <v>28</v>
          </cell>
        </row>
        <row r="2768">
          <cell r="B2768">
            <v>16909015</v>
          </cell>
          <cell r="H2768">
            <v>1.1200000000000001</v>
          </cell>
          <cell r="I2768" t="str">
            <v>E</v>
          </cell>
          <cell r="K2768">
            <v>1.1200000000000001</v>
          </cell>
        </row>
        <row r="2769">
          <cell r="B2769">
            <v>16909015</v>
          </cell>
          <cell r="H2769">
            <v>10.68</v>
          </cell>
          <cell r="I2769" t="str">
            <v>E</v>
          </cell>
          <cell r="K2769">
            <v>10.68</v>
          </cell>
        </row>
        <row r="2770">
          <cell r="B2770">
            <v>16909015</v>
          </cell>
          <cell r="H2770">
            <v>10.68</v>
          </cell>
          <cell r="I2770" t="str">
            <v>E</v>
          </cell>
          <cell r="K2770">
            <v>10.68</v>
          </cell>
        </row>
        <row r="2771">
          <cell r="B2771">
            <v>16909015</v>
          </cell>
          <cell r="H2771">
            <v>5.6</v>
          </cell>
          <cell r="I2771" t="str">
            <v>E</v>
          </cell>
          <cell r="K2771">
            <v>5.6</v>
          </cell>
        </row>
        <row r="2772">
          <cell r="B2772">
            <v>16909015</v>
          </cell>
          <cell r="H2772">
            <v>5.6</v>
          </cell>
          <cell r="I2772" t="str">
            <v>E</v>
          </cell>
          <cell r="K2772">
            <v>5.6</v>
          </cell>
        </row>
        <row r="2773">
          <cell r="B2773">
            <v>16909015</v>
          </cell>
          <cell r="H2773">
            <v>1.1000000000000001</v>
          </cell>
          <cell r="I2773" t="str">
            <v>E</v>
          </cell>
          <cell r="K2773">
            <v>1.1000000000000001</v>
          </cell>
        </row>
        <row r="2774">
          <cell r="B2774">
            <v>16909015</v>
          </cell>
          <cell r="H2774">
            <v>7</v>
          </cell>
          <cell r="I2774" t="str">
            <v>E</v>
          </cell>
          <cell r="K2774">
            <v>7</v>
          </cell>
        </row>
        <row r="2775">
          <cell r="B2775">
            <v>16909015</v>
          </cell>
          <cell r="H2775">
            <v>2.5</v>
          </cell>
          <cell r="I2775" t="str">
            <v>E</v>
          </cell>
          <cell r="K2775">
            <v>2.5</v>
          </cell>
        </row>
        <row r="2776">
          <cell r="B2776">
            <v>16909015</v>
          </cell>
          <cell r="H2776">
            <v>0.4</v>
          </cell>
          <cell r="I2776" t="str">
            <v>E</v>
          </cell>
          <cell r="K2776">
            <v>0.4</v>
          </cell>
        </row>
        <row r="2777">
          <cell r="B2777">
            <v>16909015</v>
          </cell>
          <cell r="H2777">
            <v>1.3</v>
          </cell>
          <cell r="I2777" t="str">
            <v>E</v>
          </cell>
          <cell r="K2777">
            <v>1.3</v>
          </cell>
        </row>
        <row r="2778">
          <cell r="B2778">
            <v>16909015</v>
          </cell>
          <cell r="H2778">
            <v>14</v>
          </cell>
          <cell r="I2778" t="str">
            <v>E</v>
          </cell>
          <cell r="K2778">
            <v>14</v>
          </cell>
        </row>
        <row r="2779">
          <cell r="B2779">
            <v>16909015</v>
          </cell>
          <cell r="H2779">
            <v>7</v>
          </cell>
          <cell r="I2779" t="str">
            <v>E</v>
          </cell>
          <cell r="K2779">
            <v>7</v>
          </cell>
        </row>
        <row r="2780">
          <cell r="B2780">
            <v>16909015</v>
          </cell>
          <cell r="H2780">
            <v>1.1499999999999999</v>
          </cell>
          <cell r="I2780" t="str">
            <v>E</v>
          </cell>
          <cell r="K2780">
            <v>1.1499999999999999</v>
          </cell>
        </row>
        <row r="2781">
          <cell r="B2781">
            <v>16909015</v>
          </cell>
          <cell r="H2781">
            <v>7</v>
          </cell>
          <cell r="I2781" t="str">
            <v>E</v>
          </cell>
          <cell r="K2781">
            <v>7</v>
          </cell>
        </row>
        <row r="2782">
          <cell r="B2782">
            <v>16909015</v>
          </cell>
          <cell r="H2782">
            <v>1.3</v>
          </cell>
          <cell r="I2782" t="str">
            <v>E</v>
          </cell>
          <cell r="K2782">
            <v>1.3</v>
          </cell>
        </row>
        <row r="2783">
          <cell r="B2783">
            <v>16909015</v>
          </cell>
          <cell r="H2783">
            <v>1.95</v>
          </cell>
          <cell r="I2783" t="str">
            <v>E</v>
          </cell>
          <cell r="K2783">
            <v>1.95</v>
          </cell>
        </row>
        <row r="2784">
          <cell r="B2784">
            <v>16909015</v>
          </cell>
          <cell r="H2784">
            <v>6.72</v>
          </cell>
          <cell r="I2784" t="str">
            <v>E</v>
          </cell>
          <cell r="K2784">
            <v>6.72</v>
          </cell>
        </row>
        <row r="2785">
          <cell r="B2785">
            <v>16909015</v>
          </cell>
          <cell r="H2785">
            <v>6.72</v>
          </cell>
          <cell r="I2785" t="str">
            <v>E</v>
          </cell>
          <cell r="K2785">
            <v>6.72</v>
          </cell>
        </row>
        <row r="2786">
          <cell r="B2786">
            <v>16909015</v>
          </cell>
          <cell r="H2786">
            <v>8</v>
          </cell>
          <cell r="I2786" t="str">
            <v>E</v>
          </cell>
          <cell r="K2786">
            <v>8</v>
          </cell>
        </row>
        <row r="2787">
          <cell r="B2787">
            <v>16909015</v>
          </cell>
          <cell r="H2787">
            <v>8</v>
          </cell>
          <cell r="I2787" t="str">
            <v>E</v>
          </cell>
          <cell r="K2787">
            <v>8</v>
          </cell>
        </row>
        <row r="2788">
          <cell r="B2788">
            <v>16909015</v>
          </cell>
          <cell r="H2788">
            <v>1.5</v>
          </cell>
          <cell r="I2788" t="str">
            <v>E</v>
          </cell>
          <cell r="K2788">
            <v>1.5</v>
          </cell>
        </row>
        <row r="2789">
          <cell r="B2789">
            <v>16909015</v>
          </cell>
          <cell r="H2789">
            <v>1.3</v>
          </cell>
          <cell r="I2789" t="str">
            <v>E</v>
          </cell>
          <cell r="K2789">
            <v>1.3</v>
          </cell>
        </row>
        <row r="2790">
          <cell r="B2790">
            <v>16909015</v>
          </cell>
          <cell r="H2790">
            <v>11.42</v>
          </cell>
          <cell r="I2790" t="str">
            <v>E</v>
          </cell>
          <cell r="K2790">
            <v>11.42</v>
          </cell>
        </row>
        <row r="2791">
          <cell r="B2791">
            <v>16909015</v>
          </cell>
          <cell r="H2791">
            <v>1.25</v>
          </cell>
          <cell r="I2791" t="str">
            <v>E</v>
          </cell>
          <cell r="K2791">
            <v>1.25</v>
          </cell>
        </row>
        <row r="2792">
          <cell r="B2792">
            <v>16909015</v>
          </cell>
          <cell r="H2792">
            <v>2</v>
          </cell>
          <cell r="I2792" t="str">
            <v>E</v>
          </cell>
          <cell r="K2792">
            <v>2</v>
          </cell>
        </row>
        <row r="2793">
          <cell r="B2793">
            <v>16909015</v>
          </cell>
          <cell r="H2793">
            <v>1.1000000000000001</v>
          </cell>
          <cell r="I2793" t="str">
            <v>E</v>
          </cell>
          <cell r="K2793">
            <v>1.1000000000000001</v>
          </cell>
        </row>
        <row r="2794">
          <cell r="B2794">
            <v>16909015</v>
          </cell>
          <cell r="H2794">
            <v>20</v>
          </cell>
          <cell r="I2794" t="str">
            <v>E</v>
          </cell>
          <cell r="K2794">
            <v>20</v>
          </cell>
        </row>
        <row r="2795">
          <cell r="B2795">
            <v>16909015</v>
          </cell>
          <cell r="H2795">
            <v>20</v>
          </cell>
          <cell r="I2795" t="str">
            <v>E</v>
          </cell>
          <cell r="K2795">
            <v>20</v>
          </cell>
        </row>
        <row r="2796">
          <cell r="B2796">
            <v>16909015</v>
          </cell>
          <cell r="H2796">
            <v>33.6</v>
          </cell>
          <cell r="I2796" t="str">
            <v>E</v>
          </cell>
          <cell r="K2796">
            <v>33.6</v>
          </cell>
        </row>
        <row r="2797">
          <cell r="B2797">
            <v>16909015</v>
          </cell>
          <cell r="H2797">
            <v>1.9</v>
          </cell>
          <cell r="I2797" t="str">
            <v>E</v>
          </cell>
          <cell r="K2797">
            <v>1.9</v>
          </cell>
        </row>
        <row r="2798">
          <cell r="B2798">
            <v>16909015</v>
          </cell>
          <cell r="H2798">
            <v>1.3</v>
          </cell>
          <cell r="I2798" t="str">
            <v>E</v>
          </cell>
          <cell r="K2798">
            <v>1.3</v>
          </cell>
        </row>
        <row r="2799">
          <cell r="B2799">
            <v>16909015</v>
          </cell>
          <cell r="H2799">
            <v>3</v>
          </cell>
          <cell r="I2799" t="str">
            <v>E</v>
          </cell>
          <cell r="K2799">
            <v>3</v>
          </cell>
        </row>
        <row r="2800">
          <cell r="B2800">
            <v>16909015</v>
          </cell>
          <cell r="H2800">
            <v>4.4800000000000004</v>
          </cell>
          <cell r="I2800" t="str">
            <v>E</v>
          </cell>
          <cell r="K2800">
            <v>4.4800000000000004</v>
          </cell>
        </row>
        <row r="2801">
          <cell r="B2801">
            <v>16909015</v>
          </cell>
          <cell r="H2801">
            <v>6.5</v>
          </cell>
          <cell r="I2801" t="str">
            <v>E</v>
          </cell>
          <cell r="K2801">
            <v>6.5</v>
          </cell>
        </row>
        <row r="2802">
          <cell r="B2802">
            <v>16909015</v>
          </cell>
          <cell r="H2802">
            <v>6.5</v>
          </cell>
          <cell r="I2802" t="str">
            <v>E</v>
          </cell>
          <cell r="K2802">
            <v>6.5</v>
          </cell>
        </row>
        <row r="2803">
          <cell r="B2803">
            <v>16909015</v>
          </cell>
          <cell r="H2803">
            <v>1</v>
          </cell>
          <cell r="I2803" t="str">
            <v>E</v>
          </cell>
          <cell r="K2803">
            <v>1</v>
          </cell>
        </row>
        <row r="2804">
          <cell r="B2804">
            <v>16909015</v>
          </cell>
          <cell r="H2804">
            <v>4.4800000000000004</v>
          </cell>
          <cell r="I2804" t="str">
            <v>E</v>
          </cell>
          <cell r="K2804">
            <v>4.4800000000000004</v>
          </cell>
        </row>
        <row r="2805">
          <cell r="B2805">
            <v>16909015</v>
          </cell>
          <cell r="H2805">
            <v>4.4800000000000004</v>
          </cell>
          <cell r="I2805" t="str">
            <v>E</v>
          </cell>
          <cell r="K2805">
            <v>4.4800000000000004</v>
          </cell>
        </row>
        <row r="2806">
          <cell r="B2806">
            <v>16909015</v>
          </cell>
          <cell r="H2806">
            <v>8</v>
          </cell>
          <cell r="I2806" t="str">
            <v>E</v>
          </cell>
          <cell r="K2806">
            <v>8</v>
          </cell>
        </row>
        <row r="2807">
          <cell r="B2807">
            <v>16909015</v>
          </cell>
          <cell r="H2807">
            <v>5.6</v>
          </cell>
          <cell r="I2807" t="str">
            <v>E</v>
          </cell>
          <cell r="K2807">
            <v>5.6</v>
          </cell>
        </row>
        <row r="2808">
          <cell r="B2808">
            <v>16909015</v>
          </cell>
          <cell r="H2808">
            <v>4</v>
          </cell>
          <cell r="I2808" t="str">
            <v>E</v>
          </cell>
          <cell r="K2808">
            <v>4</v>
          </cell>
        </row>
        <row r="2809">
          <cell r="B2809">
            <v>16909015</v>
          </cell>
          <cell r="H2809">
            <v>5</v>
          </cell>
          <cell r="I2809" t="str">
            <v>E</v>
          </cell>
          <cell r="K2809">
            <v>5</v>
          </cell>
        </row>
        <row r="2810">
          <cell r="B2810">
            <v>16909015</v>
          </cell>
          <cell r="H2810">
            <v>0.39</v>
          </cell>
          <cell r="I2810" t="str">
            <v>E</v>
          </cell>
          <cell r="K2810">
            <v>0.39</v>
          </cell>
        </row>
        <row r="2811">
          <cell r="B2811">
            <v>16909015</v>
          </cell>
          <cell r="H2811">
            <v>8</v>
          </cell>
          <cell r="I2811" t="str">
            <v>E</v>
          </cell>
          <cell r="K2811">
            <v>8</v>
          </cell>
        </row>
        <row r="2812">
          <cell r="B2812">
            <v>16909015</v>
          </cell>
          <cell r="H2812">
            <v>5.6</v>
          </cell>
          <cell r="I2812" t="str">
            <v>E</v>
          </cell>
          <cell r="K2812">
            <v>5.6</v>
          </cell>
        </row>
        <row r="2813">
          <cell r="B2813">
            <v>16909015</v>
          </cell>
          <cell r="H2813">
            <v>5</v>
          </cell>
          <cell r="I2813" t="str">
            <v>E</v>
          </cell>
          <cell r="K2813">
            <v>5</v>
          </cell>
        </row>
        <row r="2814">
          <cell r="B2814">
            <v>16909015</v>
          </cell>
          <cell r="H2814">
            <v>1.6</v>
          </cell>
          <cell r="I2814" t="str">
            <v>E</v>
          </cell>
          <cell r="K2814">
            <v>1.6</v>
          </cell>
        </row>
        <row r="2815">
          <cell r="B2815">
            <v>16909015</v>
          </cell>
          <cell r="H2815">
            <v>0.55000000000000004</v>
          </cell>
          <cell r="I2815" t="str">
            <v>E</v>
          </cell>
          <cell r="K2815">
            <v>0.55000000000000004</v>
          </cell>
        </row>
        <row r="2816">
          <cell r="B2816">
            <v>16909015</v>
          </cell>
          <cell r="H2816">
            <v>5.6</v>
          </cell>
          <cell r="I2816" t="str">
            <v>E</v>
          </cell>
          <cell r="K2816">
            <v>5.6</v>
          </cell>
        </row>
        <row r="2817">
          <cell r="B2817">
            <v>16909015</v>
          </cell>
          <cell r="H2817">
            <v>5.6</v>
          </cell>
          <cell r="I2817" t="str">
            <v>E</v>
          </cell>
          <cell r="K2817">
            <v>5.6</v>
          </cell>
        </row>
        <row r="2818">
          <cell r="B2818">
            <v>16909015</v>
          </cell>
          <cell r="H2818">
            <v>5.6</v>
          </cell>
          <cell r="I2818" t="str">
            <v>E</v>
          </cell>
          <cell r="K2818">
            <v>5.6</v>
          </cell>
        </row>
        <row r="2819">
          <cell r="B2819">
            <v>16909015</v>
          </cell>
          <cell r="H2819">
            <v>7</v>
          </cell>
          <cell r="I2819" t="str">
            <v>E</v>
          </cell>
          <cell r="K2819">
            <v>7</v>
          </cell>
        </row>
        <row r="2820">
          <cell r="B2820">
            <v>16909015</v>
          </cell>
          <cell r="H2820">
            <v>7</v>
          </cell>
          <cell r="I2820" t="str">
            <v>E</v>
          </cell>
          <cell r="K2820">
            <v>7</v>
          </cell>
        </row>
        <row r="2821">
          <cell r="B2821">
            <v>16909015</v>
          </cell>
          <cell r="H2821">
            <v>0.75</v>
          </cell>
          <cell r="I2821" t="str">
            <v>E</v>
          </cell>
          <cell r="K2821">
            <v>0.75</v>
          </cell>
        </row>
        <row r="2822">
          <cell r="B2822">
            <v>16909015</v>
          </cell>
          <cell r="H2822">
            <v>5.2</v>
          </cell>
          <cell r="I2822" t="str">
            <v>E</v>
          </cell>
          <cell r="K2822">
            <v>5.2</v>
          </cell>
        </row>
        <row r="2823">
          <cell r="B2823">
            <v>16909015</v>
          </cell>
          <cell r="H2823">
            <v>21</v>
          </cell>
          <cell r="I2823" t="str">
            <v>E</v>
          </cell>
          <cell r="K2823">
            <v>21</v>
          </cell>
        </row>
        <row r="2824">
          <cell r="B2824">
            <v>16909015</v>
          </cell>
          <cell r="H2824">
            <v>14</v>
          </cell>
          <cell r="I2824" t="str">
            <v>E</v>
          </cell>
          <cell r="K2824">
            <v>14</v>
          </cell>
        </row>
        <row r="2825">
          <cell r="B2825">
            <v>16909015</v>
          </cell>
          <cell r="H2825">
            <v>1.95</v>
          </cell>
          <cell r="I2825" t="str">
            <v>E</v>
          </cell>
          <cell r="K2825">
            <v>1.95</v>
          </cell>
        </row>
        <row r="2826">
          <cell r="B2826">
            <v>16909015</v>
          </cell>
          <cell r="H2826">
            <v>6.72</v>
          </cell>
          <cell r="I2826" t="str">
            <v>E</v>
          </cell>
          <cell r="K2826">
            <v>6.72</v>
          </cell>
        </row>
        <row r="2827">
          <cell r="B2827">
            <v>16909015</v>
          </cell>
          <cell r="H2827">
            <v>6.72</v>
          </cell>
          <cell r="I2827" t="str">
            <v>E</v>
          </cell>
          <cell r="K2827">
            <v>6.72</v>
          </cell>
        </row>
        <row r="2828">
          <cell r="B2828">
            <v>16909015</v>
          </cell>
          <cell r="H2828">
            <v>20</v>
          </cell>
          <cell r="I2828" t="str">
            <v>E</v>
          </cell>
          <cell r="K2828">
            <v>20</v>
          </cell>
        </row>
        <row r="2829">
          <cell r="B2829">
            <v>16909015</v>
          </cell>
          <cell r="H2829">
            <v>7</v>
          </cell>
          <cell r="I2829" t="str">
            <v>E</v>
          </cell>
          <cell r="K2829">
            <v>7</v>
          </cell>
        </row>
        <row r="2830">
          <cell r="B2830">
            <v>16909015</v>
          </cell>
          <cell r="H2830">
            <v>5.6</v>
          </cell>
          <cell r="I2830" t="str">
            <v>E</v>
          </cell>
          <cell r="K2830">
            <v>5.6</v>
          </cell>
        </row>
        <row r="2831">
          <cell r="B2831">
            <v>16909015</v>
          </cell>
          <cell r="H2831">
            <v>7</v>
          </cell>
          <cell r="I2831" t="str">
            <v>E</v>
          </cell>
          <cell r="K2831">
            <v>7</v>
          </cell>
        </row>
        <row r="2832">
          <cell r="B2832">
            <v>16909015</v>
          </cell>
          <cell r="H2832">
            <v>0.8</v>
          </cell>
          <cell r="I2832" t="str">
            <v>E</v>
          </cell>
          <cell r="K2832">
            <v>0.8</v>
          </cell>
        </row>
        <row r="2833">
          <cell r="B2833">
            <v>16909015</v>
          </cell>
          <cell r="H2833">
            <v>7</v>
          </cell>
          <cell r="I2833" t="str">
            <v>E</v>
          </cell>
          <cell r="K2833">
            <v>7</v>
          </cell>
        </row>
        <row r="2834">
          <cell r="B2834">
            <v>16909015</v>
          </cell>
          <cell r="H2834">
            <v>5.6</v>
          </cell>
          <cell r="I2834" t="str">
            <v>E</v>
          </cell>
          <cell r="K2834">
            <v>5.6</v>
          </cell>
        </row>
        <row r="2835">
          <cell r="B2835">
            <v>16909015</v>
          </cell>
          <cell r="H2835">
            <v>5.6</v>
          </cell>
          <cell r="I2835" t="str">
            <v>E</v>
          </cell>
          <cell r="K2835">
            <v>5.6</v>
          </cell>
        </row>
        <row r="2836">
          <cell r="B2836">
            <v>16909015</v>
          </cell>
          <cell r="H2836">
            <v>5.6</v>
          </cell>
          <cell r="I2836" t="str">
            <v>E</v>
          </cell>
          <cell r="K2836">
            <v>5.6</v>
          </cell>
        </row>
        <row r="2837">
          <cell r="B2837">
            <v>16909015</v>
          </cell>
          <cell r="H2837">
            <v>5.6</v>
          </cell>
          <cell r="I2837" t="str">
            <v>E</v>
          </cell>
          <cell r="K2837">
            <v>5.6</v>
          </cell>
        </row>
        <row r="2838">
          <cell r="B2838">
            <v>16909015</v>
          </cell>
          <cell r="H2838">
            <v>14</v>
          </cell>
          <cell r="I2838" t="str">
            <v>E</v>
          </cell>
          <cell r="K2838">
            <v>14</v>
          </cell>
        </row>
        <row r="2839">
          <cell r="B2839">
            <v>16909015</v>
          </cell>
          <cell r="H2839">
            <v>1.1000000000000001</v>
          </cell>
          <cell r="I2839" t="str">
            <v>E</v>
          </cell>
          <cell r="K2839">
            <v>1.1000000000000001</v>
          </cell>
        </row>
        <row r="2840">
          <cell r="B2840">
            <v>16909015</v>
          </cell>
          <cell r="H2840">
            <v>250</v>
          </cell>
          <cell r="I2840" t="str">
            <v>E</v>
          </cell>
          <cell r="K2840">
            <v>250</v>
          </cell>
        </row>
        <row r="2841">
          <cell r="B2841">
            <v>16909015</v>
          </cell>
          <cell r="H2841">
            <v>7</v>
          </cell>
          <cell r="I2841" t="str">
            <v>E</v>
          </cell>
          <cell r="K2841">
            <v>7</v>
          </cell>
        </row>
        <row r="2842">
          <cell r="B2842">
            <v>16909015</v>
          </cell>
          <cell r="H2842">
            <v>7</v>
          </cell>
          <cell r="I2842" t="str">
            <v>E</v>
          </cell>
          <cell r="K2842">
            <v>7</v>
          </cell>
        </row>
        <row r="2843">
          <cell r="B2843">
            <v>16909015</v>
          </cell>
          <cell r="H2843">
            <v>3</v>
          </cell>
          <cell r="I2843" t="str">
            <v>E</v>
          </cell>
          <cell r="K2843">
            <v>3</v>
          </cell>
        </row>
        <row r="2844">
          <cell r="B2844">
            <v>16909015</v>
          </cell>
          <cell r="H2844">
            <v>1</v>
          </cell>
          <cell r="I2844" t="str">
            <v>E</v>
          </cell>
          <cell r="K2844">
            <v>1</v>
          </cell>
        </row>
        <row r="2845">
          <cell r="B2845">
            <v>16909015</v>
          </cell>
          <cell r="H2845">
            <v>11.2</v>
          </cell>
          <cell r="I2845" t="str">
            <v>E</v>
          </cell>
          <cell r="K2845">
            <v>11.2</v>
          </cell>
        </row>
        <row r="2846">
          <cell r="B2846">
            <v>16909015</v>
          </cell>
          <cell r="H2846">
            <v>5.6</v>
          </cell>
          <cell r="I2846" t="str">
            <v>E</v>
          </cell>
          <cell r="K2846">
            <v>5.6</v>
          </cell>
        </row>
        <row r="2847">
          <cell r="B2847">
            <v>16909015</v>
          </cell>
          <cell r="H2847">
            <v>5.6</v>
          </cell>
          <cell r="I2847" t="str">
            <v>E</v>
          </cell>
          <cell r="K2847">
            <v>5.6</v>
          </cell>
        </row>
        <row r="2848">
          <cell r="B2848">
            <v>16909015</v>
          </cell>
          <cell r="H2848">
            <v>4.4800000000000004</v>
          </cell>
          <cell r="I2848" t="str">
            <v>E</v>
          </cell>
          <cell r="K2848">
            <v>4.4800000000000004</v>
          </cell>
        </row>
        <row r="2849">
          <cell r="B2849">
            <v>16909015</v>
          </cell>
          <cell r="H2849">
            <v>4.4800000000000004</v>
          </cell>
          <cell r="I2849" t="str">
            <v>E</v>
          </cell>
          <cell r="K2849">
            <v>4.4800000000000004</v>
          </cell>
        </row>
        <row r="2850">
          <cell r="B2850">
            <v>16909015</v>
          </cell>
          <cell r="H2850">
            <v>13</v>
          </cell>
          <cell r="I2850" t="str">
            <v>E</v>
          </cell>
          <cell r="K2850">
            <v>13</v>
          </cell>
        </row>
        <row r="2851">
          <cell r="B2851">
            <v>16909015</v>
          </cell>
          <cell r="H2851">
            <v>13</v>
          </cell>
          <cell r="I2851" t="str">
            <v>E</v>
          </cell>
          <cell r="K2851">
            <v>13</v>
          </cell>
        </row>
        <row r="2852">
          <cell r="B2852">
            <v>16909015</v>
          </cell>
          <cell r="H2852">
            <v>13</v>
          </cell>
          <cell r="I2852" t="str">
            <v>E</v>
          </cell>
          <cell r="K2852">
            <v>13</v>
          </cell>
        </row>
        <row r="2853">
          <cell r="B2853">
            <v>16909015</v>
          </cell>
          <cell r="H2853">
            <v>32.5</v>
          </cell>
          <cell r="I2853" t="str">
            <v>E</v>
          </cell>
          <cell r="K2853">
            <v>32.5</v>
          </cell>
        </row>
        <row r="2854">
          <cell r="B2854">
            <v>16909015</v>
          </cell>
          <cell r="H2854">
            <v>1.1599999999999999</v>
          </cell>
          <cell r="I2854" t="str">
            <v>E</v>
          </cell>
          <cell r="K2854">
            <v>1.1599999999999999</v>
          </cell>
        </row>
        <row r="2855">
          <cell r="B2855">
            <v>16909015</v>
          </cell>
          <cell r="H2855">
            <v>8</v>
          </cell>
          <cell r="I2855" t="str">
            <v>E</v>
          </cell>
          <cell r="K2855">
            <v>8</v>
          </cell>
        </row>
        <row r="2856">
          <cell r="B2856">
            <v>16909015</v>
          </cell>
          <cell r="H2856">
            <v>400</v>
          </cell>
          <cell r="I2856" t="str">
            <v>E</v>
          </cell>
          <cell r="K2856">
            <v>400</v>
          </cell>
        </row>
        <row r="2857">
          <cell r="B2857">
            <v>16909015</v>
          </cell>
          <cell r="H2857">
            <v>30</v>
          </cell>
          <cell r="I2857" t="str">
            <v>E</v>
          </cell>
          <cell r="K2857">
            <v>30</v>
          </cell>
        </row>
        <row r="2858">
          <cell r="B2858">
            <v>16909015</v>
          </cell>
          <cell r="H2858">
            <v>10</v>
          </cell>
          <cell r="I2858" t="str">
            <v>E</v>
          </cell>
          <cell r="K2858">
            <v>10</v>
          </cell>
        </row>
        <row r="2859">
          <cell r="B2859">
            <v>16909015</v>
          </cell>
          <cell r="H2859">
            <v>380</v>
          </cell>
          <cell r="I2859" t="str">
            <v>E</v>
          </cell>
          <cell r="K2859">
            <v>380</v>
          </cell>
        </row>
        <row r="2860">
          <cell r="B2860">
            <v>16909015</v>
          </cell>
          <cell r="H2860">
            <v>2.6</v>
          </cell>
          <cell r="I2860" t="str">
            <v>E</v>
          </cell>
          <cell r="K2860">
            <v>2.6</v>
          </cell>
        </row>
        <row r="2861">
          <cell r="B2861">
            <v>16909015</v>
          </cell>
          <cell r="H2861">
            <v>5.6</v>
          </cell>
          <cell r="I2861" t="str">
            <v>E</v>
          </cell>
          <cell r="K2861">
            <v>5.6</v>
          </cell>
        </row>
        <row r="2862">
          <cell r="B2862">
            <v>16909015</v>
          </cell>
          <cell r="H2862">
            <v>3.2</v>
          </cell>
          <cell r="I2862" t="str">
            <v>E</v>
          </cell>
          <cell r="K2862">
            <v>3.2</v>
          </cell>
        </row>
        <row r="2863">
          <cell r="B2863">
            <v>16909015</v>
          </cell>
          <cell r="H2863">
            <v>8</v>
          </cell>
          <cell r="I2863" t="str">
            <v>E</v>
          </cell>
          <cell r="K2863">
            <v>8</v>
          </cell>
        </row>
        <row r="2864">
          <cell r="B2864">
            <v>16909015</v>
          </cell>
          <cell r="H2864">
            <v>400</v>
          </cell>
          <cell r="I2864" t="str">
            <v>E</v>
          </cell>
          <cell r="K2864">
            <v>400</v>
          </cell>
        </row>
        <row r="2865">
          <cell r="B2865">
            <v>16909015</v>
          </cell>
          <cell r="H2865">
            <v>28</v>
          </cell>
          <cell r="I2865" t="str">
            <v>E</v>
          </cell>
          <cell r="K2865">
            <v>28</v>
          </cell>
        </row>
        <row r="2866">
          <cell r="B2866">
            <v>16909015</v>
          </cell>
          <cell r="H2866">
            <v>2.5</v>
          </cell>
          <cell r="I2866" t="str">
            <v>E</v>
          </cell>
          <cell r="K2866">
            <v>2.5</v>
          </cell>
        </row>
        <row r="2867">
          <cell r="B2867">
            <v>16909015</v>
          </cell>
          <cell r="H2867">
            <v>218.64</v>
          </cell>
          <cell r="I2867" t="str">
            <v>E</v>
          </cell>
          <cell r="K2867">
            <v>218.64</v>
          </cell>
        </row>
        <row r="2868">
          <cell r="B2868">
            <v>16909015</v>
          </cell>
          <cell r="H2868">
            <v>21</v>
          </cell>
          <cell r="I2868" t="str">
            <v>E</v>
          </cell>
          <cell r="K2868">
            <v>21</v>
          </cell>
        </row>
        <row r="2869">
          <cell r="B2869">
            <v>16909015</v>
          </cell>
          <cell r="H2869">
            <v>7</v>
          </cell>
          <cell r="I2869" t="str">
            <v>E</v>
          </cell>
          <cell r="K2869">
            <v>7</v>
          </cell>
        </row>
        <row r="2870">
          <cell r="B2870">
            <v>16909015</v>
          </cell>
          <cell r="H2870">
            <v>14</v>
          </cell>
          <cell r="I2870" t="str">
            <v>E</v>
          </cell>
          <cell r="K2870">
            <v>14</v>
          </cell>
        </row>
        <row r="2871">
          <cell r="B2871">
            <v>16909015</v>
          </cell>
          <cell r="H2871">
            <v>5.6</v>
          </cell>
          <cell r="I2871" t="str">
            <v>E</v>
          </cell>
          <cell r="K2871">
            <v>5.6</v>
          </cell>
        </row>
        <row r="2872">
          <cell r="B2872">
            <v>16909015</v>
          </cell>
          <cell r="H2872">
            <v>7</v>
          </cell>
          <cell r="I2872" t="str">
            <v>E</v>
          </cell>
          <cell r="K2872">
            <v>7</v>
          </cell>
        </row>
        <row r="2873">
          <cell r="B2873">
            <v>16909015</v>
          </cell>
          <cell r="H2873">
            <v>7</v>
          </cell>
          <cell r="I2873" t="str">
            <v>E</v>
          </cell>
          <cell r="K2873">
            <v>7</v>
          </cell>
        </row>
        <row r="2874">
          <cell r="B2874">
            <v>16909015</v>
          </cell>
          <cell r="H2874">
            <v>4.75</v>
          </cell>
          <cell r="I2874" t="str">
            <v>E</v>
          </cell>
          <cell r="K2874">
            <v>4.75</v>
          </cell>
        </row>
        <row r="2875">
          <cell r="B2875">
            <v>16909015</v>
          </cell>
          <cell r="H2875">
            <v>0.7</v>
          </cell>
          <cell r="I2875" t="str">
            <v>E</v>
          </cell>
          <cell r="K2875">
            <v>0.7</v>
          </cell>
        </row>
        <row r="2876">
          <cell r="B2876">
            <v>16909015</v>
          </cell>
          <cell r="H2876">
            <v>8</v>
          </cell>
          <cell r="I2876" t="str">
            <v>E</v>
          </cell>
          <cell r="K2876">
            <v>8</v>
          </cell>
        </row>
        <row r="2877">
          <cell r="B2877">
            <v>16909015</v>
          </cell>
          <cell r="H2877">
            <v>1.9</v>
          </cell>
          <cell r="I2877" t="str">
            <v>E</v>
          </cell>
          <cell r="K2877">
            <v>1.9</v>
          </cell>
        </row>
        <row r="2878">
          <cell r="B2878">
            <v>16909015</v>
          </cell>
          <cell r="H2878">
            <v>7</v>
          </cell>
          <cell r="I2878" t="str">
            <v>E</v>
          </cell>
          <cell r="K2878">
            <v>7</v>
          </cell>
        </row>
        <row r="2879">
          <cell r="B2879">
            <v>16909015</v>
          </cell>
          <cell r="H2879">
            <v>10.68</v>
          </cell>
          <cell r="I2879" t="str">
            <v>E</v>
          </cell>
          <cell r="K2879">
            <v>10.68</v>
          </cell>
        </row>
        <row r="2880">
          <cell r="B2880">
            <v>16909015</v>
          </cell>
          <cell r="H2880">
            <v>10.68</v>
          </cell>
          <cell r="I2880" t="str">
            <v>E</v>
          </cell>
          <cell r="K2880">
            <v>10.68</v>
          </cell>
        </row>
        <row r="2881">
          <cell r="B2881">
            <v>16909015</v>
          </cell>
          <cell r="H2881">
            <v>11.42</v>
          </cell>
          <cell r="I2881" t="str">
            <v>E</v>
          </cell>
          <cell r="K2881">
            <v>11.42</v>
          </cell>
        </row>
        <row r="2882">
          <cell r="B2882">
            <v>16909015</v>
          </cell>
          <cell r="H2882">
            <v>7</v>
          </cell>
          <cell r="I2882" t="str">
            <v>E</v>
          </cell>
          <cell r="K2882">
            <v>7</v>
          </cell>
        </row>
        <row r="2883">
          <cell r="B2883">
            <v>16909015</v>
          </cell>
          <cell r="H2883">
            <v>40</v>
          </cell>
          <cell r="I2883" t="str">
            <v>E</v>
          </cell>
          <cell r="K2883">
            <v>40</v>
          </cell>
        </row>
        <row r="2884">
          <cell r="B2884">
            <v>16909015</v>
          </cell>
          <cell r="H2884">
            <v>5.6</v>
          </cell>
          <cell r="I2884" t="str">
            <v>E</v>
          </cell>
          <cell r="K2884">
            <v>5.6</v>
          </cell>
        </row>
        <row r="2885">
          <cell r="B2885">
            <v>16909015</v>
          </cell>
          <cell r="H2885">
            <v>5.6</v>
          </cell>
          <cell r="I2885" t="str">
            <v>E</v>
          </cell>
          <cell r="K2885">
            <v>5.6</v>
          </cell>
        </row>
        <row r="2886">
          <cell r="B2886">
            <v>16909015</v>
          </cell>
          <cell r="H2886">
            <v>5.6</v>
          </cell>
          <cell r="I2886" t="str">
            <v>E</v>
          </cell>
          <cell r="K2886">
            <v>5.6</v>
          </cell>
        </row>
        <row r="2887">
          <cell r="B2887">
            <v>16909015</v>
          </cell>
          <cell r="H2887">
            <v>5.6</v>
          </cell>
          <cell r="I2887" t="str">
            <v>E</v>
          </cell>
          <cell r="K2887">
            <v>5.6</v>
          </cell>
        </row>
        <row r="2888">
          <cell r="B2888">
            <v>16909015</v>
          </cell>
          <cell r="H2888">
            <v>7</v>
          </cell>
          <cell r="I2888" t="str">
            <v>E</v>
          </cell>
          <cell r="K2888">
            <v>7</v>
          </cell>
        </row>
        <row r="2889">
          <cell r="B2889">
            <v>16909015</v>
          </cell>
          <cell r="H2889">
            <v>14</v>
          </cell>
          <cell r="I2889" t="str">
            <v>E</v>
          </cell>
          <cell r="K2889">
            <v>14</v>
          </cell>
        </row>
        <row r="2890">
          <cell r="B2890">
            <v>16909015</v>
          </cell>
          <cell r="H2890">
            <v>14</v>
          </cell>
          <cell r="I2890" t="str">
            <v>E</v>
          </cell>
          <cell r="K2890">
            <v>14</v>
          </cell>
        </row>
        <row r="2891">
          <cell r="B2891">
            <v>16909015</v>
          </cell>
          <cell r="H2891">
            <v>0.95</v>
          </cell>
          <cell r="I2891" t="str">
            <v>E</v>
          </cell>
          <cell r="K2891">
            <v>0.95</v>
          </cell>
        </row>
        <row r="2892">
          <cell r="B2892">
            <v>16909015</v>
          </cell>
          <cell r="H2892">
            <v>14</v>
          </cell>
          <cell r="I2892" t="str">
            <v>E</v>
          </cell>
          <cell r="K2892">
            <v>14</v>
          </cell>
        </row>
        <row r="2893">
          <cell r="B2893">
            <v>16909015</v>
          </cell>
          <cell r="H2893">
            <v>1.19</v>
          </cell>
          <cell r="I2893" t="str">
            <v>E</v>
          </cell>
          <cell r="K2893">
            <v>1.19</v>
          </cell>
        </row>
        <row r="2894">
          <cell r="B2894">
            <v>16909015</v>
          </cell>
          <cell r="H2894">
            <v>10.68</v>
          </cell>
          <cell r="I2894" t="str">
            <v>E</v>
          </cell>
          <cell r="K2894">
            <v>10.68</v>
          </cell>
        </row>
        <row r="2895">
          <cell r="B2895">
            <v>16909015</v>
          </cell>
          <cell r="H2895">
            <v>5.6</v>
          </cell>
          <cell r="I2895" t="str">
            <v>E</v>
          </cell>
          <cell r="K2895">
            <v>5.6</v>
          </cell>
        </row>
        <row r="2896">
          <cell r="B2896">
            <v>16909015</v>
          </cell>
          <cell r="H2896">
            <v>3.1</v>
          </cell>
          <cell r="I2896" t="str">
            <v>E</v>
          </cell>
          <cell r="K2896">
            <v>3.1</v>
          </cell>
        </row>
        <row r="2897">
          <cell r="B2897">
            <v>16909015</v>
          </cell>
          <cell r="H2897">
            <v>0.8</v>
          </cell>
          <cell r="I2897" t="str">
            <v>E</v>
          </cell>
          <cell r="K2897">
            <v>0.8</v>
          </cell>
        </row>
        <row r="2898">
          <cell r="B2898">
            <v>16909015</v>
          </cell>
          <cell r="H2898">
            <v>1.25</v>
          </cell>
          <cell r="I2898" t="str">
            <v>E</v>
          </cell>
          <cell r="K2898">
            <v>1.25</v>
          </cell>
        </row>
        <row r="2899">
          <cell r="B2899">
            <v>16909015</v>
          </cell>
          <cell r="H2899">
            <v>0.8</v>
          </cell>
          <cell r="I2899" t="str">
            <v>E</v>
          </cell>
          <cell r="K2899">
            <v>0.8</v>
          </cell>
        </row>
        <row r="2900">
          <cell r="B2900">
            <v>16909015</v>
          </cell>
          <cell r="H2900">
            <v>0.7</v>
          </cell>
          <cell r="I2900" t="str">
            <v>E</v>
          </cell>
          <cell r="K2900">
            <v>0.7</v>
          </cell>
        </row>
        <row r="2901">
          <cell r="B2901">
            <v>16909015</v>
          </cell>
          <cell r="H2901">
            <v>28</v>
          </cell>
          <cell r="I2901" t="str">
            <v>E</v>
          </cell>
          <cell r="K2901">
            <v>28</v>
          </cell>
        </row>
        <row r="2902">
          <cell r="B2902">
            <v>16909015</v>
          </cell>
          <cell r="H2902">
            <v>760.8</v>
          </cell>
          <cell r="I2902" t="str">
            <v>E</v>
          </cell>
          <cell r="K2902">
            <v>760.8</v>
          </cell>
        </row>
        <row r="2903">
          <cell r="B2903">
            <v>16909015</v>
          </cell>
          <cell r="H2903">
            <v>13.44</v>
          </cell>
          <cell r="I2903" t="str">
            <v>E</v>
          </cell>
          <cell r="K2903">
            <v>13.44</v>
          </cell>
        </row>
        <row r="2904">
          <cell r="B2904">
            <v>16909015</v>
          </cell>
          <cell r="H2904">
            <v>6.72</v>
          </cell>
          <cell r="I2904" t="str">
            <v>E</v>
          </cell>
          <cell r="K2904">
            <v>6.72</v>
          </cell>
        </row>
        <row r="2905">
          <cell r="B2905">
            <v>16909015</v>
          </cell>
          <cell r="H2905">
            <v>14</v>
          </cell>
          <cell r="I2905" t="str">
            <v>E</v>
          </cell>
          <cell r="K2905">
            <v>14</v>
          </cell>
        </row>
        <row r="2906">
          <cell r="B2906">
            <v>16909015</v>
          </cell>
          <cell r="H2906">
            <v>6.72</v>
          </cell>
          <cell r="I2906" t="str">
            <v>E</v>
          </cell>
          <cell r="K2906">
            <v>6.72</v>
          </cell>
        </row>
        <row r="2907">
          <cell r="B2907">
            <v>16909015</v>
          </cell>
          <cell r="H2907">
            <v>6.72</v>
          </cell>
          <cell r="I2907" t="str">
            <v>E</v>
          </cell>
          <cell r="K2907">
            <v>6.72</v>
          </cell>
        </row>
        <row r="2908">
          <cell r="B2908">
            <v>16909015</v>
          </cell>
          <cell r="H2908">
            <v>0.8</v>
          </cell>
          <cell r="I2908" t="str">
            <v>E</v>
          </cell>
          <cell r="K2908">
            <v>0.8</v>
          </cell>
        </row>
        <row r="2909">
          <cell r="B2909">
            <v>16909015</v>
          </cell>
          <cell r="H2909">
            <v>1.5</v>
          </cell>
          <cell r="I2909" t="str">
            <v>E</v>
          </cell>
          <cell r="K2909">
            <v>1.5</v>
          </cell>
        </row>
        <row r="2910">
          <cell r="B2910">
            <v>16909015</v>
          </cell>
          <cell r="H2910">
            <v>1.4</v>
          </cell>
          <cell r="I2910" t="str">
            <v>E</v>
          </cell>
          <cell r="K2910">
            <v>1.4</v>
          </cell>
        </row>
        <row r="2911">
          <cell r="B2911">
            <v>16909015</v>
          </cell>
          <cell r="H2911">
            <v>40</v>
          </cell>
          <cell r="I2911" t="str">
            <v>E</v>
          </cell>
          <cell r="K2911">
            <v>40</v>
          </cell>
        </row>
        <row r="2912">
          <cell r="B2912">
            <v>16909015</v>
          </cell>
          <cell r="H2912">
            <v>2.84</v>
          </cell>
          <cell r="I2912" t="str">
            <v>E</v>
          </cell>
          <cell r="K2912">
            <v>2.84</v>
          </cell>
        </row>
        <row r="2913">
          <cell r="B2913">
            <v>16909015</v>
          </cell>
          <cell r="H2913">
            <v>245.27</v>
          </cell>
          <cell r="I2913" t="str">
            <v>E</v>
          </cell>
          <cell r="K2913">
            <v>245.27</v>
          </cell>
        </row>
        <row r="2914">
          <cell r="B2914">
            <v>16909020</v>
          </cell>
          <cell r="H2914">
            <v>1588.26</v>
          </cell>
          <cell r="I2914" t="str">
            <v>A</v>
          </cell>
          <cell r="K2914">
            <v>15.8826</v>
          </cell>
        </row>
        <row r="2915">
          <cell r="B2915">
            <v>1690909005</v>
          </cell>
          <cell r="H2915">
            <v>46368</v>
          </cell>
          <cell r="I2915" t="str">
            <v>A</v>
          </cell>
          <cell r="K2915">
            <v>463.68</v>
          </cell>
        </row>
        <row r="2916">
          <cell r="B2916">
            <v>1690909005</v>
          </cell>
          <cell r="H2916">
            <v>42560</v>
          </cell>
          <cell r="I2916" t="str">
            <v>A</v>
          </cell>
          <cell r="K2916">
            <v>425.6</v>
          </cell>
        </row>
        <row r="2917">
          <cell r="B2917">
            <v>1690909005</v>
          </cell>
          <cell r="H2917">
            <v>47040</v>
          </cell>
          <cell r="I2917" t="str">
            <v>A</v>
          </cell>
          <cell r="K2917">
            <v>470.40000000000003</v>
          </cell>
        </row>
        <row r="2918">
          <cell r="B2918">
            <v>1690909005</v>
          </cell>
          <cell r="H2918">
            <v>43680</v>
          </cell>
          <cell r="I2918" t="str">
            <v>A</v>
          </cell>
          <cell r="K2918">
            <v>436.8</v>
          </cell>
        </row>
        <row r="2919">
          <cell r="B2919">
            <v>1690909005</v>
          </cell>
          <cell r="H2919">
            <v>43345.75</v>
          </cell>
          <cell r="I2919" t="str">
            <v>A</v>
          </cell>
          <cell r="K2919">
            <v>433.45749999999998</v>
          </cell>
        </row>
        <row r="2920">
          <cell r="B2920">
            <v>1690909005</v>
          </cell>
          <cell r="H2920">
            <v>42712.35</v>
          </cell>
          <cell r="I2920" t="str">
            <v>A</v>
          </cell>
          <cell r="K2920">
            <v>427.12349999999998</v>
          </cell>
        </row>
        <row r="2921">
          <cell r="B2921">
            <v>1690909005</v>
          </cell>
          <cell r="H2921">
            <v>40877.599999999999</v>
          </cell>
          <cell r="I2921" t="str">
            <v>A</v>
          </cell>
          <cell r="K2921">
            <v>408.77600000000001</v>
          </cell>
        </row>
        <row r="2922">
          <cell r="B2922">
            <v>1690909005</v>
          </cell>
          <cell r="H2922">
            <v>40218.81</v>
          </cell>
          <cell r="I2922" t="str">
            <v>A</v>
          </cell>
          <cell r="K2922">
            <v>402.18809999999996</v>
          </cell>
        </row>
        <row r="2923">
          <cell r="B2923">
            <v>1690909005</v>
          </cell>
          <cell r="H2923">
            <v>38207.870000000003</v>
          </cell>
          <cell r="I2923" t="str">
            <v>A</v>
          </cell>
          <cell r="K2923">
            <v>382.07870000000003</v>
          </cell>
        </row>
        <row r="2924">
          <cell r="B2924">
            <v>1690909005</v>
          </cell>
          <cell r="H2924">
            <v>1149.74</v>
          </cell>
          <cell r="I2924" t="str">
            <v>A</v>
          </cell>
          <cell r="K2924">
            <v>11.497400000000001</v>
          </cell>
        </row>
        <row r="2925">
          <cell r="B2925">
            <v>1690909005</v>
          </cell>
          <cell r="H2925">
            <v>504.35</v>
          </cell>
          <cell r="I2925" t="str">
            <v>A</v>
          </cell>
          <cell r="K2925">
            <v>5.0435000000000008</v>
          </cell>
        </row>
        <row r="2926">
          <cell r="B2926">
            <v>1690909005</v>
          </cell>
          <cell r="H2926">
            <v>1229.04</v>
          </cell>
          <cell r="I2926" t="str">
            <v>A</v>
          </cell>
          <cell r="K2926">
            <v>12.2904</v>
          </cell>
        </row>
        <row r="2927">
          <cell r="B2927">
            <v>1690909005</v>
          </cell>
          <cell r="H2927">
            <v>236.12</v>
          </cell>
          <cell r="I2927" t="str">
            <v>A</v>
          </cell>
          <cell r="K2927">
            <v>2.3612000000000002</v>
          </cell>
        </row>
        <row r="2928">
          <cell r="B2928">
            <v>1690909005</v>
          </cell>
          <cell r="H2928">
            <v>43573.01</v>
          </cell>
          <cell r="I2928" t="str">
            <v>A</v>
          </cell>
          <cell r="K2928">
            <v>435.73010000000005</v>
          </cell>
        </row>
        <row r="2929">
          <cell r="B2929">
            <v>1690909005</v>
          </cell>
          <cell r="H2929">
            <v>759.65</v>
          </cell>
          <cell r="I2929" t="str">
            <v>A</v>
          </cell>
          <cell r="K2929">
            <v>7.5964999999999998</v>
          </cell>
        </row>
        <row r="2930">
          <cell r="B2930">
            <v>1690909015</v>
          </cell>
          <cell r="H2930">
            <v>26118.400000000001</v>
          </cell>
          <cell r="I2930" t="str">
            <v>A</v>
          </cell>
          <cell r="K2930">
            <v>261.18400000000003</v>
          </cell>
        </row>
        <row r="2931">
          <cell r="B2931">
            <v>1690909015</v>
          </cell>
          <cell r="H2931">
            <v>5824</v>
          </cell>
          <cell r="I2931" t="str">
            <v>A</v>
          </cell>
          <cell r="K2931">
            <v>58.24</v>
          </cell>
        </row>
        <row r="2932">
          <cell r="B2932">
            <v>1690909015</v>
          </cell>
          <cell r="H2932">
            <v>4675.47</v>
          </cell>
          <cell r="I2932" t="str">
            <v>A</v>
          </cell>
          <cell r="K2932">
            <v>46.754700000000007</v>
          </cell>
        </row>
        <row r="2933">
          <cell r="B2933">
            <v>1690909015</v>
          </cell>
          <cell r="H2933">
            <v>2465</v>
          </cell>
          <cell r="I2933" t="str">
            <v>A</v>
          </cell>
          <cell r="K2933">
            <v>24.650000000000002</v>
          </cell>
        </row>
        <row r="2934">
          <cell r="B2934">
            <v>1690909015</v>
          </cell>
          <cell r="H2934">
            <v>89.6</v>
          </cell>
          <cell r="I2934" t="str">
            <v>A</v>
          </cell>
          <cell r="K2934">
            <v>0.89599999999999991</v>
          </cell>
        </row>
        <row r="2935">
          <cell r="B2935">
            <v>1690909090</v>
          </cell>
          <cell r="H2935">
            <v>99999</v>
          </cell>
          <cell r="I2935" t="str">
            <v>A</v>
          </cell>
          <cell r="K2935">
            <v>999.99</v>
          </cell>
        </row>
        <row r="2936">
          <cell r="B2936">
            <v>1690909090</v>
          </cell>
          <cell r="H2936">
            <v>16000</v>
          </cell>
          <cell r="I2936" t="str">
            <v>A</v>
          </cell>
          <cell r="K2936">
            <v>160</v>
          </cell>
        </row>
        <row r="2937">
          <cell r="B2937">
            <v>1690909090</v>
          </cell>
          <cell r="H2937">
            <v>4550</v>
          </cell>
          <cell r="I2937" t="str">
            <v>A</v>
          </cell>
          <cell r="K2937">
            <v>45.5</v>
          </cell>
        </row>
        <row r="2938">
          <cell r="B2938">
            <v>1690909090</v>
          </cell>
          <cell r="H2938">
            <v>609.43999999999971</v>
          </cell>
          <cell r="I2938" t="str">
            <v>A</v>
          </cell>
          <cell r="K2938">
            <v>6.0943999999999976</v>
          </cell>
        </row>
        <row r="2939">
          <cell r="B2939">
            <v>1690909090</v>
          </cell>
          <cell r="H2939">
            <v>296.45999999999998</v>
          </cell>
          <cell r="I2939" t="str">
            <v>A</v>
          </cell>
          <cell r="K2939">
            <v>2.9645999999999999</v>
          </cell>
        </row>
        <row r="2940">
          <cell r="B2940">
            <v>1690909090</v>
          </cell>
          <cell r="H2940">
            <v>28000</v>
          </cell>
          <cell r="I2940" t="str">
            <v>A</v>
          </cell>
          <cell r="K2940">
            <v>280</v>
          </cell>
        </row>
        <row r="2941">
          <cell r="B2941">
            <v>1690909090</v>
          </cell>
          <cell r="H2941">
            <v>1000</v>
          </cell>
          <cell r="I2941" t="str">
            <v>A</v>
          </cell>
          <cell r="K2941">
            <v>10</v>
          </cell>
        </row>
        <row r="2942">
          <cell r="B2942">
            <v>1690909090</v>
          </cell>
          <cell r="H2942">
            <v>1476</v>
          </cell>
          <cell r="I2942" t="str">
            <v>A</v>
          </cell>
          <cell r="K2942">
            <v>14.76</v>
          </cell>
        </row>
        <row r="2943">
          <cell r="B2943">
            <v>1690909090</v>
          </cell>
          <cell r="H2943">
            <v>529.13</v>
          </cell>
          <cell r="I2943" t="str">
            <v>A</v>
          </cell>
          <cell r="K2943">
            <v>5.2912999999999997</v>
          </cell>
        </row>
        <row r="2944">
          <cell r="B2944">
            <v>1690909090</v>
          </cell>
          <cell r="H2944">
            <v>344.64</v>
          </cell>
          <cell r="I2944" t="str">
            <v>A</v>
          </cell>
          <cell r="K2944">
            <v>3.4464000000000001</v>
          </cell>
        </row>
        <row r="2945">
          <cell r="B2945">
            <v>1690909090</v>
          </cell>
          <cell r="H2945">
            <v>20100</v>
          </cell>
          <cell r="I2945" t="str">
            <v>A</v>
          </cell>
          <cell r="K2945">
            <v>201</v>
          </cell>
        </row>
        <row r="2946">
          <cell r="B2946">
            <v>1690909090</v>
          </cell>
          <cell r="H2946">
            <v>310.37</v>
          </cell>
          <cell r="I2946" t="str">
            <v>A</v>
          </cell>
          <cell r="K2946">
            <v>3.1036999999999999</v>
          </cell>
        </row>
        <row r="2947">
          <cell r="B2947">
            <v>1690909090</v>
          </cell>
          <cell r="H2947">
            <v>249.87</v>
          </cell>
          <cell r="I2947" t="str">
            <v>A</v>
          </cell>
          <cell r="K2947">
            <v>2.4986999999999999</v>
          </cell>
        </row>
        <row r="2948">
          <cell r="B2948">
            <v>1690909090</v>
          </cell>
          <cell r="H2948">
            <v>315.20999999999998</v>
          </cell>
          <cell r="I2948" t="str">
            <v>A</v>
          </cell>
          <cell r="K2948">
            <v>3.1520999999999999</v>
          </cell>
        </row>
        <row r="2949">
          <cell r="B2949">
            <v>1690909090</v>
          </cell>
          <cell r="H2949">
            <v>56.72</v>
          </cell>
          <cell r="I2949" t="str">
            <v>A</v>
          </cell>
          <cell r="K2949">
            <v>0.56720000000000004</v>
          </cell>
        </row>
        <row r="2950">
          <cell r="B2950">
            <v>1690909090</v>
          </cell>
          <cell r="H2950">
            <v>57.66</v>
          </cell>
          <cell r="I2950" t="str">
            <v>A</v>
          </cell>
          <cell r="K2950">
            <v>0.5766</v>
          </cell>
        </row>
        <row r="2951">
          <cell r="B2951">
            <v>1690909090</v>
          </cell>
          <cell r="H2951">
            <v>260.89</v>
          </cell>
          <cell r="I2951" t="str">
            <v>A</v>
          </cell>
          <cell r="K2951">
            <v>2.6088999999999998</v>
          </cell>
        </row>
        <row r="2952">
          <cell r="B2952">
            <v>1690909090</v>
          </cell>
          <cell r="H2952">
            <v>310.89</v>
          </cell>
          <cell r="I2952" t="str">
            <v>A</v>
          </cell>
          <cell r="K2952">
            <v>3.1088999999999998</v>
          </cell>
        </row>
        <row r="2953">
          <cell r="B2953">
            <v>1690909090</v>
          </cell>
          <cell r="H2953">
            <v>6996</v>
          </cell>
          <cell r="I2953" t="str">
            <v>A</v>
          </cell>
          <cell r="K2953">
            <v>69.960000000000008</v>
          </cell>
        </row>
        <row r="2954">
          <cell r="B2954">
            <v>1690909090</v>
          </cell>
          <cell r="H2954">
            <v>319.73</v>
          </cell>
          <cell r="I2954" t="str">
            <v>A</v>
          </cell>
          <cell r="K2954">
            <v>3.1973000000000003</v>
          </cell>
        </row>
        <row r="2955">
          <cell r="B2955">
            <v>1690909090</v>
          </cell>
          <cell r="H2955">
            <v>294.02999999999997</v>
          </cell>
          <cell r="I2955" t="str">
            <v>A</v>
          </cell>
          <cell r="K2955">
            <v>2.9402999999999997</v>
          </cell>
        </row>
        <row r="2956">
          <cell r="B2956">
            <v>1690909090</v>
          </cell>
          <cell r="H2956">
            <v>249</v>
          </cell>
          <cell r="I2956" t="str">
            <v>A</v>
          </cell>
          <cell r="K2956">
            <v>2.4900000000000002</v>
          </cell>
        </row>
        <row r="2957">
          <cell r="B2957">
            <v>1690909090</v>
          </cell>
          <cell r="H2957">
            <v>5144.47</v>
          </cell>
          <cell r="I2957" t="str">
            <v>A</v>
          </cell>
          <cell r="K2957">
            <v>51.444700000000005</v>
          </cell>
        </row>
        <row r="2958">
          <cell r="B2958">
            <v>1690909090</v>
          </cell>
          <cell r="H2958">
            <v>6996</v>
          </cell>
          <cell r="I2958" t="str">
            <v>A</v>
          </cell>
          <cell r="K2958">
            <v>69.960000000000008</v>
          </cell>
        </row>
        <row r="2959">
          <cell r="B2959">
            <v>1690909090</v>
          </cell>
          <cell r="H2959">
            <v>339.26</v>
          </cell>
          <cell r="I2959" t="str">
            <v>A</v>
          </cell>
          <cell r="K2959">
            <v>3.3925999999999998</v>
          </cell>
        </row>
        <row r="2960">
          <cell r="B2960">
            <v>1690909090</v>
          </cell>
          <cell r="H2960">
            <v>250.07</v>
          </cell>
          <cell r="I2960" t="str">
            <v>A</v>
          </cell>
          <cell r="K2960">
            <v>2.5007000000000001</v>
          </cell>
        </row>
        <row r="2961">
          <cell r="B2961">
            <v>1690909090</v>
          </cell>
          <cell r="H2961">
            <v>14.49</v>
          </cell>
          <cell r="I2961" t="str">
            <v>A</v>
          </cell>
          <cell r="K2961">
            <v>0.1449</v>
          </cell>
        </row>
        <row r="2962">
          <cell r="B2962">
            <v>1690909090</v>
          </cell>
          <cell r="H2962">
            <v>20415</v>
          </cell>
          <cell r="I2962" t="str">
            <v>A</v>
          </cell>
          <cell r="K2962">
            <v>204.15</v>
          </cell>
        </row>
        <row r="2963">
          <cell r="B2963">
            <v>1690909090</v>
          </cell>
          <cell r="H2963">
            <v>7.7</v>
          </cell>
          <cell r="I2963" t="str">
            <v>A</v>
          </cell>
          <cell r="K2963">
            <v>7.6999999999999999E-2</v>
          </cell>
        </row>
        <row r="2964">
          <cell r="B2964">
            <v>1690909090</v>
          </cell>
          <cell r="H2964">
            <v>9.09</v>
          </cell>
          <cell r="I2964" t="str">
            <v>A</v>
          </cell>
          <cell r="K2964">
            <v>9.0899999999999995E-2</v>
          </cell>
        </row>
        <row r="2965">
          <cell r="B2965">
            <v>1690909090</v>
          </cell>
          <cell r="H2965">
            <v>53.48</v>
          </cell>
          <cell r="I2965" t="str">
            <v>A</v>
          </cell>
          <cell r="K2965">
            <v>0.53479999999999994</v>
          </cell>
        </row>
        <row r="2966">
          <cell r="B2966">
            <v>1690909090</v>
          </cell>
          <cell r="H2966">
            <v>536.58000000000004</v>
          </cell>
          <cell r="I2966" t="str">
            <v>A</v>
          </cell>
          <cell r="K2966">
            <v>5.3658000000000001</v>
          </cell>
        </row>
        <row r="2967">
          <cell r="B2967">
            <v>1690909090</v>
          </cell>
          <cell r="H2967">
            <v>262.60000000000002</v>
          </cell>
          <cell r="I2967" t="str">
            <v>A</v>
          </cell>
          <cell r="K2967">
            <v>2.6260000000000003</v>
          </cell>
        </row>
        <row r="2968">
          <cell r="B2968">
            <v>1690909090</v>
          </cell>
          <cell r="H2968">
            <v>1851.53</v>
          </cell>
          <cell r="I2968" t="str">
            <v>A</v>
          </cell>
          <cell r="K2968">
            <v>18.5153</v>
          </cell>
        </row>
        <row r="2969">
          <cell r="B2969">
            <v>1690909090</v>
          </cell>
          <cell r="H2969">
            <v>2953.1</v>
          </cell>
          <cell r="I2969" t="str">
            <v>A</v>
          </cell>
          <cell r="K2969">
            <v>29.530999999999999</v>
          </cell>
        </row>
        <row r="2970">
          <cell r="B2970">
            <v>1690909090</v>
          </cell>
          <cell r="H2970">
            <v>145.94999999999999</v>
          </cell>
          <cell r="I2970" t="str">
            <v>A</v>
          </cell>
          <cell r="K2970">
            <v>1.4595</v>
          </cell>
        </row>
        <row r="2971">
          <cell r="B2971">
            <v>1690909090</v>
          </cell>
          <cell r="H2971">
            <v>30.180000000000007</v>
          </cell>
          <cell r="I2971" t="str">
            <v>A</v>
          </cell>
          <cell r="K2971">
            <v>0.30180000000000007</v>
          </cell>
        </row>
        <row r="2972">
          <cell r="B2972">
            <v>1690909090</v>
          </cell>
          <cell r="H2972">
            <v>30.18</v>
          </cell>
          <cell r="I2972" t="str">
            <v>A</v>
          </cell>
          <cell r="K2972">
            <v>0.30180000000000001</v>
          </cell>
        </row>
        <row r="2973">
          <cell r="B2973">
            <v>1690909090</v>
          </cell>
          <cell r="H2973">
            <v>7.56</v>
          </cell>
          <cell r="I2973" t="str">
            <v>A</v>
          </cell>
          <cell r="K2973">
            <v>7.5600000000000001E-2</v>
          </cell>
        </row>
        <row r="2974">
          <cell r="B2974">
            <v>1690909090</v>
          </cell>
          <cell r="H2974">
            <v>31068.23</v>
          </cell>
          <cell r="I2974" t="str">
            <v>A</v>
          </cell>
          <cell r="K2974">
            <v>310.6823</v>
          </cell>
        </row>
        <row r="2975">
          <cell r="B2975">
            <v>1690909090</v>
          </cell>
          <cell r="H2975">
            <v>362.24</v>
          </cell>
          <cell r="I2975" t="str">
            <v>A</v>
          </cell>
          <cell r="K2975">
            <v>3.6224000000000003</v>
          </cell>
        </row>
        <row r="2976">
          <cell r="B2976">
            <v>1690909090</v>
          </cell>
          <cell r="H2976">
            <v>62.09</v>
          </cell>
          <cell r="I2976" t="str">
            <v>A</v>
          </cell>
          <cell r="K2976">
            <v>0.62090000000000001</v>
          </cell>
        </row>
        <row r="2977">
          <cell r="B2977">
            <v>1690909090</v>
          </cell>
          <cell r="H2977">
            <v>227517.25</v>
          </cell>
          <cell r="I2977" t="str">
            <v>A</v>
          </cell>
          <cell r="K2977">
            <v>2275.1725000000001</v>
          </cell>
        </row>
        <row r="2978">
          <cell r="B2978">
            <v>1690909090</v>
          </cell>
          <cell r="H2978">
            <v>153.06999999994878</v>
          </cell>
          <cell r="I2978" t="str">
            <v>A</v>
          </cell>
          <cell r="K2978">
            <v>1.5306999999994879</v>
          </cell>
        </row>
        <row r="2979">
          <cell r="B2979">
            <v>161205</v>
          </cell>
          <cell r="H2979">
            <v>106774.6</v>
          </cell>
          <cell r="I2979" t="str">
            <v>E</v>
          </cell>
          <cell r="K2979">
            <v>106774.6</v>
          </cell>
        </row>
        <row r="2980">
          <cell r="I2980" t="str">
            <v>A</v>
          </cell>
          <cell r="K2980">
            <v>0</v>
          </cell>
        </row>
      </sheetData>
      <sheetData sheetId="7" refreshError="1">
        <row r="11">
          <cell r="B11">
            <v>199015</v>
          </cell>
          <cell r="G11">
            <v>6000</v>
          </cell>
          <cell r="H11" t="str">
            <v>A</v>
          </cell>
          <cell r="J11">
            <v>60</v>
          </cell>
        </row>
        <row r="12">
          <cell r="B12">
            <v>199015</v>
          </cell>
          <cell r="G12">
            <v>4000</v>
          </cell>
          <cell r="H12" t="str">
            <v>A</v>
          </cell>
          <cell r="J12">
            <v>40</v>
          </cell>
        </row>
        <row r="13">
          <cell r="B13">
            <v>199015</v>
          </cell>
          <cell r="G13">
            <v>5600</v>
          </cell>
          <cell r="H13" t="str">
            <v>A</v>
          </cell>
          <cell r="J13">
            <v>56</v>
          </cell>
        </row>
        <row r="14">
          <cell r="B14">
            <v>199015</v>
          </cell>
          <cell r="G14">
            <v>300</v>
          </cell>
          <cell r="H14" t="str">
            <v>A</v>
          </cell>
          <cell r="J14">
            <v>3</v>
          </cell>
        </row>
        <row r="15">
          <cell r="B15">
            <v>199015</v>
          </cell>
          <cell r="G15">
            <v>95.13</v>
          </cell>
          <cell r="H15" t="str">
            <v>A</v>
          </cell>
          <cell r="J15">
            <v>0.95129999999999992</v>
          </cell>
        </row>
        <row r="16">
          <cell r="B16">
            <v>199015</v>
          </cell>
          <cell r="G16">
            <v>40</v>
          </cell>
          <cell r="H16" t="str">
            <v>A</v>
          </cell>
          <cell r="J16">
            <v>0.4</v>
          </cell>
        </row>
        <row r="17">
          <cell r="B17">
            <v>199015</v>
          </cell>
          <cell r="G17">
            <v>2000</v>
          </cell>
          <cell r="H17" t="str">
            <v>A</v>
          </cell>
          <cell r="J17">
            <v>20</v>
          </cell>
        </row>
        <row r="18">
          <cell r="B18">
            <v>199015</v>
          </cell>
          <cell r="G18">
            <v>500</v>
          </cell>
          <cell r="H18" t="str">
            <v>A</v>
          </cell>
          <cell r="J18">
            <v>5</v>
          </cell>
        </row>
        <row r="19">
          <cell r="B19">
            <v>199015</v>
          </cell>
          <cell r="G19">
            <v>3200</v>
          </cell>
          <cell r="H19" t="str">
            <v>A</v>
          </cell>
          <cell r="J19">
            <v>32</v>
          </cell>
        </row>
        <row r="20">
          <cell r="B20">
            <v>199015</v>
          </cell>
          <cell r="G20">
            <v>1458.49</v>
          </cell>
          <cell r="H20" t="str">
            <v>A</v>
          </cell>
          <cell r="J20">
            <v>14.584900000000001</v>
          </cell>
        </row>
        <row r="21">
          <cell r="B21">
            <v>199015</v>
          </cell>
          <cell r="G21">
            <v>1284.56</v>
          </cell>
          <cell r="H21" t="str">
            <v>A</v>
          </cell>
          <cell r="J21">
            <v>12.845599999999999</v>
          </cell>
        </row>
        <row r="22">
          <cell r="B22">
            <v>190245</v>
          </cell>
          <cell r="G22">
            <v>8370.5999999999985</v>
          </cell>
          <cell r="H22" t="str">
            <v>A</v>
          </cell>
          <cell r="J22">
            <v>83.705999999999989</v>
          </cell>
        </row>
        <row r="23">
          <cell r="B23">
            <v>190410</v>
          </cell>
          <cell r="G23">
            <v>144.47999999999999</v>
          </cell>
          <cell r="H23" t="str">
            <v>A</v>
          </cell>
          <cell r="J23">
            <v>1.4447999999999999</v>
          </cell>
        </row>
        <row r="24">
          <cell r="B24">
            <v>190410</v>
          </cell>
          <cell r="G24">
            <v>1042.8699999999999</v>
          </cell>
          <cell r="H24" t="str">
            <v>A</v>
          </cell>
          <cell r="J24">
            <v>10.428699999999999</v>
          </cell>
        </row>
        <row r="25">
          <cell r="B25">
            <v>190410</v>
          </cell>
          <cell r="G25">
            <v>100</v>
          </cell>
          <cell r="H25" t="str">
            <v>A</v>
          </cell>
          <cell r="J25">
            <v>1</v>
          </cell>
        </row>
        <row r="26">
          <cell r="B26">
            <v>190410</v>
          </cell>
          <cell r="G26">
            <v>992</v>
          </cell>
          <cell r="H26" t="str">
            <v>A</v>
          </cell>
          <cell r="J26">
            <v>9.92</v>
          </cell>
        </row>
        <row r="27">
          <cell r="B27">
            <v>190410</v>
          </cell>
          <cell r="G27">
            <v>1011.2800000000007</v>
          </cell>
          <cell r="H27" t="str">
            <v>A</v>
          </cell>
          <cell r="J27">
            <v>10.112800000000007</v>
          </cell>
        </row>
      </sheetData>
      <sheetData sheetId="8" refreshError="1">
        <row r="8">
          <cell r="M8" t="str">
            <v>INTERESES ACUMULADOS AL 31-12-2014</v>
          </cell>
          <cell r="N8" t="str">
            <v>OFICINA</v>
          </cell>
          <cell r="P8" t="str">
            <v xml:space="preserve">CALIFICACION </v>
          </cell>
          <cell r="R8" t="str">
            <v>PROVISION CONSTITUIDA</v>
          </cell>
        </row>
        <row r="9">
          <cell r="M9">
            <v>3603.3333333333335</v>
          </cell>
          <cell r="N9">
            <v>160205</v>
          </cell>
          <cell r="P9" t="str">
            <v>A</v>
          </cell>
          <cell r="R9">
            <v>36.033333333333339</v>
          </cell>
        </row>
        <row r="10">
          <cell r="M10">
            <v>3603.3333333333335</v>
          </cell>
          <cell r="N10">
            <v>160205</v>
          </cell>
          <cell r="P10" t="str">
            <v>A</v>
          </cell>
          <cell r="R10">
            <v>36.033333333333339</v>
          </cell>
        </row>
        <row r="11">
          <cell r="M11">
            <v>5750</v>
          </cell>
          <cell r="N11">
            <v>160205</v>
          </cell>
          <cell r="P11" t="str">
            <v>A</v>
          </cell>
          <cell r="R11">
            <v>57.5</v>
          </cell>
        </row>
        <row r="12">
          <cell r="M12">
            <v>5225</v>
          </cell>
          <cell r="N12">
            <v>160205</v>
          </cell>
          <cell r="P12" t="str">
            <v>A</v>
          </cell>
          <cell r="R12">
            <v>52.25</v>
          </cell>
        </row>
        <row r="13">
          <cell r="M13">
            <v>5225</v>
          </cell>
          <cell r="N13">
            <v>160205</v>
          </cell>
          <cell r="P13" t="str">
            <v>A</v>
          </cell>
          <cell r="R13">
            <v>52.25</v>
          </cell>
        </row>
        <row r="14">
          <cell r="M14">
            <v>4592.536075</v>
          </cell>
          <cell r="N14">
            <v>160205</v>
          </cell>
          <cell r="P14" t="str">
            <v>A</v>
          </cell>
          <cell r="R14">
            <v>45.925360750000003</v>
          </cell>
        </row>
        <row r="15">
          <cell r="M15">
            <v>3166.666666666667</v>
          </cell>
          <cell r="N15">
            <v>160205</v>
          </cell>
          <cell r="P15" t="str">
            <v>A</v>
          </cell>
          <cell r="R15">
            <v>31.666666666666671</v>
          </cell>
        </row>
        <row r="16">
          <cell r="M16">
            <v>3166.666666666667</v>
          </cell>
          <cell r="N16">
            <v>160205</v>
          </cell>
          <cell r="P16" t="str">
            <v>A</v>
          </cell>
          <cell r="R16">
            <v>31.666666666666671</v>
          </cell>
        </row>
        <row r="17">
          <cell r="M17">
            <v>169.84093166666665</v>
          </cell>
          <cell r="N17">
            <v>160205</v>
          </cell>
          <cell r="P17" t="str">
            <v>A</v>
          </cell>
          <cell r="R17">
            <v>1.6984093166666665</v>
          </cell>
        </row>
        <row r="18">
          <cell r="M18">
            <v>0</v>
          </cell>
          <cell r="N18">
            <v>160205</v>
          </cell>
          <cell r="P18" t="str">
            <v>A</v>
          </cell>
          <cell r="R18">
            <v>0</v>
          </cell>
        </row>
        <row r="19">
          <cell r="M19">
            <v>18861.111111111113</v>
          </cell>
          <cell r="N19">
            <v>160205</v>
          </cell>
          <cell r="P19" t="str">
            <v>A</v>
          </cell>
          <cell r="R19">
            <v>188.61111111111114</v>
          </cell>
        </row>
        <row r="20">
          <cell r="M20">
            <v>20208.333333333336</v>
          </cell>
          <cell r="N20">
            <v>160205</v>
          </cell>
          <cell r="P20" t="str">
            <v>A</v>
          </cell>
          <cell r="R20">
            <v>202.08333333333337</v>
          </cell>
        </row>
        <row r="21">
          <cell r="M21">
            <v>631.94444444444446</v>
          </cell>
          <cell r="N21">
            <v>160205</v>
          </cell>
          <cell r="P21" t="str">
            <v>A</v>
          </cell>
          <cell r="R21">
            <v>6.3194444444444446</v>
          </cell>
        </row>
        <row r="22">
          <cell r="M22">
            <v>675.98149305555569</v>
          </cell>
          <cell r="N22">
            <v>160205</v>
          </cell>
          <cell r="P22" t="str">
            <v>A</v>
          </cell>
          <cell r="R22">
            <v>6.7598149305555566</v>
          </cell>
        </row>
        <row r="23">
          <cell r="M23">
            <v>3105.5555555555557</v>
          </cell>
          <cell r="N23">
            <v>160205</v>
          </cell>
          <cell r="P23" t="str">
            <v>A</v>
          </cell>
          <cell r="R23">
            <v>31.055555555555557</v>
          </cell>
        </row>
        <row r="24">
          <cell r="M24">
            <v>4440.583333333333</v>
          </cell>
          <cell r="N24">
            <v>160205</v>
          </cell>
          <cell r="P24" t="str">
            <v>A</v>
          </cell>
          <cell r="R24">
            <v>44.405833333333334</v>
          </cell>
        </row>
        <row r="25">
          <cell r="M25">
            <v>4206.2104999999992</v>
          </cell>
          <cell r="N25">
            <v>160205</v>
          </cell>
          <cell r="P25" t="str">
            <v>A</v>
          </cell>
          <cell r="R25">
            <v>42.062104999999995</v>
          </cell>
        </row>
        <row r="26">
          <cell r="M26">
            <v>4302.2402222222217</v>
          </cell>
          <cell r="N26">
            <v>160205</v>
          </cell>
          <cell r="P26" t="str">
            <v>A</v>
          </cell>
          <cell r="R26">
            <v>43.022402222222219</v>
          </cell>
        </row>
        <row r="27">
          <cell r="M27">
            <v>4047.1684861111107</v>
          </cell>
          <cell r="N27">
            <v>160205</v>
          </cell>
          <cell r="P27" t="str">
            <v>A</v>
          </cell>
          <cell r="R27">
            <v>40.471684861111108</v>
          </cell>
        </row>
        <row r="28">
          <cell r="M28">
            <v>3681.7673749999999</v>
          </cell>
          <cell r="N28">
            <v>160205</v>
          </cell>
          <cell r="P28" t="str">
            <v>A</v>
          </cell>
          <cell r="R28">
            <v>36.817673749999997</v>
          </cell>
        </row>
        <row r="29">
          <cell r="M29">
            <v>1317.0983072916667</v>
          </cell>
          <cell r="N29">
            <v>160205</v>
          </cell>
          <cell r="P29" t="str">
            <v>A</v>
          </cell>
          <cell r="R29">
            <v>13.170983072916668</v>
          </cell>
        </row>
        <row r="30">
          <cell r="M30">
            <v>865.52174479166672</v>
          </cell>
          <cell r="N30">
            <v>160205</v>
          </cell>
          <cell r="P30" t="str">
            <v>A</v>
          </cell>
          <cell r="R30">
            <v>8.6552174479166677</v>
          </cell>
        </row>
        <row r="31">
          <cell r="M31">
            <v>372.72986111111112</v>
          </cell>
          <cell r="N31">
            <v>160205</v>
          </cell>
          <cell r="P31" t="str">
            <v>A</v>
          </cell>
          <cell r="R31">
            <v>3.7272986111111113</v>
          </cell>
        </row>
        <row r="32">
          <cell r="M32">
            <v>4728.8888888888887</v>
          </cell>
          <cell r="N32">
            <v>160205</v>
          </cell>
          <cell r="P32" t="str">
            <v>A</v>
          </cell>
          <cell r="R32">
            <v>47.288888888888884</v>
          </cell>
        </row>
        <row r="33">
          <cell r="M33">
            <v>1891.5555555555557</v>
          </cell>
          <cell r="N33">
            <v>160205</v>
          </cell>
          <cell r="P33" t="str">
            <v>A</v>
          </cell>
          <cell r="R33">
            <v>18.915555555555557</v>
          </cell>
        </row>
        <row r="34">
          <cell r="M34">
            <v>2364.4444444444443</v>
          </cell>
          <cell r="N34">
            <v>160205</v>
          </cell>
          <cell r="P34" t="str">
            <v>A</v>
          </cell>
          <cell r="R34">
            <v>23.644444444444442</v>
          </cell>
        </row>
        <row r="35">
          <cell r="M35">
            <v>2837.3333333333335</v>
          </cell>
          <cell r="N35">
            <v>160205</v>
          </cell>
          <cell r="P35" t="str">
            <v>A</v>
          </cell>
          <cell r="R35">
            <v>28.373333333333335</v>
          </cell>
        </row>
        <row r="36">
          <cell r="M36">
            <v>3546.6666666666665</v>
          </cell>
          <cell r="N36">
            <v>160205</v>
          </cell>
          <cell r="P36" t="str">
            <v>A</v>
          </cell>
          <cell r="R36">
            <v>35.466666666666669</v>
          </cell>
        </row>
        <row r="37">
          <cell r="M37">
            <v>1655.1111111111111</v>
          </cell>
          <cell r="N37">
            <v>160205</v>
          </cell>
          <cell r="P37" t="str">
            <v>A</v>
          </cell>
          <cell r="R37">
            <v>16.551111111111112</v>
          </cell>
        </row>
        <row r="38">
          <cell r="M38">
            <v>2128</v>
          </cell>
          <cell r="N38">
            <v>160205</v>
          </cell>
          <cell r="P38" t="str">
            <v>A</v>
          </cell>
          <cell r="R38">
            <v>21.28</v>
          </cell>
        </row>
        <row r="39">
          <cell r="M39">
            <v>1418.6666666666667</v>
          </cell>
          <cell r="N39">
            <v>160205</v>
          </cell>
          <cell r="P39" t="str">
            <v>A</v>
          </cell>
          <cell r="R39">
            <v>14.186666666666667</v>
          </cell>
        </row>
        <row r="40">
          <cell r="M40">
            <v>3073.7777777777778</v>
          </cell>
          <cell r="N40">
            <v>160205</v>
          </cell>
          <cell r="P40" t="str">
            <v>A</v>
          </cell>
          <cell r="R40">
            <v>30.737777777777779</v>
          </cell>
        </row>
        <row r="41">
          <cell r="M41">
            <v>3073.7777777777778</v>
          </cell>
          <cell r="N41">
            <v>160205</v>
          </cell>
          <cell r="P41" t="str">
            <v>A</v>
          </cell>
          <cell r="R41">
            <v>30.737777777777779</v>
          </cell>
        </row>
        <row r="42">
          <cell r="M42">
            <v>1655.1111111111111</v>
          </cell>
          <cell r="N42">
            <v>160205</v>
          </cell>
          <cell r="P42" t="str">
            <v>A</v>
          </cell>
          <cell r="R42">
            <v>16.551111111111112</v>
          </cell>
        </row>
        <row r="43">
          <cell r="M43">
            <v>2097.916666666667</v>
          </cell>
          <cell r="N43">
            <v>160205</v>
          </cell>
          <cell r="P43" t="str">
            <v>A</v>
          </cell>
          <cell r="R43">
            <v>20.979166666666671</v>
          </cell>
        </row>
        <row r="44">
          <cell r="M44">
            <v>1079.8064583333332</v>
          </cell>
          <cell r="N44">
            <v>160205</v>
          </cell>
          <cell r="P44" t="str">
            <v>A</v>
          </cell>
          <cell r="R44">
            <v>10.798064583333332</v>
          </cell>
        </row>
        <row r="45">
          <cell r="M45">
            <v>157.37847222222223</v>
          </cell>
          <cell r="N45">
            <v>160205</v>
          </cell>
          <cell r="P45" t="str">
            <v>A</v>
          </cell>
          <cell r="R45">
            <v>1.5737847222222223</v>
          </cell>
        </row>
        <row r="46">
          <cell r="M46">
            <v>80.729166666666657</v>
          </cell>
          <cell r="N46">
            <v>160205</v>
          </cell>
          <cell r="P46" t="str">
            <v>A</v>
          </cell>
          <cell r="R46">
            <v>0.80729166666666663</v>
          </cell>
        </row>
        <row r="47">
          <cell r="M47">
            <v>161.45833333333331</v>
          </cell>
          <cell r="N47">
            <v>160205</v>
          </cell>
          <cell r="P47" t="str">
            <v>A</v>
          </cell>
          <cell r="R47">
            <v>1.6145833333333333</v>
          </cell>
        </row>
        <row r="48">
          <cell r="M48">
            <v>596.44444444444446</v>
          </cell>
          <cell r="N48">
            <v>160205</v>
          </cell>
          <cell r="P48" t="str">
            <v>A</v>
          </cell>
          <cell r="R48">
            <v>5.9644444444444451</v>
          </cell>
        </row>
        <row r="49">
          <cell r="M49">
            <v>300</v>
          </cell>
          <cell r="N49">
            <v>160205</v>
          </cell>
          <cell r="P49" t="str">
            <v>A</v>
          </cell>
          <cell r="R49">
            <v>3</v>
          </cell>
        </row>
        <row r="50">
          <cell r="M50">
            <v>179.67156249999999</v>
          </cell>
          <cell r="N50">
            <v>160205</v>
          </cell>
          <cell r="P50" t="str">
            <v>A</v>
          </cell>
          <cell r="R50">
            <v>1.796715625</v>
          </cell>
        </row>
        <row r="51">
          <cell r="M51">
            <v>179.67156249999999</v>
          </cell>
          <cell r="N51">
            <v>160205</v>
          </cell>
          <cell r="P51" t="str">
            <v>A</v>
          </cell>
          <cell r="R51">
            <v>1.796715625</v>
          </cell>
        </row>
        <row r="52">
          <cell r="M52">
            <v>0</v>
          </cell>
          <cell r="N52">
            <v>160205</v>
          </cell>
          <cell r="P52" t="str">
            <v>A</v>
          </cell>
          <cell r="R52">
            <v>0</v>
          </cell>
        </row>
        <row r="53">
          <cell r="M53">
            <v>152.77777777777777</v>
          </cell>
          <cell r="N53">
            <v>160205</v>
          </cell>
          <cell r="P53" t="str">
            <v>A</v>
          </cell>
          <cell r="R53">
            <v>1.5277777777777777</v>
          </cell>
        </row>
        <row r="54">
          <cell r="M54">
            <v>842.1875</v>
          </cell>
          <cell r="N54">
            <v>160205</v>
          </cell>
          <cell r="P54" t="str">
            <v>A</v>
          </cell>
          <cell r="R54">
            <v>8.421875</v>
          </cell>
        </row>
        <row r="55">
          <cell r="M55">
            <v>1147.265625</v>
          </cell>
          <cell r="N55">
            <v>160205</v>
          </cell>
          <cell r="P55" t="str">
            <v>A</v>
          </cell>
          <cell r="R55">
            <v>11.47265625</v>
          </cell>
        </row>
        <row r="56">
          <cell r="M56">
            <v>166.6875</v>
          </cell>
          <cell r="N56">
            <v>160205</v>
          </cell>
          <cell r="P56" t="str">
            <v>A</v>
          </cell>
          <cell r="R56">
            <v>1.6668750000000001</v>
          </cell>
        </row>
        <row r="57">
          <cell r="M57">
            <v>320.67016666666666</v>
          </cell>
          <cell r="N57">
            <v>160205</v>
          </cell>
          <cell r="P57" t="str">
            <v>A</v>
          </cell>
          <cell r="R57">
            <v>3.2067016666666666</v>
          </cell>
        </row>
        <row r="58">
          <cell r="M58">
            <v>268.88888888888886</v>
          </cell>
          <cell r="N58">
            <v>160205</v>
          </cell>
          <cell r="P58" t="str">
            <v>A</v>
          </cell>
          <cell r="R58">
            <v>2.6888888888888887</v>
          </cell>
        </row>
        <row r="59">
          <cell r="M59">
            <v>205.41666666666669</v>
          </cell>
          <cell r="N59">
            <v>160205</v>
          </cell>
          <cell r="P59" t="str">
            <v>A</v>
          </cell>
          <cell r="R59">
            <v>2.0541666666666667</v>
          </cell>
        </row>
        <row r="60">
          <cell r="M60">
            <v>205.41666666666669</v>
          </cell>
          <cell r="N60">
            <v>160205</v>
          </cell>
          <cell r="P60" t="str">
            <v>A</v>
          </cell>
          <cell r="R60">
            <v>2.0541666666666667</v>
          </cell>
        </row>
        <row r="61">
          <cell r="M61">
            <v>86.841964444444443</v>
          </cell>
          <cell r="N61">
            <v>160205</v>
          </cell>
          <cell r="P61" t="str">
            <v>A</v>
          </cell>
          <cell r="R61">
            <v>0.86841964444444442</v>
          </cell>
        </row>
        <row r="62">
          <cell r="M62">
            <v>462.22222222222223</v>
          </cell>
          <cell r="N62">
            <v>160205</v>
          </cell>
          <cell r="P62" t="str">
            <v>A</v>
          </cell>
          <cell r="R62">
            <v>4.6222222222222227</v>
          </cell>
        </row>
        <row r="63">
          <cell r="M63">
            <v>1116.6666666666667</v>
          </cell>
          <cell r="N63">
            <v>160205</v>
          </cell>
          <cell r="P63" t="str">
            <v>A</v>
          </cell>
          <cell r="R63">
            <v>11.166666666666668</v>
          </cell>
        </row>
        <row r="64">
          <cell r="M64">
            <v>1675</v>
          </cell>
          <cell r="N64">
            <v>160205</v>
          </cell>
          <cell r="P64" t="str">
            <v>A</v>
          </cell>
          <cell r="R64">
            <v>16.75</v>
          </cell>
        </row>
        <row r="65">
          <cell r="M65">
            <v>3601.3333333333335</v>
          </cell>
          <cell r="N65">
            <v>160205</v>
          </cell>
          <cell r="P65" t="str">
            <v>A</v>
          </cell>
          <cell r="R65">
            <v>36.013333333333335</v>
          </cell>
        </row>
        <row r="66">
          <cell r="M66">
            <v>3601.3333333333335</v>
          </cell>
          <cell r="N66">
            <v>160205</v>
          </cell>
          <cell r="P66" t="str">
            <v>A</v>
          </cell>
          <cell r="R66">
            <v>36.013333333333335</v>
          </cell>
        </row>
        <row r="67">
          <cell r="M67">
            <v>3601.3333333333335</v>
          </cell>
          <cell r="N67">
            <v>160205</v>
          </cell>
          <cell r="P67" t="str">
            <v>A</v>
          </cell>
          <cell r="R67">
            <v>36.013333333333335</v>
          </cell>
        </row>
        <row r="68">
          <cell r="M68">
            <v>1469.7222222222222</v>
          </cell>
          <cell r="N68">
            <v>160205</v>
          </cell>
          <cell r="P68" t="str">
            <v>A</v>
          </cell>
          <cell r="R68">
            <v>14.697222222222223</v>
          </cell>
        </row>
        <row r="69">
          <cell r="M69">
            <v>1469.7222222222222</v>
          </cell>
          <cell r="N69">
            <v>160205</v>
          </cell>
          <cell r="P69" t="str">
            <v>A</v>
          </cell>
          <cell r="R69">
            <v>14.697222222222223</v>
          </cell>
        </row>
        <row r="70">
          <cell r="M70">
            <v>2285.7777777777774</v>
          </cell>
          <cell r="N70">
            <v>160205</v>
          </cell>
          <cell r="P70" t="str">
            <v>A</v>
          </cell>
          <cell r="R70">
            <v>22.857777777777773</v>
          </cell>
        </row>
        <row r="71">
          <cell r="M71">
            <v>697.55555555555554</v>
          </cell>
          <cell r="N71">
            <v>160205</v>
          </cell>
          <cell r="P71" t="str">
            <v>A</v>
          </cell>
          <cell r="R71">
            <v>6.9755555555555553</v>
          </cell>
        </row>
        <row r="72">
          <cell r="M72">
            <v>698.88888888888891</v>
          </cell>
          <cell r="N72">
            <v>160205</v>
          </cell>
          <cell r="P72" t="str">
            <v>A</v>
          </cell>
          <cell r="R72">
            <v>6.9888888888888889</v>
          </cell>
        </row>
        <row r="73">
          <cell r="M73">
            <v>698.88888888888891</v>
          </cell>
          <cell r="N73">
            <v>160205</v>
          </cell>
          <cell r="P73" t="str">
            <v>A</v>
          </cell>
          <cell r="R73">
            <v>6.9888888888888889</v>
          </cell>
        </row>
        <row r="74">
          <cell r="M74">
            <v>148</v>
          </cell>
          <cell r="N74">
            <v>160205</v>
          </cell>
          <cell r="P74" t="str">
            <v>A</v>
          </cell>
          <cell r="R74">
            <v>1.48</v>
          </cell>
        </row>
        <row r="75">
          <cell r="M75">
            <v>1108.4444444444443</v>
          </cell>
          <cell r="N75">
            <v>160205</v>
          </cell>
          <cell r="P75" t="str">
            <v>A</v>
          </cell>
          <cell r="R75">
            <v>11.084444444444443</v>
          </cell>
        </row>
        <row r="76">
          <cell r="M76">
            <v>496.88888888888886</v>
          </cell>
          <cell r="N76">
            <v>160205</v>
          </cell>
          <cell r="P76" t="str">
            <v>A</v>
          </cell>
          <cell r="R76">
            <v>4.9688888888888885</v>
          </cell>
        </row>
        <row r="77">
          <cell r="M77">
            <v>1874.6666666666667</v>
          </cell>
          <cell r="N77">
            <v>160205</v>
          </cell>
          <cell r="P77" t="str">
            <v>A</v>
          </cell>
          <cell r="R77">
            <v>18.746666666666666</v>
          </cell>
        </row>
        <row r="78">
          <cell r="M78">
            <v>1874.6666666666667</v>
          </cell>
          <cell r="N78">
            <v>160205</v>
          </cell>
          <cell r="P78" t="str">
            <v>A</v>
          </cell>
          <cell r="R78">
            <v>18.746666666666666</v>
          </cell>
        </row>
        <row r="79">
          <cell r="M79">
            <v>937.33333333333337</v>
          </cell>
          <cell r="N79">
            <v>160205</v>
          </cell>
          <cell r="P79" t="str">
            <v>A</v>
          </cell>
          <cell r="R79">
            <v>9.3733333333333331</v>
          </cell>
        </row>
        <row r="80">
          <cell r="M80">
            <v>1134.6666666666665</v>
          </cell>
          <cell r="N80">
            <v>160205</v>
          </cell>
          <cell r="P80" t="str">
            <v>A</v>
          </cell>
          <cell r="R80">
            <v>11.346666666666666</v>
          </cell>
        </row>
        <row r="81">
          <cell r="M81">
            <v>567.33333333333326</v>
          </cell>
          <cell r="N81">
            <v>160205</v>
          </cell>
          <cell r="P81" t="str">
            <v>A</v>
          </cell>
          <cell r="R81">
            <v>5.6733333333333329</v>
          </cell>
        </row>
        <row r="82">
          <cell r="M82">
            <v>191.11111111111111</v>
          </cell>
          <cell r="N82">
            <v>160205</v>
          </cell>
          <cell r="P82" t="str">
            <v>A</v>
          </cell>
          <cell r="R82">
            <v>1.9111111111111112</v>
          </cell>
        </row>
        <row r="83">
          <cell r="M83">
            <v>320.83333333333337</v>
          </cell>
          <cell r="N83">
            <v>160205</v>
          </cell>
          <cell r="P83" t="str">
            <v>A</v>
          </cell>
          <cell r="R83">
            <v>3.2083333333333339</v>
          </cell>
        </row>
        <row r="84">
          <cell r="M84">
            <v>189.58333333333337</v>
          </cell>
          <cell r="N84">
            <v>160205</v>
          </cell>
          <cell r="P84" t="str">
            <v>A</v>
          </cell>
          <cell r="R84">
            <v>1.8958333333333337</v>
          </cell>
        </row>
      </sheetData>
      <sheetData sheetId="9" refreshError="1">
        <row r="16">
          <cell r="I16" t="str">
            <v>A</v>
          </cell>
          <cell r="K16">
            <v>0</v>
          </cell>
        </row>
        <row r="17">
          <cell r="B17">
            <v>169005</v>
          </cell>
          <cell r="H17">
            <v>100</v>
          </cell>
          <cell r="I17" t="str">
            <v>A</v>
          </cell>
          <cell r="K17">
            <v>1</v>
          </cell>
        </row>
        <row r="18">
          <cell r="B18">
            <v>169005</v>
          </cell>
          <cell r="H18">
            <v>235.4</v>
          </cell>
          <cell r="I18" t="str">
            <v>A</v>
          </cell>
          <cell r="K18">
            <v>2.3540000000000001</v>
          </cell>
        </row>
        <row r="19">
          <cell r="B19">
            <v>169005</v>
          </cell>
          <cell r="H19">
            <v>86</v>
          </cell>
          <cell r="I19" t="str">
            <v>A</v>
          </cell>
          <cell r="K19">
            <v>0.86</v>
          </cell>
        </row>
        <row r="20">
          <cell r="B20">
            <v>169005</v>
          </cell>
          <cell r="H20">
            <v>70</v>
          </cell>
          <cell r="I20" t="str">
            <v>A</v>
          </cell>
          <cell r="K20">
            <v>0.70000000000000007</v>
          </cell>
        </row>
        <row r="21">
          <cell r="I21" t="str">
            <v>A</v>
          </cell>
          <cell r="K21">
            <v>0</v>
          </cell>
        </row>
        <row r="22">
          <cell r="B22">
            <v>16142005</v>
          </cell>
          <cell r="H22">
            <v>1284024.4099999999</v>
          </cell>
          <cell r="I22" t="str">
            <v>A</v>
          </cell>
          <cell r="K22">
            <v>12840.2441</v>
          </cell>
        </row>
        <row r="23">
          <cell r="B23">
            <v>16142010</v>
          </cell>
          <cell r="H23">
            <v>176840.63</v>
          </cell>
          <cell r="I23" t="str">
            <v>A</v>
          </cell>
          <cell r="K23">
            <v>1768.4063000000001</v>
          </cell>
        </row>
        <row r="24">
          <cell r="B24">
            <v>16142015</v>
          </cell>
          <cell r="H24">
            <v>160362.42000000001</v>
          </cell>
          <cell r="I24" t="str">
            <v>A</v>
          </cell>
          <cell r="K24">
            <v>1603.6242000000002</v>
          </cell>
        </row>
        <row r="25">
          <cell r="B25">
            <v>16142020</v>
          </cell>
          <cell r="H25">
            <v>0</v>
          </cell>
          <cell r="I25" t="str">
            <v>A</v>
          </cell>
          <cell r="K25">
            <v>0</v>
          </cell>
        </row>
        <row r="26">
          <cell r="B26">
            <v>16142025</v>
          </cell>
          <cell r="H26">
            <v>8.43</v>
          </cell>
          <cell r="I26" t="str">
            <v>A</v>
          </cell>
          <cell r="K26">
            <v>8.43E-2</v>
          </cell>
        </row>
        <row r="27">
          <cell r="I27" t="str">
            <v>A</v>
          </cell>
          <cell r="K27">
            <v>0</v>
          </cell>
        </row>
        <row r="28">
          <cell r="B28">
            <v>16909005</v>
          </cell>
          <cell r="H28">
            <v>2.79</v>
          </cell>
          <cell r="I28" t="str">
            <v>E</v>
          </cell>
          <cell r="K28">
            <v>2.79</v>
          </cell>
        </row>
        <row r="29">
          <cell r="B29">
            <v>16909005</v>
          </cell>
          <cell r="H29">
            <v>8.52</v>
          </cell>
          <cell r="I29" t="str">
            <v>E</v>
          </cell>
          <cell r="K29">
            <v>8.52</v>
          </cell>
        </row>
        <row r="30">
          <cell r="B30">
            <v>16909005</v>
          </cell>
          <cell r="H30">
            <v>5.78</v>
          </cell>
          <cell r="I30" t="str">
            <v>E</v>
          </cell>
          <cell r="K30">
            <v>5.78</v>
          </cell>
        </row>
        <row r="31">
          <cell r="B31">
            <v>16909005</v>
          </cell>
          <cell r="H31">
            <v>2.79</v>
          </cell>
          <cell r="I31" t="str">
            <v>E</v>
          </cell>
          <cell r="K31">
            <v>2.79</v>
          </cell>
        </row>
        <row r="32">
          <cell r="B32">
            <v>16909005</v>
          </cell>
          <cell r="H32">
            <v>6.6</v>
          </cell>
          <cell r="I32" t="str">
            <v>E</v>
          </cell>
          <cell r="K32">
            <v>6.6</v>
          </cell>
        </row>
        <row r="33">
          <cell r="B33">
            <v>16909005</v>
          </cell>
          <cell r="H33">
            <v>12.69</v>
          </cell>
          <cell r="I33" t="str">
            <v>E</v>
          </cell>
          <cell r="K33">
            <v>12.69</v>
          </cell>
        </row>
        <row r="34">
          <cell r="B34">
            <v>16909005</v>
          </cell>
          <cell r="H34">
            <v>26.08</v>
          </cell>
          <cell r="I34" t="str">
            <v>E</v>
          </cell>
          <cell r="K34">
            <v>26.08</v>
          </cell>
        </row>
        <row r="35">
          <cell r="B35">
            <v>16909005</v>
          </cell>
          <cell r="H35">
            <v>2.79</v>
          </cell>
          <cell r="I35" t="str">
            <v>E</v>
          </cell>
          <cell r="K35">
            <v>2.79</v>
          </cell>
        </row>
        <row r="36">
          <cell r="B36">
            <v>16909005</v>
          </cell>
          <cell r="H36">
            <v>0.02</v>
          </cell>
          <cell r="I36" t="str">
            <v>E</v>
          </cell>
          <cell r="K36">
            <v>0.02</v>
          </cell>
        </row>
        <row r="37">
          <cell r="B37">
            <v>16909005</v>
          </cell>
          <cell r="H37">
            <v>2.79</v>
          </cell>
          <cell r="I37" t="str">
            <v>E</v>
          </cell>
          <cell r="K37">
            <v>2.79</v>
          </cell>
        </row>
        <row r="38">
          <cell r="B38">
            <v>16909005</v>
          </cell>
          <cell r="H38">
            <v>1.42</v>
          </cell>
          <cell r="I38" t="str">
            <v>E</v>
          </cell>
          <cell r="K38">
            <v>1.42</v>
          </cell>
        </row>
        <row r="39">
          <cell r="B39">
            <v>16909005</v>
          </cell>
          <cell r="H39">
            <v>5.68</v>
          </cell>
          <cell r="I39" t="str">
            <v>E</v>
          </cell>
          <cell r="K39">
            <v>5.68</v>
          </cell>
        </row>
        <row r="40">
          <cell r="B40">
            <v>16909005</v>
          </cell>
          <cell r="H40">
            <v>13.88</v>
          </cell>
          <cell r="I40" t="str">
            <v>E</v>
          </cell>
          <cell r="K40">
            <v>13.88</v>
          </cell>
        </row>
        <row r="41">
          <cell r="B41">
            <v>16909005</v>
          </cell>
          <cell r="H41">
            <v>22.9</v>
          </cell>
          <cell r="I41" t="str">
            <v>E</v>
          </cell>
          <cell r="K41">
            <v>22.9</v>
          </cell>
        </row>
        <row r="42">
          <cell r="B42">
            <v>16909005</v>
          </cell>
          <cell r="H42">
            <v>0.47</v>
          </cell>
          <cell r="I42" t="str">
            <v>E</v>
          </cell>
          <cell r="K42">
            <v>0.47</v>
          </cell>
        </row>
        <row r="43">
          <cell r="B43">
            <v>16909005</v>
          </cell>
          <cell r="H43">
            <v>1.01</v>
          </cell>
          <cell r="I43" t="str">
            <v>E</v>
          </cell>
          <cell r="K43">
            <v>1.01</v>
          </cell>
        </row>
        <row r="44">
          <cell r="B44">
            <v>16909005</v>
          </cell>
          <cell r="H44">
            <v>1.83</v>
          </cell>
          <cell r="I44" t="str">
            <v>E</v>
          </cell>
          <cell r="K44">
            <v>1.83</v>
          </cell>
        </row>
        <row r="45">
          <cell r="B45">
            <v>16909005</v>
          </cell>
          <cell r="H45">
            <v>0.65</v>
          </cell>
          <cell r="I45" t="str">
            <v>E</v>
          </cell>
          <cell r="K45">
            <v>0.65</v>
          </cell>
        </row>
        <row r="46">
          <cell r="B46">
            <v>16909005</v>
          </cell>
          <cell r="H46">
            <v>1.37</v>
          </cell>
          <cell r="I46" t="str">
            <v>E</v>
          </cell>
          <cell r="K46">
            <v>1.37</v>
          </cell>
        </row>
        <row r="47">
          <cell r="B47">
            <v>16909005</v>
          </cell>
          <cell r="H47">
            <v>5.68</v>
          </cell>
          <cell r="I47" t="str">
            <v>E</v>
          </cell>
          <cell r="K47">
            <v>5.68</v>
          </cell>
        </row>
        <row r="48">
          <cell r="B48">
            <v>16909005</v>
          </cell>
          <cell r="H48">
            <v>7.76</v>
          </cell>
          <cell r="I48" t="str">
            <v>E</v>
          </cell>
          <cell r="K48">
            <v>7.76</v>
          </cell>
        </row>
        <row r="49">
          <cell r="B49">
            <v>16909005</v>
          </cell>
          <cell r="H49">
            <v>10.97</v>
          </cell>
          <cell r="I49" t="str">
            <v>E</v>
          </cell>
          <cell r="K49">
            <v>10.97</v>
          </cell>
        </row>
        <row r="50">
          <cell r="B50">
            <v>16909005</v>
          </cell>
          <cell r="H50">
            <v>13.44</v>
          </cell>
          <cell r="I50" t="str">
            <v>E</v>
          </cell>
          <cell r="K50">
            <v>13.44</v>
          </cell>
        </row>
        <row r="51">
          <cell r="B51">
            <v>16909005</v>
          </cell>
          <cell r="H51">
            <v>13.44</v>
          </cell>
          <cell r="I51" t="str">
            <v>E</v>
          </cell>
          <cell r="K51">
            <v>13.44</v>
          </cell>
        </row>
        <row r="52">
          <cell r="B52">
            <v>16909005</v>
          </cell>
          <cell r="H52">
            <v>3.01</v>
          </cell>
          <cell r="I52" t="str">
            <v>E</v>
          </cell>
          <cell r="K52">
            <v>3.01</v>
          </cell>
        </row>
        <row r="53">
          <cell r="B53">
            <v>16909005</v>
          </cell>
          <cell r="H53">
            <v>13.44</v>
          </cell>
          <cell r="I53" t="str">
            <v>E</v>
          </cell>
          <cell r="K53">
            <v>13.44</v>
          </cell>
        </row>
        <row r="54">
          <cell r="B54">
            <v>16909005</v>
          </cell>
          <cell r="H54">
            <v>35</v>
          </cell>
          <cell r="I54" t="str">
            <v>E</v>
          </cell>
          <cell r="K54">
            <v>35</v>
          </cell>
        </row>
        <row r="55">
          <cell r="B55">
            <v>16909005</v>
          </cell>
          <cell r="H55">
            <v>35</v>
          </cell>
          <cell r="I55" t="str">
            <v>E</v>
          </cell>
          <cell r="K55">
            <v>35</v>
          </cell>
        </row>
        <row r="56">
          <cell r="B56">
            <v>16909005</v>
          </cell>
          <cell r="H56">
            <v>35</v>
          </cell>
          <cell r="I56" t="str">
            <v>E</v>
          </cell>
          <cell r="K56">
            <v>35</v>
          </cell>
        </row>
        <row r="57">
          <cell r="B57">
            <v>16909005</v>
          </cell>
          <cell r="H57">
            <v>35</v>
          </cell>
          <cell r="I57" t="str">
            <v>E</v>
          </cell>
          <cell r="K57">
            <v>35</v>
          </cell>
        </row>
        <row r="58">
          <cell r="B58">
            <v>16909005</v>
          </cell>
          <cell r="H58">
            <v>35</v>
          </cell>
          <cell r="I58" t="str">
            <v>E</v>
          </cell>
          <cell r="K58">
            <v>35</v>
          </cell>
        </row>
        <row r="59">
          <cell r="B59">
            <v>16909005</v>
          </cell>
          <cell r="H59">
            <v>35</v>
          </cell>
          <cell r="I59" t="str">
            <v>E</v>
          </cell>
          <cell r="K59">
            <v>35</v>
          </cell>
        </row>
        <row r="60">
          <cell r="B60">
            <v>16909005</v>
          </cell>
          <cell r="H60">
            <v>35</v>
          </cell>
          <cell r="I60" t="str">
            <v>E</v>
          </cell>
          <cell r="K60">
            <v>35</v>
          </cell>
        </row>
        <row r="61">
          <cell r="B61">
            <v>16909005</v>
          </cell>
          <cell r="H61">
            <v>35</v>
          </cell>
          <cell r="I61" t="str">
            <v>E</v>
          </cell>
          <cell r="K61">
            <v>35</v>
          </cell>
        </row>
        <row r="62">
          <cell r="B62">
            <v>16909005</v>
          </cell>
          <cell r="H62">
            <v>0.31</v>
          </cell>
          <cell r="I62" t="str">
            <v>E</v>
          </cell>
          <cell r="K62">
            <v>0.31</v>
          </cell>
        </row>
        <row r="63">
          <cell r="B63">
            <v>16909005</v>
          </cell>
          <cell r="H63">
            <v>43.95</v>
          </cell>
          <cell r="I63" t="str">
            <v>E</v>
          </cell>
          <cell r="K63">
            <v>43.95</v>
          </cell>
        </row>
        <row r="64">
          <cell r="B64">
            <v>16909005</v>
          </cell>
          <cell r="H64">
            <v>46.26</v>
          </cell>
          <cell r="I64" t="str">
            <v>E</v>
          </cell>
          <cell r="K64">
            <v>46.26</v>
          </cell>
        </row>
        <row r="65">
          <cell r="B65">
            <v>16909005</v>
          </cell>
          <cell r="H65">
            <v>8.68</v>
          </cell>
          <cell r="I65" t="str">
            <v>E</v>
          </cell>
          <cell r="K65">
            <v>8.68</v>
          </cell>
        </row>
        <row r="66">
          <cell r="B66">
            <v>16909005</v>
          </cell>
          <cell r="H66">
            <v>40.53</v>
          </cell>
          <cell r="I66" t="str">
            <v>E</v>
          </cell>
          <cell r="K66">
            <v>40.53</v>
          </cell>
        </row>
        <row r="67">
          <cell r="B67">
            <v>16909005</v>
          </cell>
          <cell r="H67">
            <v>45.35</v>
          </cell>
          <cell r="I67" t="str">
            <v>E</v>
          </cell>
          <cell r="K67">
            <v>45.35</v>
          </cell>
        </row>
        <row r="68">
          <cell r="B68">
            <v>16909005</v>
          </cell>
          <cell r="H68">
            <v>5.59</v>
          </cell>
          <cell r="I68" t="str">
            <v>E</v>
          </cell>
          <cell r="K68">
            <v>5.59</v>
          </cell>
        </row>
        <row r="69">
          <cell r="B69">
            <v>16909005</v>
          </cell>
          <cell r="H69">
            <v>30.68</v>
          </cell>
          <cell r="I69" t="str">
            <v>E</v>
          </cell>
          <cell r="K69">
            <v>30.68</v>
          </cell>
        </row>
        <row r="70">
          <cell r="B70">
            <v>16909005</v>
          </cell>
          <cell r="H70">
            <v>10.67</v>
          </cell>
          <cell r="I70" t="str">
            <v>E</v>
          </cell>
          <cell r="K70">
            <v>10.67</v>
          </cell>
        </row>
        <row r="71">
          <cell r="B71">
            <v>16909005</v>
          </cell>
          <cell r="H71">
            <v>2.79</v>
          </cell>
          <cell r="I71" t="str">
            <v>E</v>
          </cell>
          <cell r="K71">
            <v>2.79</v>
          </cell>
        </row>
        <row r="72">
          <cell r="B72">
            <v>16909005</v>
          </cell>
          <cell r="H72">
            <v>2.79</v>
          </cell>
          <cell r="I72" t="str">
            <v>E</v>
          </cell>
          <cell r="K72">
            <v>2.79</v>
          </cell>
        </row>
        <row r="73">
          <cell r="B73">
            <v>16909005</v>
          </cell>
          <cell r="H73">
            <v>2.4700000000000002</v>
          </cell>
          <cell r="I73" t="str">
            <v>E</v>
          </cell>
          <cell r="K73">
            <v>2.4700000000000002</v>
          </cell>
        </row>
        <row r="74">
          <cell r="B74">
            <v>16909005</v>
          </cell>
          <cell r="H74">
            <v>2.79</v>
          </cell>
          <cell r="I74" t="str">
            <v>E</v>
          </cell>
          <cell r="K74">
            <v>2.79</v>
          </cell>
        </row>
        <row r="75">
          <cell r="B75">
            <v>16909005</v>
          </cell>
          <cell r="H75">
            <v>2.79</v>
          </cell>
          <cell r="I75" t="str">
            <v>E</v>
          </cell>
          <cell r="K75">
            <v>2.79</v>
          </cell>
        </row>
        <row r="76">
          <cell r="B76">
            <v>16909005</v>
          </cell>
          <cell r="H76">
            <v>3.1</v>
          </cell>
          <cell r="I76" t="str">
            <v>E</v>
          </cell>
          <cell r="K76">
            <v>3.1</v>
          </cell>
        </row>
        <row r="77">
          <cell r="B77">
            <v>16909005</v>
          </cell>
          <cell r="H77">
            <v>426.16</v>
          </cell>
          <cell r="I77" t="str">
            <v>E</v>
          </cell>
          <cell r="K77">
            <v>426.16</v>
          </cell>
        </row>
        <row r="78">
          <cell r="B78">
            <v>16909005</v>
          </cell>
          <cell r="H78">
            <v>566.37</v>
          </cell>
          <cell r="I78" t="str">
            <v>E</v>
          </cell>
          <cell r="K78">
            <v>566.37</v>
          </cell>
        </row>
        <row r="79">
          <cell r="B79">
            <v>16909005</v>
          </cell>
          <cell r="H79">
            <v>549.91999999999996</v>
          </cell>
          <cell r="I79" t="str">
            <v>E</v>
          </cell>
          <cell r="K79">
            <v>549.91999999999996</v>
          </cell>
        </row>
        <row r="80">
          <cell r="B80">
            <v>16909005</v>
          </cell>
          <cell r="H80">
            <v>2.79</v>
          </cell>
          <cell r="I80" t="str">
            <v>E</v>
          </cell>
          <cell r="K80">
            <v>2.79</v>
          </cell>
        </row>
        <row r="81">
          <cell r="B81">
            <v>16909005</v>
          </cell>
          <cell r="H81">
            <v>1.97</v>
          </cell>
          <cell r="I81" t="str">
            <v>E</v>
          </cell>
          <cell r="K81">
            <v>1.97</v>
          </cell>
        </row>
        <row r="82">
          <cell r="B82">
            <v>16909005</v>
          </cell>
          <cell r="H82">
            <v>7.97</v>
          </cell>
          <cell r="I82" t="str">
            <v>E</v>
          </cell>
          <cell r="K82">
            <v>7.97</v>
          </cell>
        </row>
        <row r="83">
          <cell r="B83">
            <v>16909005</v>
          </cell>
          <cell r="H83">
            <v>2.79</v>
          </cell>
          <cell r="I83" t="str">
            <v>E</v>
          </cell>
          <cell r="K83">
            <v>2.79</v>
          </cell>
        </row>
        <row r="84">
          <cell r="B84">
            <v>16909005</v>
          </cell>
          <cell r="H84">
            <v>2.79</v>
          </cell>
          <cell r="I84" t="str">
            <v>E</v>
          </cell>
          <cell r="K84">
            <v>2.79</v>
          </cell>
        </row>
        <row r="85">
          <cell r="B85">
            <v>16909005</v>
          </cell>
          <cell r="H85">
            <v>2.79</v>
          </cell>
          <cell r="I85" t="str">
            <v>E</v>
          </cell>
          <cell r="K85">
            <v>2.79</v>
          </cell>
        </row>
        <row r="86">
          <cell r="B86">
            <v>16909005</v>
          </cell>
          <cell r="H86">
            <v>32.369999999999997</v>
          </cell>
          <cell r="I86" t="str">
            <v>E</v>
          </cell>
          <cell r="K86">
            <v>32.369999999999997</v>
          </cell>
        </row>
        <row r="87">
          <cell r="B87">
            <v>16909005</v>
          </cell>
          <cell r="H87">
            <v>2.25</v>
          </cell>
          <cell r="I87" t="str">
            <v>E</v>
          </cell>
          <cell r="K87">
            <v>2.25</v>
          </cell>
        </row>
        <row r="88">
          <cell r="B88">
            <v>16909005</v>
          </cell>
          <cell r="H88">
            <v>31.26</v>
          </cell>
          <cell r="I88" t="str">
            <v>E</v>
          </cell>
          <cell r="K88">
            <v>31.26</v>
          </cell>
        </row>
        <row r="89">
          <cell r="B89">
            <v>16909005</v>
          </cell>
          <cell r="H89">
            <v>2.79</v>
          </cell>
          <cell r="I89" t="str">
            <v>E</v>
          </cell>
          <cell r="K89">
            <v>2.79</v>
          </cell>
        </row>
        <row r="90">
          <cell r="B90">
            <v>16909005</v>
          </cell>
          <cell r="H90">
            <v>2.79</v>
          </cell>
          <cell r="I90" t="str">
            <v>E</v>
          </cell>
          <cell r="K90">
            <v>2.79</v>
          </cell>
        </row>
        <row r="91">
          <cell r="B91">
            <v>16909005</v>
          </cell>
          <cell r="H91">
            <v>91.82</v>
          </cell>
          <cell r="I91" t="str">
            <v>E</v>
          </cell>
          <cell r="K91">
            <v>91.82</v>
          </cell>
        </row>
        <row r="92">
          <cell r="B92">
            <v>16909005</v>
          </cell>
          <cell r="H92">
            <v>2.79</v>
          </cell>
          <cell r="I92" t="str">
            <v>E</v>
          </cell>
          <cell r="K92">
            <v>2.79</v>
          </cell>
        </row>
        <row r="93">
          <cell r="B93">
            <v>16909005</v>
          </cell>
          <cell r="H93">
            <v>29.56</v>
          </cell>
          <cell r="I93" t="str">
            <v>E</v>
          </cell>
          <cell r="K93">
            <v>29.56</v>
          </cell>
        </row>
        <row r="94">
          <cell r="B94">
            <v>16909005</v>
          </cell>
          <cell r="H94">
            <v>17.809999999999999</v>
          </cell>
          <cell r="I94" t="str">
            <v>E</v>
          </cell>
          <cell r="K94">
            <v>17.809999999999999</v>
          </cell>
        </row>
        <row r="95">
          <cell r="B95">
            <v>16909005</v>
          </cell>
          <cell r="H95">
            <v>837.13</v>
          </cell>
          <cell r="I95" t="str">
            <v>E</v>
          </cell>
          <cell r="K95">
            <v>837.13</v>
          </cell>
        </row>
        <row r="96">
          <cell r="B96">
            <v>16909005</v>
          </cell>
          <cell r="H96">
            <v>33.840000000000003</v>
          </cell>
          <cell r="I96" t="str">
            <v>E</v>
          </cell>
          <cell r="K96">
            <v>33.840000000000003</v>
          </cell>
        </row>
        <row r="97">
          <cell r="B97">
            <v>16909005</v>
          </cell>
          <cell r="H97">
            <v>4.5</v>
          </cell>
          <cell r="I97" t="str">
            <v>E</v>
          </cell>
          <cell r="K97">
            <v>4.5</v>
          </cell>
        </row>
        <row r="98">
          <cell r="B98">
            <v>16909005</v>
          </cell>
          <cell r="H98">
            <v>0.91</v>
          </cell>
          <cell r="I98" t="str">
            <v>D</v>
          </cell>
          <cell r="K98">
            <v>0.54600000000000004</v>
          </cell>
        </row>
        <row r="99">
          <cell r="B99">
            <v>16909005</v>
          </cell>
          <cell r="H99">
            <v>7.91</v>
          </cell>
          <cell r="I99" t="str">
            <v>D</v>
          </cell>
          <cell r="K99">
            <v>4.7459999999999996</v>
          </cell>
        </row>
        <row r="100">
          <cell r="B100">
            <v>16909005</v>
          </cell>
          <cell r="H100">
            <v>48.88</v>
          </cell>
          <cell r="I100" t="str">
            <v>D</v>
          </cell>
          <cell r="K100">
            <v>29.327999999999999</v>
          </cell>
        </row>
        <row r="101">
          <cell r="B101">
            <v>16909005</v>
          </cell>
          <cell r="H101">
            <v>45.25</v>
          </cell>
          <cell r="I101" t="str">
            <v>D</v>
          </cell>
          <cell r="K101">
            <v>27.15</v>
          </cell>
        </row>
        <row r="102">
          <cell r="B102">
            <v>16909005</v>
          </cell>
          <cell r="H102">
            <v>2.79</v>
          </cell>
          <cell r="I102" t="str">
            <v>D</v>
          </cell>
          <cell r="K102">
            <v>1.6739999999999999</v>
          </cell>
        </row>
        <row r="103">
          <cell r="B103">
            <v>16909005</v>
          </cell>
          <cell r="H103">
            <v>95.75</v>
          </cell>
          <cell r="I103" t="str">
            <v>D</v>
          </cell>
          <cell r="K103">
            <v>57.449999999999996</v>
          </cell>
        </row>
        <row r="104">
          <cell r="B104">
            <v>16909005</v>
          </cell>
          <cell r="H104">
            <v>3.97</v>
          </cell>
          <cell r="I104" t="str">
            <v>D</v>
          </cell>
          <cell r="K104">
            <v>2.3820000000000001</v>
          </cell>
        </row>
        <row r="105">
          <cell r="B105">
            <v>16909005</v>
          </cell>
          <cell r="H105">
            <v>333.22</v>
          </cell>
          <cell r="I105" t="str">
            <v>D</v>
          </cell>
          <cell r="K105">
            <v>199.93200000000002</v>
          </cell>
        </row>
        <row r="106">
          <cell r="B106">
            <v>16909005</v>
          </cell>
          <cell r="H106">
            <v>2.79</v>
          </cell>
          <cell r="I106" t="str">
            <v>C</v>
          </cell>
          <cell r="K106">
            <v>0.55800000000000005</v>
          </cell>
        </row>
        <row r="107">
          <cell r="B107">
            <v>16909005</v>
          </cell>
          <cell r="H107">
            <v>397.93</v>
          </cell>
          <cell r="I107" t="str">
            <v>C</v>
          </cell>
          <cell r="K107">
            <v>79.586000000000013</v>
          </cell>
        </row>
        <row r="108">
          <cell r="B108">
            <v>16909005</v>
          </cell>
          <cell r="H108">
            <v>235.32</v>
          </cell>
          <cell r="I108" t="str">
            <v>C</v>
          </cell>
          <cell r="K108">
            <v>47.064</v>
          </cell>
        </row>
        <row r="109">
          <cell r="B109">
            <v>16909005</v>
          </cell>
          <cell r="H109">
            <v>25.66</v>
          </cell>
          <cell r="I109" t="str">
            <v>C</v>
          </cell>
          <cell r="K109">
            <v>5.1320000000000006</v>
          </cell>
        </row>
        <row r="110">
          <cell r="B110">
            <v>16909005</v>
          </cell>
          <cell r="H110">
            <v>490.38</v>
          </cell>
          <cell r="I110" t="str">
            <v>C</v>
          </cell>
          <cell r="K110">
            <v>98.076000000000008</v>
          </cell>
        </row>
        <row r="111">
          <cell r="B111">
            <v>16909005</v>
          </cell>
          <cell r="H111">
            <v>435.75</v>
          </cell>
          <cell r="I111" t="str">
            <v>C</v>
          </cell>
          <cell r="K111">
            <v>87.15</v>
          </cell>
        </row>
        <row r="112">
          <cell r="B112">
            <v>16909005</v>
          </cell>
          <cell r="H112">
            <v>298.92</v>
          </cell>
          <cell r="I112" t="str">
            <v>C</v>
          </cell>
          <cell r="K112">
            <v>59.784000000000006</v>
          </cell>
        </row>
        <row r="113">
          <cell r="B113">
            <v>16909005</v>
          </cell>
          <cell r="H113">
            <v>3.12</v>
          </cell>
          <cell r="I113" t="str">
            <v>C</v>
          </cell>
          <cell r="K113">
            <v>0.62400000000000011</v>
          </cell>
        </row>
        <row r="114">
          <cell r="B114">
            <v>16909005</v>
          </cell>
          <cell r="H114">
            <v>394.61</v>
          </cell>
          <cell r="I114" t="str">
            <v>C</v>
          </cell>
          <cell r="K114">
            <v>78.922000000000011</v>
          </cell>
        </row>
        <row r="115">
          <cell r="B115">
            <v>16909005</v>
          </cell>
          <cell r="H115">
            <v>388.84</v>
          </cell>
          <cell r="I115" t="str">
            <v>C</v>
          </cell>
          <cell r="K115">
            <v>77.768000000000001</v>
          </cell>
        </row>
        <row r="116">
          <cell r="B116">
            <v>16909005</v>
          </cell>
          <cell r="H116">
            <v>168</v>
          </cell>
          <cell r="I116" t="str">
            <v>C</v>
          </cell>
          <cell r="K116">
            <v>33.6</v>
          </cell>
        </row>
        <row r="117">
          <cell r="B117">
            <v>16909005</v>
          </cell>
          <cell r="H117">
            <v>95.03</v>
          </cell>
          <cell r="I117" t="str">
            <v>C</v>
          </cell>
          <cell r="K117">
            <v>19.006</v>
          </cell>
        </row>
        <row r="118">
          <cell r="B118">
            <v>16909005</v>
          </cell>
          <cell r="H118">
            <v>5.75</v>
          </cell>
          <cell r="I118" t="str">
            <v>C</v>
          </cell>
          <cell r="K118">
            <v>1.1500000000000001</v>
          </cell>
        </row>
        <row r="119">
          <cell r="B119">
            <v>16909005</v>
          </cell>
          <cell r="H119">
            <v>6.46</v>
          </cell>
          <cell r="I119" t="str">
            <v>C</v>
          </cell>
          <cell r="K119">
            <v>1.292</v>
          </cell>
        </row>
        <row r="120">
          <cell r="B120">
            <v>16909005</v>
          </cell>
          <cell r="H120">
            <v>16.66</v>
          </cell>
          <cell r="I120" t="str">
            <v>C</v>
          </cell>
          <cell r="K120">
            <v>3.3320000000000003</v>
          </cell>
        </row>
        <row r="121">
          <cell r="B121">
            <v>16909005</v>
          </cell>
          <cell r="H121">
            <v>2.79</v>
          </cell>
          <cell r="I121" t="str">
            <v>C</v>
          </cell>
          <cell r="K121">
            <v>0.55800000000000005</v>
          </cell>
        </row>
        <row r="122">
          <cell r="B122">
            <v>16909005</v>
          </cell>
          <cell r="H122">
            <v>6.86</v>
          </cell>
          <cell r="I122" t="str">
            <v>C</v>
          </cell>
          <cell r="K122">
            <v>1.3720000000000001</v>
          </cell>
        </row>
        <row r="123">
          <cell r="B123">
            <v>16909005</v>
          </cell>
          <cell r="H123">
            <v>2.2599999999999998</v>
          </cell>
          <cell r="I123" t="str">
            <v>C</v>
          </cell>
          <cell r="K123">
            <v>0.45199999999999996</v>
          </cell>
        </row>
        <row r="124">
          <cell r="B124">
            <v>16909005</v>
          </cell>
          <cell r="H124">
            <v>67.650000000000006</v>
          </cell>
          <cell r="I124" t="str">
            <v>C</v>
          </cell>
          <cell r="K124">
            <v>13.530000000000001</v>
          </cell>
        </row>
        <row r="125">
          <cell r="B125">
            <v>16909005</v>
          </cell>
          <cell r="H125">
            <v>49.21</v>
          </cell>
          <cell r="I125" t="str">
            <v>C</v>
          </cell>
          <cell r="K125">
            <v>9.8420000000000005</v>
          </cell>
        </row>
        <row r="126">
          <cell r="B126">
            <v>16909005</v>
          </cell>
          <cell r="H126">
            <v>426.03</v>
          </cell>
          <cell r="I126" t="str">
            <v>C</v>
          </cell>
          <cell r="K126">
            <v>85.206000000000003</v>
          </cell>
        </row>
        <row r="127">
          <cell r="B127">
            <v>16909005</v>
          </cell>
          <cell r="H127">
            <v>7.07</v>
          </cell>
          <cell r="I127" t="str">
            <v>C</v>
          </cell>
          <cell r="K127">
            <v>1.4140000000000001</v>
          </cell>
        </row>
        <row r="128">
          <cell r="B128">
            <v>16909005</v>
          </cell>
          <cell r="H128">
            <v>2.79</v>
          </cell>
          <cell r="I128" t="str">
            <v>C</v>
          </cell>
          <cell r="K128">
            <v>0.55800000000000005</v>
          </cell>
        </row>
        <row r="129">
          <cell r="B129">
            <v>16909005</v>
          </cell>
          <cell r="H129">
            <v>2.79</v>
          </cell>
          <cell r="I129" t="str">
            <v>C</v>
          </cell>
          <cell r="K129">
            <v>0.55800000000000005</v>
          </cell>
        </row>
        <row r="130">
          <cell r="B130">
            <v>16909005</v>
          </cell>
          <cell r="H130">
            <v>2.79</v>
          </cell>
          <cell r="I130" t="str">
            <v>C</v>
          </cell>
          <cell r="K130">
            <v>0.55800000000000005</v>
          </cell>
        </row>
        <row r="131">
          <cell r="B131">
            <v>16909005</v>
          </cell>
          <cell r="H131">
            <v>2.79</v>
          </cell>
          <cell r="I131" t="str">
            <v>C</v>
          </cell>
          <cell r="K131">
            <v>0.55800000000000005</v>
          </cell>
        </row>
        <row r="132">
          <cell r="B132">
            <v>16909005</v>
          </cell>
          <cell r="H132">
            <v>2.79</v>
          </cell>
          <cell r="I132" t="str">
            <v>C</v>
          </cell>
          <cell r="K132">
            <v>0.55800000000000005</v>
          </cell>
        </row>
        <row r="133">
          <cell r="B133">
            <v>16909005</v>
          </cell>
          <cell r="H133">
            <v>2.79</v>
          </cell>
          <cell r="I133" t="str">
            <v>C</v>
          </cell>
          <cell r="K133">
            <v>0.55800000000000005</v>
          </cell>
        </row>
        <row r="134">
          <cell r="B134">
            <v>16909005</v>
          </cell>
          <cell r="H134">
            <v>0.6</v>
          </cell>
          <cell r="I134" t="str">
            <v>C</v>
          </cell>
          <cell r="K134">
            <v>0.12</v>
          </cell>
        </row>
        <row r="135">
          <cell r="B135">
            <v>16909005</v>
          </cell>
          <cell r="H135">
            <v>31.2</v>
          </cell>
          <cell r="I135" t="str">
            <v>C</v>
          </cell>
          <cell r="K135">
            <v>6.24</v>
          </cell>
        </row>
        <row r="136">
          <cell r="B136">
            <v>16909005</v>
          </cell>
          <cell r="H136">
            <v>8.27</v>
          </cell>
          <cell r="I136" t="str">
            <v>C</v>
          </cell>
          <cell r="K136">
            <v>1.6539999999999999</v>
          </cell>
        </row>
        <row r="137">
          <cell r="B137">
            <v>16909005</v>
          </cell>
          <cell r="H137">
            <v>3.54</v>
          </cell>
          <cell r="I137" t="str">
            <v>C</v>
          </cell>
          <cell r="K137">
            <v>0.70800000000000007</v>
          </cell>
        </row>
        <row r="138">
          <cell r="B138">
            <v>16909005</v>
          </cell>
          <cell r="H138">
            <v>2.79</v>
          </cell>
          <cell r="I138" t="str">
            <v>C</v>
          </cell>
          <cell r="K138">
            <v>0.55800000000000005</v>
          </cell>
        </row>
        <row r="139">
          <cell r="B139">
            <v>16909005</v>
          </cell>
          <cell r="H139">
            <v>0.22</v>
          </cell>
          <cell r="I139" t="str">
            <v>C</v>
          </cell>
          <cell r="K139">
            <v>4.4000000000000004E-2</v>
          </cell>
        </row>
        <row r="140">
          <cell r="B140">
            <v>16909005</v>
          </cell>
          <cell r="H140">
            <v>13.14</v>
          </cell>
          <cell r="I140" t="str">
            <v>C</v>
          </cell>
          <cell r="K140">
            <v>2.6280000000000001</v>
          </cell>
        </row>
        <row r="141">
          <cell r="B141">
            <v>16909005</v>
          </cell>
          <cell r="H141">
            <v>8.69</v>
          </cell>
          <cell r="I141" t="str">
            <v>C</v>
          </cell>
          <cell r="K141">
            <v>1.738</v>
          </cell>
        </row>
        <row r="142">
          <cell r="B142">
            <v>16909005</v>
          </cell>
          <cell r="H142">
            <v>7.65</v>
          </cell>
          <cell r="I142" t="str">
            <v>C</v>
          </cell>
          <cell r="K142">
            <v>1.5300000000000002</v>
          </cell>
        </row>
        <row r="143">
          <cell r="B143">
            <v>16909005</v>
          </cell>
          <cell r="H143">
            <v>35.5</v>
          </cell>
          <cell r="I143" t="str">
            <v>C</v>
          </cell>
          <cell r="K143">
            <v>7.1000000000000005</v>
          </cell>
        </row>
        <row r="144">
          <cell r="B144">
            <v>16909005</v>
          </cell>
          <cell r="H144">
            <v>16.77</v>
          </cell>
          <cell r="I144" t="str">
            <v>C</v>
          </cell>
          <cell r="K144">
            <v>3.3540000000000001</v>
          </cell>
        </row>
        <row r="145">
          <cell r="B145">
            <v>16909005</v>
          </cell>
          <cell r="H145">
            <v>0.14000000000000001</v>
          </cell>
          <cell r="I145" t="str">
            <v>C</v>
          </cell>
          <cell r="K145">
            <v>2.8000000000000004E-2</v>
          </cell>
        </row>
        <row r="146">
          <cell r="B146">
            <v>16909005</v>
          </cell>
          <cell r="H146">
            <v>3.99</v>
          </cell>
          <cell r="I146" t="str">
            <v>C</v>
          </cell>
          <cell r="K146">
            <v>0.79800000000000004</v>
          </cell>
        </row>
        <row r="147">
          <cell r="B147">
            <v>16909005</v>
          </cell>
          <cell r="H147">
            <v>112.25</v>
          </cell>
          <cell r="I147" t="str">
            <v>C</v>
          </cell>
          <cell r="K147">
            <v>22.450000000000003</v>
          </cell>
        </row>
        <row r="148">
          <cell r="B148">
            <v>16909005</v>
          </cell>
          <cell r="H148">
            <v>150.16</v>
          </cell>
          <cell r="I148" t="str">
            <v>C</v>
          </cell>
          <cell r="K148">
            <v>30.032</v>
          </cell>
        </row>
        <row r="149">
          <cell r="B149">
            <v>16909005</v>
          </cell>
          <cell r="H149">
            <v>2.79</v>
          </cell>
          <cell r="I149" t="str">
            <v>B</v>
          </cell>
          <cell r="K149">
            <v>0.16739999999999999</v>
          </cell>
        </row>
        <row r="150">
          <cell r="B150">
            <v>16909005</v>
          </cell>
          <cell r="H150">
            <v>3.16</v>
          </cell>
          <cell r="I150" t="str">
            <v>B</v>
          </cell>
          <cell r="K150">
            <v>0.18959999999999999</v>
          </cell>
        </row>
        <row r="151">
          <cell r="B151">
            <v>16909005</v>
          </cell>
          <cell r="H151">
            <v>29.71</v>
          </cell>
          <cell r="I151" t="str">
            <v>B</v>
          </cell>
          <cell r="K151">
            <v>1.7826</v>
          </cell>
        </row>
        <row r="152">
          <cell r="B152">
            <v>16909005</v>
          </cell>
          <cell r="H152">
            <v>17.71</v>
          </cell>
          <cell r="I152" t="str">
            <v>B</v>
          </cell>
          <cell r="K152">
            <v>1.0626</v>
          </cell>
        </row>
        <row r="153">
          <cell r="B153">
            <v>16909005</v>
          </cell>
          <cell r="H153">
            <v>12.29</v>
          </cell>
          <cell r="I153" t="str">
            <v>B</v>
          </cell>
          <cell r="K153">
            <v>0.73739999999999994</v>
          </cell>
        </row>
        <row r="154">
          <cell r="B154">
            <v>16909005</v>
          </cell>
          <cell r="H154">
            <v>5.53</v>
          </cell>
          <cell r="I154" t="str">
            <v>B</v>
          </cell>
          <cell r="K154">
            <v>0.33179999999999998</v>
          </cell>
        </row>
        <row r="155">
          <cell r="B155">
            <v>16909005</v>
          </cell>
          <cell r="H155">
            <v>9.64</v>
          </cell>
          <cell r="I155" t="str">
            <v>B</v>
          </cell>
          <cell r="K155">
            <v>0.57840000000000003</v>
          </cell>
        </row>
        <row r="156">
          <cell r="B156">
            <v>16909005</v>
          </cell>
          <cell r="H156">
            <v>8.27</v>
          </cell>
          <cell r="I156" t="str">
            <v>B</v>
          </cell>
          <cell r="K156">
            <v>0.49619999999999997</v>
          </cell>
        </row>
        <row r="157">
          <cell r="B157">
            <v>16909005</v>
          </cell>
          <cell r="H157">
            <v>0.81</v>
          </cell>
          <cell r="I157" t="str">
            <v>B</v>
          </cell>
          <cell r="K157">
            <v>4.8600000000000004E-2</v>
          </cell>
        </row>
        <row r="158">
          <cell r="B158">
            <v>16909005</v>
          </cell>
          <cell r="H158">
            <v>6.57</v>
          </cell>
          <cell r="I158" t="str">
            <v>B</v>
          </cell>
          <cell r="K158">
            <v>0.39419999999999999</v>
          </cell>
        </row>
        <row r="159">
          <cell r="B159">
            <v>16909005</v>
          </cell>
          <cell r="H159">
            <v>11.81</v>
          </cell>
          <cell r="I159" t="str">
            <v>B</v>
          </cell>
          <cell r="K159">
            <v>0.70860000000000001</v>
          </cell>
        </row>
        <row r="160">
          <cell r="B160">
            <v>16909005</v>
          </cell>
          <cell r="H160">
            <v>56</v>
          </cell>
          <cell r="I160" t="str">
            <v>B</v>
          </cell>
          <cell r="K160">
            <v>3.36</v>
          </cell>
        </row>
        <row r="161">
          <cell r="B161">
            <v>16909005</v>
          </cell>
          <cell r="H161">
            <v>56</v>
          </cell>
          <cell r="I161" t="str">
            <v>B</v>
          </cell>
          <cell r="K161">
            <v>3.36</v>
          </cell>
        </row>
        <row r="162">
          <cell r="B162">
            <v>16909005</v>
          </cell>
          <cell r="H162">
            <v>6.71</v>
          </cell>
          <cell r="I162" t="str">
            <v>B</v>
          </cell>
          <cell r="K162">
            <v>0.40259999999999996</v>
          </cell>
        </row>
        <row r="163">
          <cell r="B163">
            <v>16909005</v>
          </cell>
          <cell r="H163">
            <v>8.19</v>
          </cell>
          <cell r="I163" t="str">
            <v>B</v>
          </cell>
          <cell r="K163">
            <v>0.49139999999999995</v>
          </cell>
        </row>
        <row r="164">
          <cell r="B164">
            <v>16909005</v>
          </cell>
          <cell r="H164">
            <v>14.33</v>
          </cell>
          <cell r="I164" t="str">
            <v>B</v>
          </cell>
          <cell r="K164">
            <v>0.85980000000000001</v>
          </cell>
        </row>
        <row r="165">
          <cell r="B165">
            <v>16909005</v>
          </cell>
          <cell r="H165">
            <v>8.0299999999999994</v>
          </cell>
          <cell r="I165" t="str">
            <v>B</v>
          </cell>
          <cell r="K165">
            <v>0.48179999999999995</v>
          </cell>
        </row>
        <row r="166">
          <cell r="B166">
            <v>16909005</v>
          </cell>
          <cell r="H166">
            <v>7.58</v>
          </cell>
          <cell r="I166" t="str">
            <v>B</v>
          </cell>
          <cell r="K166">
            <v>0.45479999999999998</v>
          </cell>
        </row>
        <row r="167">
          <cell r="B167">
            <v>16909005</v>
          </cell>
          <cell r="H167">
            <v>17.760000000000002</v>
          </cell>
          <cell r="I167" t="str">
            <v>B</v>
          </cell>
          <cell r="K167">
            <v>1.0656000000000001</v>
          </cell>
        </row>
        <row r="168">
          <cell r="B168">
            <v>16909005</v>
          </cell>
          <cell r="H168">
            <v>10.17</v>
          </cell>
          <cell r="I168" t="str">
            <v>B</v>
          </cell>
          <cell r="K168">
            <v>0.61019999999999996</v>
          </cell>
        </row>
        <row r="169">
          <cell r="B169">
            <v>16909005</v>
          </cell>
          <cell r="H169">
            <v>0.92</v>
          </cell>
          <cell r="I169" t="str">
            <v>B</v>
          </cell>
          <cell r="K169">
            <v>5.5199999999999999E-2</v>
          </cell>
        </row>
        <row r="170">
          <cell r="B170">
            <v>16909005</v>
          </cell>
          <cell r="H170">
            <v>9.07</v>
          </cell>
          <cell r="I170" t="str">
            <v>B</v>
          </cell>
          <cell r="K170">
            <v>0.54420000000000002</v>
          </cell>
        </row>
        <row r="171">
          <cell r="B171">
            <v>16909005</v>
          </cell>
          <cell r="H171">
            <v>17.75</v>
          </cell>
          <cell r="I171" t="str">
            <v>B</v>
          </cell>
          <cell r="K171">
            <v>1.0649999999999999</v>
          </cell>
        </row>
        <row r="172">
          <cell r="B172">
            <v>16909005</v>
          </cell>
          <cell r="H172">
            <v>28.93</v>
          </cell>
          <cell r="I172" t="str">
            <v>B</v>
          </cell>
          <cell r="K172">
            <v>1.7358</v>
          </cell>
        </row>
        <row r="173">
          <cell r="B173">
            <v>16909005</v>
          </cell>
          <cell r="H173">
            <v>31.06</v>
          </cell>
          <cell r="I173" t="str">
            <v>B</v>
          </cell>
          <cell r="K173">
            <v>1.8635999999999999</v>
          </cell>
        </row>
        <row r="174">
          <cell r="B174">
            <v>16909005</v>
          </cell>
          <cell r="H174">
            <v>0.37</v>
          </cell>
          <cell r="I174" t="str">
            <v>B</v>
          </cell>
          <cell r="K174">
            <v>2.2199999999999998E-2</v>
          </cell>
        </row>
        <row r="175">
          <cell r="B175">
            <v>16909005</v>
          </cell>
          <cell r="H175">
            <v>3.88</v>
          </cell>
          <cell r="I175" t="str">
            <v>B</v>
          </cell>
          <cell r="K175">
            <v>0.23279999999999998</v>
          </cell>
        </row>
        <row r="176">
          <cell r="B176">
            <v>16909005</v>
          </cell>
          <cell r="H176">
            <v>27.35</v>
          </cell>
          <cell r="I176" t="str">
            <v>B</v>
          </cell>
          <cell r="K176">
            <v>1.641</v>
          </cell>
        </row>
        <row r="177">
          <cell r="B177">
            <v>16909005</v>
          </cell>
          <cell r="H177">
            <v>20.27</v>
          </cell>
          <cell r="I177" t="str">
            <v>B</v>
          </cell>
          <cell r="K177">
            <v>1.2161999999999999</v>
          </cell>
        </row>
        <row r="178">
          <cell r="B178">
            <v>16909005</v>
          </cell>
          <cell r="H178">
            <v>16.16</v>
          </cell>
          <cell r="I178" t="str">
            <v>B</v>
          </cell>
          <cell r="K178">
            <v>0.96960000000000002</v>
          </cell>
        </row>
        <row r="179">
          <cell r="B179">
            <v>16909005</v>
          </cell>
          <cell r="H179">
            <v>0.14000000000000001</v>
          </cell>
          <cell r="I179" t="str">
            <v>B</v>
          </cell>
          <cell r="K179">
            <v>8.4000000000000012E-3</v>
          </cell>
        </row>
        <row r="180">
          <cell r="B180">
            <v>16909005</v>
          </cell>
          <cell r="H180">
            <v>8.8000000000000007</v>
          </cell>
          <cell r="I180" t="str">
            <v>B</v>
          </cell>
          <cell r="K180">
            <v>0.52800000000000002</v>
          </cell>
        </row>
        <row r="181">
          <cell r="B181">
            <v>16909005</v>
          </cell>
          <cell r="H181">
            <v>1065.42</v>
          </cell>
          <cell r="I181" t="str">
            <v>B</v>
          </cell>
          <cell r="K181">
            <v>63.925200000000004</v>
          </cell>
        </row>
        <row r="182">
          <cell r="B182">
            <v>16909005</v>
          </cell>
          <cell r="H182">
            <v>6.11</v>
          </cell>
          <cell r="I182" t="str">
            <v>B</v>
          </cell>
          <cell r="K182">
            <v>0.36659999999999998</v>
          </cell>
        </row>
        <row r="183">
          <cell r="B183">
            <v>16909005</v>
          </cell>
          <cell r="H183">
            <v>7.31</v>
          </cell>
          <cell r="I183" t="str">
            <v>B</v>
          </cell>
          <cell r="K183">
            <v>0.43859999999999993</v>
          </cell>
        </row>
        <row r="184">
          <cell r="B184">
            <v>16909005</v>
          </cell>
          <cell r="H184">
            <v>0.43</v>
          </cell>
          <cell r="I184" t="str">
            <v>B</v>
          </cell>
          <cell r="K184">
            <v>2.58E-2</v>
          </cell>
        </row>
        <row r="185">
          <cell r="B185">
            <v>16909005</v>
          </cell>
          <cell r="H185">
            <v>13.07</v>
          </cell>
          <cell r="I185" t="str">
            <v>B</v>
          </cell>
          <cell r="K185">
            <v>0.78420000000000001</v>
          </cell>
        </row>
        <row r="186">
          <cell r="B186">
            <v>16909005</v>
          </cell>
          <cell r="H186">
            <v>419.87</v>
          </cell>
          <cell r="I186" t="str">
            <v>B</v>
          </cell>
          <cell r="K186">
            <v>25.1922</v>
          </cell>
        </row>
        <row r="187">
          <cell r="B187">
            <v>16909005</v>
          </cell>
          <cell r="H187">
            <v>7.0000000000000007E-2</v>
          </cell>
          <cell r="I187" t="str">
            <v>B</v>
          </cell>
          <cell r="K187">
            <v>4.2000000000000006E-3</v>
          </cell>
        </row>
        <row r="188">
          <cell r="B188">
            <v>16909005</v>
          </cell>
          <cell r="H188">
            <v>247.42</v>
          </cell>
          <cell r="I188" t="str">
            <v>B</v>
          </cell>
          <cell r="K188">
            <v>14.845199999999998</v>
          </cell>
        </row>
        <row r="189">
          <cell r="B189">
            <v>16909005</v>
          </cell>
          <cell r="H189">
            <v>643.04999999999995</v>
          </cell>
          <cell r="I189" t="str">
            <v>B</v>
          </cell>
          <cell r="K189">
            <v>38.582999999999998</v>
          </cell>
        </row>
        <row r="190">
          <cell r="B190">
            <v>16909005</v>
          </cell>
          <cell r="H190">
            <v>72.92</v>
          </cell>
          <cell r="I190" t="str">
            <v>B</v>
          </cell>
          <cell r="K190">
            <v>4.3751999999999995</v>
          </cell>
        </row>
        <row r="191">
          <cell r="B191">
            <v>16909005</v>
          </cell>
          <cell r="H191">
            <v>56.39</v>
          </cell>
          <cell r="I191" t="str">
            <v>B</v>
          </cell>
          <cell r="K191">
            <v>3.3834</v>
          </cell>
        </row>
        <row r="192">
          <cell r="B192">
            <v>16909005</v>
          </cell>
          <cell r="H192">
            <v>535.25</v>
          </cell>
          <cell r="I192" t="str">
            <v>B</v>
          </cell>
          <cell r="K192">
            <v>32.115000000000002</v>
          </cell>
        </row>
        <row r="193">
          <cell r="B193">
            <v>16909005</v>
          </cell>
          <cell r="H193">
            <v>75.739999999999995</v>
          </cell>
          <cell r="I193" t="str">
            <v>B</v>
          </cell>
          <cell r="K193">
            <v>4.5443999999999996</v>
          </cell>
        </row>
        <row r="194">
          <cell r="B194">
            <v>16909005</v>
          </cell>
          <cell r="H194">
            <v>112.49</v>
          </cell>
          <cell r="I194" t="str">
            <v>B</v>
          </cell>
          <cell r="K194">
            <v>6.7493999999999996</v>
          </cell>
        </row>
        <row r="195">
          <cell r="B195">
            <v>16909005</v>
          </cell>
          <cell r="H195">
            <v>27.04</v>
          </cell>
          <cell r="I195" t="str">
            <v>B</v>
          </cell>
          <cell r="K195">
            <v>1.6223999999999998</v>
          </cell>
        </row>
        <row r="196">
          <cell r="B196">
            <v>16909005</v>
          </cell>
          <cell r="H196">
            <v>94.3</v>
          </cell>
          <cell r="I196" t="str">
            <v>B</v>
          </cell>
          <cell r="K196">
            <v>5.6579999999999995</v>
          </cell>
        </row>
        <row r="197">
          <cell r="B197">
            <v>16909005</v>
          </cell>
          <cell r="H197">
            <v>4.8600000000000003</v>
          </cell>
          <cell r="I197" t="str">
            <v>B</v>
          </cell>
          <cell r="K197">
            <v>0.29160000000000003</v>
          </cell>
        </row>
        <row r="198">
          <cell r="B198">
            <v>16909005</v>
          </cell>
          <cell r="H198">
            <v>129.21</v>
          </cell>
          <cell r="I198" t="str">
            <v>B</v>
          </cell>
          <cell r="K198">
            <v>7.7526000000000002</v>
          </cell>
        </row>
        <row r="199">
          <cell r="B199">
            <v>16909005</v>
          </cell>
          <cell r="H199">
            <v>2.79</v>
          </cell>
          <cell r="I199" t="str">
            <v>A</v>
          </cell>
          <cell r="K199">
            <v>2.7900000000000001E-2</v>
          </cell>
        </row>
        <row r="200">
          <cell r="B200">
            <v>16909005</v>
          </cell>
          <cell r="H200">
            <v>2.79</v>
          </cell>
          <cell r="I200" t="str">
            <v>A</v>
          </cell>
          <cell r="K200">
            <v>2.7900000000000001E-2</v>
          </cell>
        </row>
        <row r="201">
          <cell r="B201">
            <v>16909005</v>
          </cell>
          <cell r="H201">
            <v>2.79</v>
          </cell>
          <cell r="I201" t="str">
            <v>A</v>
          </cell>
          <cell r="K201">
            <v>2.7900000000000001E-2</v>
          </cell>
        </row>
        <row r="202">
          <cell r="B202">
            <v>16909005</v>
          </cell>
          <cell r="H202">
            <v>28.84</v>
          </cell>
          <cell r="I202" t="str">
            <v>A</v>
          </cell>
          <cell r="K202">
            <v>0.28839999999999999</v>
          </cell>
        </row>
        <row r="203">
          <cell r="B203">
            <v>16909005</v>
          </cell>
          <cell r="H203">
            <v>2.19</v>
          </cell>
          <cell r="I203" t="str">
            <v>A</v>
          </cell>
          <cell r="K203">
            <v>2.1899999999999999E-2</v>
          </cell>
        </row>
        <row r="204">
          <cell r="B204">
            <v>16909005</v>
          </cell>
          <cell r="H204">
            <v>0.28999999999999998</v>
          </cell>
          <cell r="I204" t="str">
            <v>A</v>
          </cell>
          <cell r="K204">
            <v>2.8999999999999998E-3</v>
          </cell>
        </row>
        <row r="205">
          <cell r="B205">
            <v>16909005</v>
          </cell>
          <cell r="H205">
            <v>1.6</v>
          </cell>
          <cell r="I205" t="str">
            <v>A</v>
          </cell>
          <cell r="K205">
            <v>1.6E-2</v>
          </cell>
        </row>
        <row r="206">
          <cell r="B206">
            <v>16909005</v>
          </cell>
          <cell r="H206">
            <v>10.84</v>
          </cell>
          <cell r="I206" t="str">
            <v>A</v>
          </cell>
          <cell r="K206">
            <v>0.1084</v>
          </cell>
        </row>
        <row r="207">
          <cell r="B207">
            <v>16909005</v>
          </cell>
          <cell r="H207">
            <v>5.53</v>
          </cell>
          <cell r="I207" t="str">
            <v>A</v>
          </cell>
          <cell r="K207">
            <v>5.5300000000000002E-2</v>
          </cell>
        </row>
        <row r="208">
          <cell r="B208">
            <v>16909005</v>
          </cell>
          <cell r="H208">
            <v>10.02</v>
          </cell>
          <cell r="I208" t="str">
            <v>A</v>
          </cell>
          <cell r="K208">
            <v>0.1002</v>
          </cell>
        </row>
        <row r="209">
          <cell r="B209">
            <v>16909005</v>
          </cell>
          <cell r="H209">
            <v>8.44</v>
          </cell>
          <cell r="I209" t="str">
            <v>A</v>
          </cell>
          <cell r="K209">
            <v>8.4400000000000003E-2</v>
          </cell>
        </row>
        <row r="210">
          <cell r="B210">
            <v>16909005</v>
          </cell>
          <cell r="H210">
            <v>11.17</v>
          </cell>
          <cell r="I210" t="str">
            <v>A</v>
          </cell>
          <cell r="K210">
            <v>0.11170000000000001</v>
          </cell>
        </row>
        <row r="211">
          <cell r="B211">
            <v>16909005</v>
          </cell>
          <cell r="H211">
            <v>9.89</v>
          </cell>
          <cell r="I211" t="str">
            <v>A</v>
          </cell>
          <cell r="K211">
            <v>9.8900000000000002E-2</v>
          </cell>
        </row>
        <row r="212">
          <cell r="B212">
            <v>16909005</v>
          </cell>
          <cell r="H212">
            <v>16.829999999999998</v>
          </cell>
          <cell r="I212" t="str">
            <v>A</v>
          </cell>
          <cell r="K212">
            <v>0.16829999999999998</v>
          </cell>
        </row>
        <row r="213">
          <cell r="B213">
            <v>16909005</v>
          </cell>
          <cell r="H213">
            <v>20.010000000000002</v>
          </cell>
          <cell r="I213" t="str">
            <v>A</v>
          </cell>
          <cell r="K213">
            <v>0.20010000000000003</v>
          </cell>
        </row>
        <row r="214">
          <cell r="B214">
            <v>16909005</v>
          </cell>
          <cell r="H214">
            <v>17.100000000000001</v>
          </cell>
          <cell r="I214" t="str">
            <v>A</v>
          </cell>
          <cell r="K214">
            <v>0.17100000000000001</v>
          </cell>
        </row>
        <row r="215">
          <cell r="B215">
            <v>16909005</v>
          </cell>
          <cell r="H215">
            <v>5.34</v>
          </cell>
          <cell r="I215" t="str">
            <v>A</v>
          </cell>
          <cell r="K215">
            <v>5.3400000000000003E-2</v>
          </cell>
        </row>
        <row r="216">
          <cell r="B216">
            <v>16909005</v>
          </cell>
          <cell r="H216">
            <v>3.18</v>
          </cell>
          <cell r="I216" t="str">
            <v>A</v>
          </cell>
          <cell r="K216">
            <v>3.1800000000000002E-2</v>
          </cell>
        </row>
        <row r="217">
          <cell r="B217">
            <v>16909005</v>
          </cell>
          <cell r="H217">
            <v>0.18</v>
          </cell>
          <cell r="I217" t="str">
            <v>A</v>
          </cell>
          <cell r="K217">
            <v>1.8E-3</v>
          </cell>
        </row>
        <row r="218">
          <cell r="B218">
            <v>16909005</v>
          </cell>
          <cell r="H218">
            <v>8.31</v>
          </cell>
          <cell r="I218" t="str">
            <v>A</v>
          </cell>
          <cell r="K218">
            <v>8.3100000000000007E-2</v>
          </cell>
        </row>
        <row r="219">
          <cell r="B219">
            <v>16909005</v>
          </cell>
          <cell r="H219">
            <v>0.02</v>
          </cell>
          <cell r="I219" t="str">
            <v>A</v>
          </cell>
          <cell r="K219">
            <v>2.0000000000000001E-4</v>
          </cell>
        </row>
        <row r="220">
          <cell r="B220">
            <v>16909005</v>
          </cell>
          <cell r="H220">
            <v>2.94</v>
          </cell>
          <cell r="I220" t="str">
            <v>A</v>
          </cell>
          <cell r="K220">
            <v>2.9399999999999999E-2</v>
          </cell>
        </row>
        <row r="221">
          <cell r="B221">
            <v>16909005</v>
          </cell>
          <cell r="H221">
            <v>2.77</v>
          </cell>
          <cell r="I221" t="str">
            <v>A</v>
          </cell>
          <cell r="K221">
            <v>2.7700000000000002E-2</v>
          </cell>
        </row>
        <row r="222">
          <cell r="B222">
            <v>16909005</v>
          </cell>
          <cell r="H222">
            <v>2.77</v>
          </cell>
          <cell r="I222" t="str">
            <v>A</v>
          </cell>
          <cell r="K222">
            <v>2.7700000000000002E-2</v>
          </cell>
        </row>
        <row r="223">
          <cell r="B223">
            <v>16909005</v>
          </cell>
          <cell r="H223">
            <v>5.86</v>
          </cell>
          <cell r="I223" t="str">
            <v>A</v>
          </cell>
          <cell r="K223">
            <v>5.8600000000000006E-2</v>
          </cell>
        </row>
        <row r="224">
          <cell r="B224">
            <v>16909005</v>
          </cell>
          <cell r="H224">
            <v>2.3199999999999998</v>
          </cell>
          <cell r="I224" t="str">
            <v>A</v>
          </cell>
          <cell r="K224">
            <v>2.3199999999999998E-2</v>
          </cell>
        </row>
        <row r="225">
          <cell r="B225">
            <v>16909005</v>
          </cell>
          <cell r="H225">
            <v>12.31</v>
          </cell>
          <cell r="I225" t="str">
            <v>A</v>
          </cell>
          <cell r="K225">
            <v>0.1231</v>
          </cell>
        </row>
        <row r="226">
          <cell r="B226">
            <v>16909005</v>
          </cell>
          <cell r="H226">
            <v>1.04</v>
          </cell>
          <cell r="I226" t="str">
            <v>A</v>
          </cell>
          <cell r="K226">
            <v>1.0400000000000001E-2</v>
          </cell>
        </row>
        <row r="227">
          <cell r="B227">
            <v>16909005</v>
          </cell>
          <cell r="H227">
            <v>9.16</v>
          </cell>
          <cell r="I227" t="str">
            <v>A</v>
          </cell>
          <cell r="K227">
            <v>9.1600000000000001E-2</v>
          </cell>
        </row>
        <row r="228">
          <cell r="B228">
            <v>16909005</v>
          </cell>
          <cell r="H228">
            <v>2.66</v>
          </cell>
          <cell r="I228" t="str">
            <v>A</v>
          </cell>
          <cell r="K228">
            <v>2.6600000000000002E-2</v>
          </cell>
        </row>
        <row r="229">
          <cell r="B229">
            <v>16909005</v>
          </cell>
          <cell r="H229">
            <v>21.28</v>
          </cell>
          <cell r="I229" t="str">
            <v>A</v>
          </cell>
          <cell r="K229">
            <v>0.21280000000000002</v>
          </cell>
        </row>
        <row r="230">
          <cell r="B230">
            <v>16909005</v>
          </cell>
          <cell r="H230">
            <v>0.56000000000000005</v>
          </cell>
          <cell r="I230" t="str">
            <v>A</v>
          </cell>
          <cell r="K230">
            <v>5.6000000000000008E-3</v>
          </cell>
        </row>
        <row r="231">
          <cell r="B231">
            <v>16909005</v>
          </cell>
          <cell r="H231">
            <v>19.559999999999999</v>
          </cell>
          <cell r="I231" t="str">
            <v>A</v>
          </cell>
          <cell r="K231">
            <v>0.1956</v>
          </cell>
        </row>
        <row r="232">
          <cell r="B232">
            <v>16909005</v>
          </cell>
          <cell r="H232">
            <v>13.85</v>
          </cell>
          <cell r="I232" t="str">
            <v>A</v>
          </cell>
          <cell r="K232">
            <v>0.13850000000000001</v>
          </cell>
        </row>
        <row r="233">
          <cell r="B233">
            <v>16909005</v>
          </cell>
          <cell r="H233">
            <v>4.42</v>
          </cell>
          <cell r="I233" t="str">
            <v>A</v>
          </cell>
          <cell r="K233">
            <v>4.4200000000000003E-2</v>
          </cell>
        </row>
        <row r="234">
          <cell r="B234">
            <v>16909005</v>
          </cell>
          <cell r="H234">
            <v>8.91</v>
          </cell>
          <cell r="I234" t="str">
            <v>A</v>
          </cell>
          <cell r="K234">
            <v>8.9099999999999999E-2</v>
          </cell>
        </row>
        <row r="235">
          <cell r="B235">
            <v>16909005</v>
          </cell>
          <cell r="H235">
            <v>3.61</v>
          </cell>
          <cell r="I235" t="str">
            <v>A</v>
          </cell>
          <cell r="K235">
            <v>3.61E-2</v>
          </cell>
        </row>
        <row r="236">
          <cell r="B236">
            <v>16909005</v>
          </cell>
          <cell r="H236">
            <v>0.55000000000000004</v>
          </cell>
          <cell r="I236" t="str">
            <v>A</v>
          </cell>
          <cell r="K236">
            <v>5.5000000000000005E-3</v>
          </cell>
        </row>
        <row r="237">
          <cell r="B237">
            <v>16909005</v>
          </cell>
          <cell r="H237">
            <v>7.57</v>
          </cell>
          <cell r="I237" t="str">
            <v>A</v>
          </cell>
          <cell r="K237">
            <v>7.5700000000000003E-2</v>
          </cell>
        </row>
        <row r="238">
          <cell r="B238">
            <v>16909005</v>
          </cell>
          <cell r="H238">
            <v>0.02</v>
          </cell>
          <cell r="I238" t="str">
            <v>A</v>
          </cell>
          <cell r="K238">
            <v>2.0000000000000001E-4</v>
          </cell>
        </row>
        <row r="239">
          <cell r="B239">
            <v>16909005</v>
          </cell>
          <cell r="H239">
            <v>0.01</v>
          </cell>
          <cell r="I239" t="str">
            <v>A</v>
          </cell>
          <cell r="K239">
            <v>1E-4</v>
          </cell>
        </row>
        <row r="240">
          <cell r="B240">
            <v>16909005</v>
          </cell>
          <cell r="H240">
            <v>8.8699999999999992</v>
          </cell>
          <cell r="I240" t="str">
            <v>A</v>
          </cell>
          <cell r="K240">
            <v>8.8699999999999987E-2</v>
          </cell>
        </row>
        <row r="241">
          <cell r="B241">
            <v>16909005</v>
          </cell>
          <cell r="H241">
            <v>9.24</v>
          </cell>
          <cell r="I241" t="str">
            <v>A</v>
          </cell>
          <cell r="K241">
            <v>9.240000000000001E-2</v>
          </cell>
        </row>
        <row r="242">
          <cell r="B242">
            <v>16909005</v>
          </cell>
          <cell r="H242">
            <v>8.83</v>
          </cell>
          <cell r="I242" t="str">
            <v>A</v>
          </cell>
          <cell r="K242">
            <v>8.8300000000000003E-2</v>
          </cell>
        </row>
        <row r="243">
          <cell r="B243">
            <v>16909005</v>
          </cell>
          <cell r="H243">
            <v>8.8699999999999992</v>
          </cell>
          <cell r="I243" t="str">
            <v>A</v>
          </cell>
          <cell r="K243">
            <v>8.8699999999999987E-2</v>
          </cell>
        </row>
        <row r="244">
          <cell r="B244">
            <v>16909005</v>
          </cell>
          <cell r="H244">
            <v>5.18</v>
          </cell>
          <cell r="I244" t="str">
            <v>A</v>
          </cell>
          <cell r="K244">
            <v>5.1799999999999999E-2</v>
          </cell>
        </row>
        <row r="245">
          <cell r="B245">
            <v>16909005</v>
          </cell>
          <cell r="H245">
            <v>61.6</v>
          </cell>
          <cell r="I245" t="str">
            <v>A</v>
          </cell>
          <cell r="K245">
            <v>0.61599999999999999</v>
          </cell>
        </row>
        <row r="246">
          <cell r="B246">
            <v>16909005</v>
          </cell>
          <cell r="H246">
            <v>56</v>
          </cell>
          <cell r="I246" t="str">
            <v>A</v>
          </cell>
          <cell r="K246">
            <v>0.56000000000000005</v>
          </cell>
        </row>
        <row r="247">
          <cell r="B247">
            <v>16909005</v>
          </cell>
          <cell r="H247">
            <v>56</v>
          </cell>
          <cell r="I247" t="str">
            <v>A</v>
          </cell>
          <cell r="K247">
            <v>0.56000000000000005</v>
          </cell>
        </row>
        <row r="248">
          <cell r="B248">
            <v>16909005</v>
          </cell>
          <cell r="H248">
            <v>56</v>
          </cell>
          <cell r="I248" t="str">
            <v>A</v>
          </cell>
          <cell r="K248">
            <v>0.56000000000000005</v>
          </cell>
        </row>
        <row r="249">
          <cell r="B249">
            <v>16909005</v>
          </cell>
          <cell r="H249">
            <v>2.11</v>
          </cell>
          <cell r="I249" t="str">
            <v>A</v>
          </cell>
          <cell r="K249">
            <v>2.1100000000000001E-2</v>
          </cell>
        </row>
        <row r="250">
          <cell r="B250">
            <v>16909005</v>
          </cell>
          <cell r="H250">
            <v>2.92</v>
          </cell>
          <cell r="I250" t="str">
            <v>A</v>
          </cell>
          <cell r="K250">
            <v>2.92E-2</v>
          </cell>
        </row>
        <row r="251">
          <cell r="B251">
            <v>16909005</v>
          </cell>
          <cell r="H251">
            <v>15.21</v>
          </cell>
          <cell r="I251" t="str">
            <v>A</v>
          </cell>
          <cell r="K251">
            <v>0.15210000000000001</v>
          </cell>
        </row>
        <row r="252">
          <cell r="B252">
            <v>16909005</v>
          </cell>
          <cell r="H252">
            <v>25.79</v>
          </cell>
          <cell r="I252" t="str">
            <v>A</v>
          </cell>
          <cell r="K252">
            <v>0.25790000000000002</v>
          </cell>
        </row>
        <row r="253">
          <cell r="B253">
            <v>16909005</v>
          </cell>
          <cell r="H253">
            <v>23.94</v>
          </cell>
          <cell r="I253" t="str">
            <v>A</v>
          </cell>
          <cell r="K253">
            <v>0.23940000000000003</v>
          </cell>
        </row>
        <row r="254">
          <cell r="B254">
            <v>16909005</v>
          </cell>
          <cell r="H254">
            <v>5.56</v>
          </cell>
          <cell r="I254" t="str">
            <v>A</v>
          </cell>
          <cell r="K254">
            <v>5.5599999999999997E-2</v>
          </cell>
        </row>
        <row r="255">
          <cell r="B255">
            <v>16909005</v>
          </cell>
          <cell r="H255">
            <v>1.57</v>
          </cell>
          <cell r="I255" t="str">
            <v>A</v>
          </cell>
          <cell r="K255">
            <v>1.5700000000000002E-2</v>
          </cell>
        </row>
        <row r="256">
          <cell r="B256">
            <v>16909005</v>
          </cell>
          <cell r="H256">
            <v>5.8</v>
          </cell>
          <cell r="I256" t="str">
            <v>A</v>
          </cell>
          <cell r="K256">
            <v>5.7999999999999996E-2</v>
          </cell>
        </row>
        <row r="257">
          <cell r="B257">
            <v>16909005</v>
          </cell>
          <cell r="H257">
            <v>9.1199999999999992</v>
          </cell>
          <cell r="I257" t="str">
            <v>A</v>
          </cell>
          <cell r="K257">
            <v>9.1199999999999989E-2</v>
          </cell>
        </row>
        <row r="258">
          <cell r="B258">
            <v>16909005</v>
          </cell>
          <cell r="H258">
            <v>0.01</v>
          </cell>
          <cell r="I258" t="str">
            <v>A</v>
          </cell>
          <cell r="K258">
            <v>1E-4</v>
          </cell>
        </row>
        <row r="259">
          <cell r="B259">
            <v>16909005</v>
          </cell>
          <cell r="H259">
            <v>6.5</v>
          </cell>
          <cell r="I259" t="str">
            <v>A</v>
          </cell>
          <cell r="K259">
            <v>6.5000000000000002E-2</v>
          </cell>
        </row>
        <row r="260">
          <cell r="B260">
            <v>16909005</v>
          </cell>
          <cell r="H260">
            <v>5.7</v>
          </cell>
          <cell r="I260" t="str">
            <v>A</v>
          </cell>
          <cell r="K260">
            <v>5.7000000000000002E-2</v>
          </cell>
        </row>
        <row r="261">
          <cell r="B261">
            <v>16909005</v>
          </cell>
          <cell r="H261">
            <v>9.66</v>
          </cell>
          <cell r="I261" t="str">
            <v>A</v>
          </cell>
          <cell r="K261">
            <v>9.6600000000000005E-2</v>
          </cell>
        </row>
        <row r="262">
          <cell r="B262">
            <v>16909005</v>
          </cell>
          <cell r="H262">
            <v>10.27</v>
          </cell>
          <cell r="I262" t="str">
            <v>A</v>
          </cell>
          <cell r="K262">
            <v>0.1027</v>
          </cell>
        </row>
        <row r="263">
          <cell r="B263">
            <v>16909005</v>
          </cell>
          <cell r="H263">
            <v>51.86</v>
          </cell>
          <cell r="I263" t="str">
            <v>A</v>
          </cell>
          <cell r="K263">
            <v>0.51859999999999995</v>
          </cell>
        </row>
        <row r="264">
          <cell r="B264">
            <v>16909005</v>
          </cell>
          <cell r="H264">
            <v>8.68</v>
          </cell>
          <cell r="I264" t="str">
            <v>A</v>
          </cell>
          <cell r="K264">
            <v>8.6800000000000002E-2</v>
          </cell>
        </row>
        <row r="265">
          <cell r="B265">
            <v>16909005</v>
          </cell>
          <cell r="H265">
            <v>31.37</v>
          </cell>
          <cell r="I265" t="str">
            <v>A</v>
          </cell>
          <cell r="K265">
            <v>0.31370000000000003</v>
          </cell>
        </row>
        <row r="266">
          <cell r="B266">
            <v>16909005</v>
          </cell>
          <cell r="H266">
            <v>33.35</v>
          </cell>
          <cell r="I266" t="str">
            <v>A</v>
          </cell>
          <cell r="K266">
            <v>0.33350000000000002</v>
          </cell>
        </row>
        <row r="267">
          <cell r="B267">
            <v>16909005</v>
          </cell>
          <cell r="H267">
            <v>22.53</v>
          </cell>
          <cell r="I267" t="str">
            <v>A</v>
          </cell>
          <cell r="K267">
            <v>0.22530000000000003</v>
          </cell>
        </row>
        <row r="268">
          <cell r="B268">
            <v>16909005</v>
          </cell>
          <cell r="H268">
            <v>7.61</v>
          </cell>
          <cell r="I268" t="str">
            <v>A</v>
          </cell>
          <cell r="K268">
            <v>7.6100000000000001E-2</v>
          </cell>
        </row>
        <row r="269">
          <cell r="B269">
            <v>16909005</v>
          </cell>
          <cell r="H269">
            <v>19.68</v>
          </cell>
          <cell r="I269" t="str">
            <v>A</v>
          </cell>
          <cell r="K269">
            <v>0.1968</v>
          </cell>
        </row>
        <row r="270">
          <cell r="B270">
            <v>16909005</v>
          </cell>
          <cell r="H270">
            <v>10.32</v>
          </cell>
          <cell r="I270" t="str">
            <v>A</v>
          </cell>
          <cell r="K270">
            <v>0.1032</v>
          </cell>
        </row>
        <row r="271">
          <cell r="B271">
            <v>16909005</v>
          </cell>
          <cell r="H271">
            <v>24.52</v>
          </cell>
          <cell r="I271" t="str">
            <v>A</v>
          </cell>
          <cell r="K271">
            <v>0.2452</v>
          </cell>
        </row>
        <row r="272">
          <cell r="B272">
            <v>16909005</v>
          </cell>
          <cell r="H272">
            <v>46.79</v>
          </cell>
          <cell r="I272" t="str">
            <v>A</v>
          </cell>
          <cell r="K272">
            <v>0.46789999999999998</v>
          </cell>
        </row>
        <row r="273">
          <cell r="B273">
            <v>16909005</v>
          </cell>
          <cell r="H273">
            <v>34.99</v>
          </cell>
          <cell r="I273" t="str">
            <v>A</v>
          </cell>
          <cell r="K273">
            <v>0.34990000000000004</v>
          </cell>
        </row>
        <row r="274">
          <cell r="B274">
            <v>16909005</v>
          </cell>
          <cell r="H274">
            <v>1.72</v>
          </cell>
          <cell r="I274" t="str">
            <v>A</v>
          </cell>
          <cell r="K274">
            <v>1.72E-2</v>
          </cell>
        </row>
        <row r="275">
          <cell r="B275">
            <v>16909005</v>
          </cell>
          <cell r="H275">
            <v>8.19</v>
          </cell>
          <cell r="I275" t="str">
            <v>A</v>
          </cell>
          <cell r="K275">
            <v>8.1900000000000001E-2</v>
          </cell>
        </row>
        <row r="276">
          <cell r="B276">
            <v>16909005</v>
          </cell>
          <cell r="H276">
            <v>21.8</v>
          </cell>
          <cell r="I276" t="str">
            <v>A</v>
          </cell>
          <cell r="K276">
            <v>0.218</v>
          </cell>
        </row>
        <row r="277">
          <cell r="B277">
            <v>16909005</v>
          </cell>
          <cell r="H277">
            <v>2.69</v>
          </cell>
          <cell r="I277" t="str">
            <v>A</v>
          </cell>
          <cell r="K277">
            <v>2.69E-2</v>
          </cell>
        </row>
        <row r="278">
          <cell r="B278">
            <v>16909005</v>
          </cell>
          <cell r="H278">
            <v>0.65</v>
          </cell>
          <cell r="I278" t="str">
            <v>A</v>
          </cell>
          <cell r="K278">
            <v>6.5000000000000006E-3</v>
          </cell>
        </row>
        <row r="279">
          <cell r="B279">
            <v>16909005</v>
          </cell>
          <cell r="H279">
            <v>9.35</v>
          </cell>
          <cell r="I279" t="str">
            <v>A</v>
          </cell>
          <cell r="K279">
            <v>9.35E-2</v>
          </cell>
        </row>
        <row r="280">
          <cell r="B280">
            <v>16909005</v>
          </cell>
          <cell r="H280">
            <v>0.12</v>
          </cell>
          <cell r="I280" t="str">
            <v>A</v>
          </cell>
          <cell r="K280">
            <v>1.1999999999999999E-3</v>
          </cell>
        </row>
        <row r="281">
          <cell r="B281">
            <v>16909005</v>
          </cell>
          <cell r="H281">
            <v>0.2</v>
          </cell>
          <cell r="I281" t="str">
            <v>A</v>
          </cell>
          <cell r="K281">
            <v>2E-3</v>
          </cell>
        </row>
        <row r="282">
          <cell r="B282">
            <v>16909005</v>
          </cell>
          <cell r="H282">
            <v>0.28999999999999998</v>
          </cell>
          <cell r="I282" t="str">
            <v>A</v>
          </cell>
          <cell r="K282">
            <v>2.8999999999999998E-3</v>
          </cell>
        </row>
        <row r="283">
          <cell r="B283">
            <v>16909005</v>
          </cell>
          <cell r="H283">
            <v>0.3</v>
          </cell>
          <cell r="I283" t="str">
            <v>A</v>
          </cell>
          <cell r="K283">
            <v>3.0000000000000001E-3</v>
          </cell>
        </row>
        <row r="284">
          <cell r="B284">
            <v>16909005</v>
          </cell>
          <cell r="H284">
            <v>1.06</v>
          </cell>
          <cell r="I284" t="str">
            <v>A</v>
          </cell>
          <cell r="K284">
            <v>1.06E-2</v>
          </cell>
        </row>
        <row r="285">
          <cell r="B285">
            <v>16909005</v>
          </cell>
          <cell r="H285">
            <v>9.34</v>
          </cell>
          <cell r="I285" t="str">
            <v>A</v>
          </cell>
          <cell r="K285">
            <v>9.3399999999999997E-2</v>
          </cell>
        </row>
        <row r="286">
          <cell r="B286">
            <v>16909005</v>
          </cell>
          <cell r="H286">
            <v>6.46</v>
          </cell>
          <cell r="I286" t="str">
            <v>A</v>
          </cell>
          <cell r="K286">
            <v>6.4600000000000005E-2</v>
          </cell>
        </row>
        <row r="287">
          <cell r="B287">
            <v>16909005</v>
          </cell>
          <cell r="H287">
            <v>14.45</v>
          </cell>
          <cell r="I287" t="str">
            <v>A</v>
          </cell>
          <cell r="K287">
            <v>0.14449999999999999</v>
          </cell>
        </row>
        <row r="288">
          <cell r="B288">
            <v>16909005</v>
          </cell>
          <cell r="H288">
            <v>6.36</v>
          </cell>
          <cell r="I288" t="str">
            <v>A</v>
          </cell>
          <cell r="K288">
            <v>6.3600000000000004E-2</v>
          </cell>
        </row>
        <row r="289">
          <cell r="B289">
            <v>16909005</v>
          </cell>
          <cell r="H289">
            <v>4.3499999999999996</v>
          </cell>
          <cell r="I289" t="str">
            <v>A</v>
          </cell>
          <cell r="K289">
            <v>4.3499999999999997E-2</v>
          </cell>
        </row>
        <row r="290">
          <cell r="B290">
            <v>16909005</v>
          </cell>
          <cell r="H290">
            <v>0.04</v>
          </cell>
          <cell r="I290" t="str">
            <v>A</v>
          </cell>
          <cell r="K290">
            <v>4.0000000000000002E-4</v>
          </cell>
        </row>
        <row r="291">
          <cell r="B291">
            <v>16909005</v>
          </cell>
          <cell r="H291">
            <v>2.41</v>
          </cell>
          <cell r="I291" t="str">
            <v>A</v>
          </cell>
          <cell r="K291">
            <v>2.4100000000000003E-2</v>
          </cell>
        </row>
        <row r="292">
          <cell r="B292">
            <v>16909005</v>
          </cell>
          <cell r="H292">
            <v>8.76</v>
          </cell>
          <cell r="I292" t="str">
            <v>A</v>
          </cell>
          <cell r="K292">
            <v>8.7599999999999997E-2</v>
          </cell>
        </row>
        <row r="293">
          <cell r="B293">
            <v>16909005</v>
          </cell>
          <cell r="H293">
            <v>6.6</v>
          </cell>
          <cell r="I293" t="str">
            <v>A</v>
          </cell>
          <cell r="K293">
            <v>6.6000000000000003E-2</v>
          </cell>
        </row>
        <row r="294">
          <cell r="B294">
            <v>16909005</v>
          </cell>
          <cell r="H294">
            <v>8.91</v>
          </cell>
          <cell r="I294" t="str">
            <v>A</v>
          </cell>
          <cell r="K294">
            <v>8.9099999999999999E-2</v>
          </cell>
        </row>
        <row r="295">
          <cell r="B295">
            <v>16909005</v>
          </cell>
          <cell r="H295">
            <v>6.04</v>
          </cell>
          <cell r="I295" t="str">
            <v>A</v>
          </cell>
          <cell r="K295">
            <v>6.0400000000000002E-2</v>
          </cell>
        </row>
        <row r="296">
          <cell r="B296">
            <v>16909005</v>
          </cell>
          <cell r="H296">
            <v>9.34</v>
          </cell>
          <cell r="I296" t="str">
            <v>A</v>
          </cell>
          <cell r="K296">
            <v>9.3399999999999997E-2</v>
          </cell>
        </row>
        <row r="297">
          <cell r="B297">
            <v>16909005</v>
          </cell>
          <cell r="H297">
            <v>9.59</v>
          </cell>
          <cell r="I297" t="str">
            <v>A</v>
          </cell>
          <cell r="K297">
            <v>9.5899999999999999E-2</v>
          </cell>
        </row>
        <row r="298">
          <cell r="B298">
            <v>16909005</v>
          </cell>
          <cell r="H298">
            <v>9</v>
          </cell>
          <cell r="I298" t="str">
            <v>A</v>
          </cell>
          <cell r="K298">
            <v>0.09</v>
          </cell>
        </row>
        <row r="299">
          <cell r="B299">
            <v>16909005</v>
          </cell>
          <cell r="H299">
            <v>9.34</v>
          </cell>
          <cell r="I299" t="str">
            <v>A</v>
          </cell>
          <cell r="K299">
            <v>9.3399999999999997E-2</v>
          </cell>
        </row>
        <row r="300">
          <cell r="B300">
            <v>16909005</v>
          </cell>
          <cell r="H300">
            <v>12.2</v>
          </cell>
          <cell r="I300" t="str">
            <v>A</v>
          </cell>
          <cell r="K300">
            <v>0.122</v>
          </cell>
        </row>
        <row r="301">
          <cell r="B301">
            <v>16909005</v>
          </cell>
          <cell r="H301">
            <v>14.25</v>
          </cell>
          <cell r="I301" t="str">
            <v>A</v>
          </cell>
          <cell r="K301">
            <v>0.14250000000000002</v>
          </cell>
        </row>
        <row r="302">
          <cell r="B302">
            <v>16909005</v>
          </cell>
          <cell r="H302">
            <v>4.58</v>
          </cell>
          <cell r="I302" t="str">
            <v>A</v>
          </cell>
          <cell r="K302">
            <v>4.58E-2</v>
          </cell>
        </row>
        <row r="303">
          <cell r="B303">
            <v>16909005</v>
          </cell>
          <cell r="H303">
            <v>22.1</v>
          </cell>
          <cell r="I303" t="str">
            <v>A</v>
          </cell>
          <cell r="K303">
            <v>0.22100000000000003</v>
          </cell>
        </row>
        <row r="304">
          <cell r="B304">
            <v>16909005</v>
          </cell>
          <cell r="H304">
            <v>10.25</v>
          </cell>
          <cell r="I304" t="str">
            <v>A</v>
          </cell>
          <cell r="K304">
            <v>0.10250000000000001</v>
          </cell>
        </row>
        <row r="305">
          <cell r="B305">
            <v>16909005</v>
          </cell>
          <cell r="H305">
            <v>14.99</v>
          </cell>
          <cell r="I305" t="str">
            <v>A</v>
          </cell>
          <cell r="K305">
            <v>0.14990000000000001</v>
          </cell>
        </row>
        <row r="306">
          <cell r="B306">
            <v>16909005</v>
          </cell>
          <cell r="H306">
            <v>16.809999999999999</v>
          </cell>
          <cell r="I306" t="str">
            <v>A</v>
          </cell>
          <cell r="K306">
            <v>0.1681</v>
          </cell>
        </row>
        <row r="307">
          <cell r="B307">
            <v>16909005</v>
          </cell>
          <cell r="H307">
            <v>25.24</v>
          </cell>
          <cell r="I307" t="str">
            <v>A</v>
          </cell>
          <cell r="K307">
            <v>0.25240000000000001</v>
          </cell>
        </row>
        <row r="308">
          <cell r="B308">
            <v>16909005</v>
          </cell>
          <cell r="H308">
            <v>18.670000000000002</v>
          </cell>
          <cell r="I308" t="str">
            <v>A</v>
          </cell>
          <cell r="K308">
            <v>0.18670000000000003</v>
          </cell>
        </row>
        <row r="309">
          <cell r="B309">
            <v>16909005</v>
          </cell>
          <cell r="H309">
            <v>16.32</v>
          </cell>
          <cell r="I309" t="str">
            <v>A</v>
          </cell>
          <cell r="K309">
            <v>0.16320000000000001</v>
          </cell>
        </row>
        <row r="310">
          <cell r="B310">
            <v>16909005</v>
          </cell>
          <cell r="H310">
            <v>15.11</v>
          </cell>
          <cell r="I310" t="str">
            <v>A</v>
          </cell>
          <cell r="K310">
            <v>0.15109999999999998</v>
          </cell>
        </row>
        <row r="311">
          <cell r="B311">
            <v>16909005</v>
          </cell>
          <cell r="H311">
            <v>9.65</v>
          </cell>
          <cell r="I311" t="str">
            <v>A</v>
          </cell>
          <cell r="K311">
            <v>9.6500000000000002E-2</v>
          </cell>
        </row>
        <row r="312">
          <cell r="B312">
            <v>16909005</v>
          </cell>
          <cell r="H312">
            <v>16.579999999999998</v>
          </cell>
          <cell r="I312" t="str">
            <v>A</v>
          </cell>
          <cell r="K312">
            <v>0.16579999999999998</v>
          </cell>
        </row>
        <row r="313">
          <cell r="B313">
            <v>16909005</v>
          </cell>
          <cell r="H313">
            <v>17.760000000000002</v>
          </cell>
          <cell r="I313" t="str">
            <v>A</v>
          </cell>
          <cell r="K313">
            <v>0.17760000000000001</v>
          </cell>
        </row>
        <row r="314">
          <cell r="B314">
            <v>16909005</v>
          </cell>
          <cell r="H314">
            <v>18.68</v>
          </cell>
          <cell r="I314" t="str">
            <v>A</v>
          </cell>
          <cell r="K314">
            <v>0.18679999999999999</v>
          </cell>
        </row>
        <row r="315">
          <cell r="B315">
            <v>16909005</v>
          </cell>
          <cell r="H315">
            <v>17.760000000000002</v>
          </cell>
          <cell r="I315" t="str">
            <v>A</v>
          </cell>
          <cell r="K315">
            <v>0.17760000000000001</v>
          </cell>
        </row>
        <row r="316">
          <cell r="B316">
            <v>16909005</v>
          </cell>
          <cell r="H316">
            <v>52.73</v>
          </cell>
          <cell r="I316" t="str">
            <v>A</v>
          </cell>
          <cell r="K316">
            <v>0.52729999999999999</v>
          </cell>
        </row>
        <row r="317">
          <cell r="B317">
            <v>16909005</v>
          </cell>
          <cell r="H317">
            <v>25.16</v>
          </cell>
          <cell r="I317" t="str">
            <v>A</v>
          </cell>
          <cell r="K317">
            <v>0.25159999999999999</v>
          </cell>
        </row>
        <row r="318">
          <cell r="B318">
            <v>16909005</v>
          </cell>
          <cell r="H318">
            <v>17.78</v>
          </cell>
          <cell r="I318" t="str">
            <v>A</v>
          </cell>
          <cell r="K318">
            <v>0.17780000000000001</v>
          </cell>
        </row>
        <row r="319">
          <cell r="B319">
            <v>16909005</v>
          </cell>
          <cell r="H319">
            <v>1.34</v>
          </cell>
          <cell r="I319" t="str">
            <v>A</v>
          </cell>
          <cell r="K319">
            <v>1.34E-2</v>
          </cell>
        </row>
        <row r="320">
          <cell r="B320">
            <v>16909005</v>
          </cell>
          <cell r="H320">
            <v>26.9</v>
          </cell>
          <cell r="I320" t="str">
            <v>A</v>
          </cell>
          <cell r="K320">
            <v>0.26900000000000002</v>
          </cell>
        </row>
        <row r="321">
          <cell r="B321">
            <v>16909005</v>
          </cell>
          <cell r="H321">
            <v>4.25</v>
          </cell>
          <cell r="I321" t="str">
            <v>A</v>
          </cell>
          <cell r="K321">
            <v>4.2500000000000003E-2</v>
          </cell>
        </row>
        <row r="322">
          <cell r="B322">
            <v>16909005</v>
          </cell>
          <cell r="H322">
            <v>37.75</v>
          </cell>
          <cell r="I322" t="str">
            <v>A</v>
          </cell>
          <cell r="K322">
            <v>0.3775</v>
          </cell>
        </row>
        <row r="323">
          <cell r="B323">
            <v>16909005</v>
          </cell>
          <cell r="H323">
            <v>19.45</v>
          </cell>
          <cell r="I323" t="str">
            <v>A</v>
          </cell>
          <cell r="K323">
            <v>0.19450000000000001</v>
          </cell>
        </row>
        <row r="324">
          <cell r="B324">
            <v>16909005</v>
          </cell>
          <cell r="H324">
            <v>31.42</v>
          </cell>
          <cell r="I324" t="str">
            <v>A</v>
          </cell>
          <cell r="K324">
            <v>0.31420000000000003</v>
          </cell>
        </row>
        <row r="325">
          <cell r="B325">
            <v>16909005</v>
          </cell>
          <cell r="H325">
            <v>26.66</v>
          </cell>
          <cell r="I325" t="str">
            <v>A</v>
          </cell>
          <cell r="K325">
            <v>0.2666</v>
          </cell>
        </row>
        <row r="326">
          <cell r="B326">
            <v>16909005</v>
          </cell>
          <cell r="H326">
            <v>30.76</v>
          </cell>
          <cell r="I326" t="str">
            <v>A</v>
          </cell>
          <cell r="K326">
            <v>0.30760000000000004</v>
          </cell>
        </row>
        <row r="327">
          <cell r="B327">
            <v>16909005</v>
          </cell>
          <cell r="H327">
            <v>38.869999999999997</v>
          </cell>
          <cell r="I327" t="str">
            <v>A</v>
          </cell>
          <cell r="K327">
            <v>0.38869999999999999</v>
          </cell>
        </row>
        <row r="328">
          <cell r="B328">
            <v>16909005</v>
          </cell>
          <cell r="H328">
            <v>89.13</v>
          </cell>
          <cell r="I328" t="str">
            <v>A</v>
          </cell>
          <cell r="K328">
            <v>0.89129999999999998</v>
          </cell>
        </row>
        <row r="329">
          <cell r="B329">
            <v>16909005</v>
          </cell>
          <cell r="H329">
            <v>104.36</v>
          </cell>
          <cell r="I329" t="str">
            <v>A</v>
          </cell>
          <cell r="K329">
            <v>1.0436000000000001</v>
          </cell>
        </row>
        <row r="330">
          <cell r="B330">
            <v>16909005</v>
          </cell>
          <cell r="H330">
            <v>131.34</v>
          </cell>
          <cell r="I330" t="str">
            <v>A</v>
          </cell>
          <cell r="K330">
            <v>1.3134000000000001</v>
          </cell>
        </row>
        <row r="331">
          <cell r="B331">
            <v>16909005</v>
          </cell>
          <cell r="H331">
            <v>2.33</v>
          </cell>
          <cell r="I331" t="str">
            <v>A</v>
          </cell>
          <cell r="K331">
            <v>2.3300000000000001E-2</v>
          </cell>
        </row>
        <row r="332">
          <cell r="B332">
            <v>16909005</v>
          </cell>
          <cell r="H332">
            <v>36.049999999999997</v>
          </cell>
          <cell r="I332" t="str">
            <v>A</v>
          </cell>
          <cell r="K332">
            <v>0.36049999999999999</v>
          </cell>
        </row>
        <row r="333">
          <cell r="B333">
            <v>16909005</v>
          </cell>
          <cell r="H333">
            <v>3.13</v>
          </cell>
          <cell r="I333" t="str">
            <v>A</v>
          </cell>
          <cell r="K333">
            <v>3.1300000000000001E-2</v>
          </cell>
        </row>
        <row r="334">
          <cell r="B334">
            <v>16909005</v>
          </cell>
          <cell r="H334">
            <v>60.66</v>
          </cell>
          <cell r="I334" t="str">
            <v>A</v>
          </cell>
          <cell r="K334">
            <v>0.60660000000000003</v>
          </cell>
        </row>
        <row r="335">
          <cell r="B335">
            <v>16909005</v>
          </cell>
          <cell r="H335">
            <v>88.72</v>
          </cell>
          <cell r="I335" t="str">
            <v>A</v>
          </cell>
          <cell r="K335">
            <v>0.88719999999999999</v>
          </cell>
        </row>
        <row r="336">
          <cell r="B336">
            <v>16909005</v>
          </cell>
          <cell r="H336">
            <v>40.78</v>
          </cell>
          <cell r="I336" t="str">
            <v>A</v>
          </cell>
          <cell r="K336">
            <v>0.4078</v>
          </cell>
        </row>
        <row r="337">
          <cell r="B337">
            <v>16909005</v>
          </cell>
          <cell r="H337">
            <v>68.84</v>
          </cell>
          <cell r="I337" t="str">
            <v>A</v>
          </cell>
          <cell r="K337">
            <v>0.68840000000000001</v>
          </cell>
        </row>
        <row r="338">
          <cell r="B338">
            <v>16909005</v>
          </cell>
          <cell r="H338">
            <v>37.479999999999997</v>
          </cell>
          <cell r="I338" t="str">
            <v>A</v>
          </cell>
          <cell r="K338">
            <v>0.37479999999999997</v>
          </cell>
        </row>
        <row r="339">
          <cell r="B339">
            <v>16909005</v>
          </cell>
          <cell r="H339">
            <v>25.38</v>
          </cell>
          <cell r="I339" t="str">
            <v>A</v>
          </cell>
          <cell r="K339">
            <v>0.25379999999999997</v>
          </cell>
        </row>
        <row r="340">
          <cell r="B340">
            <v>16909005</v>
          </cell>
          <cell r="H340">
            <v>37.700000000000003</v>
          </cell>
          <cell r="I340" t="str">
            <v>A</v>
          </cell>
          <cell r="K340">
            <v>0.37700000000000006</v>
          </cell>
        </row>
        <row r="341">
          <cell r="B341">
            <v>16909005</v>
          </cell>
          <cell r="H341">
            <v>16.37</v>
          </cell>
          <cell r="I341" t="str">
            <v>A</v>
          </cell>
          <cell r="K341">
            <v>0.16370000000000001</v>
          </cell>
        </row>
        <row r="342">
          <cell r="B342">
            <v>16909005</v>
          </cell>
          <cell r="H342">
            <v>15.72</v>
          </cell>
          <cell r="I342" t="str">
            <v>A</v>
          </cell>
          <cell r="K342">
            <v>0.15720000000000001</v>
          </cell>
        </row>
        <row r="343">
          <cell r="B343">
            <v>16909005</v>
          </cell>
          <cell r="H343">
            <v>10.34</v>
          </cell>
          <cell r="I343" t="str">
            <v>A</v>
          </cell>
          <cell r="K343">
            <v>0.10340000000000001</v>
          </cell>
        </row>
        <row r="344">
          <cell r="B344">
            <v>16909005</v>
          </cell>
          <cell r="H344">
            <v>26.82</v>
          </cell>
          <cell r="I344" t="str">
            <v>A</v>
          </cell>
          <cell r="K344">
            <v>0.26819999999999999</v>
          </cell>
        </row>
        <row r="345">
          <cell r="B345">
            <v>16909005</v>
          </cell>
          <cell r="H345">
            <v>0.24</v>
          </cell>
          <cell r="I345" t="str">
            <v>A</v>
          </cell>
          <cell r="K345">
            <v>2.3999999999999998E-3</v>
          </cell>
        </row>
        <row r="346">
          <cell r="B346">
            <v>16909005</v>
          </cell>
          <cell r="H346">
            <v>3.74</v>
          </cell>
          <cell r="I346" t="str">
            <v>A</v>
          </cell>
          <cell r="K346">
            <v>3.7400000000000003E-2</v>
          </cell>
        </row>
        <row r="347">
          <cell r="B347">
            <v>16909005</v>
          </cell>
          <cell r="H347">
            <v>0.77</v>
          </cell>
          <cell r="I347" t="str">
            <v>A</v>
          </cell>
          <cell r="K347">
            <v>7.7000000000000002E-3</v>
          </cell>
        </row>
        <row r="348">
          <cell r="B348">
            <v>16909005</v>
          </cell>
          <cell r="H348">
            <v>3.93</v>
          </cell>
          <cell r="I348" t="str">
            <v>A</v>
          </cell>
          <cell r="K348">
            <v>3.9300000000000002E-2</v>
          </cell>
        </row>
        <row r="349">
          <cell r="B349">
            <v>16909005</v>
          </cell>
          <cell r="H349">
            <v>1.96</v>
          </cell>
          <cell r="I349" t="str">
            <v>A</v>
          </cell>
          <cell r="K349">
            <v>1.9599999999999999E-2</v>
          </cell>
        </row>
        <row r="350">
          <cell r="B350">
            <v>16909005</v>
          </cell>
          <cell r="H350">
            <v>1.34</v>
          </cell>
          <cell r="I350" t="str">
            <v>A</v>
          </cell>
          <cell r="K350">
            <v>1.34E-2</v>
          </cell>
        </row>
        <row r="351">
          <cell r="B351">
            <v>16909005</v>
          </cell>
          <cell r="H351">
            <v>0.85</v>
          </cell>
          <cell r="I351" t="str">
            <v>A</v>
          </cell>
          <cell r="K351">
            <v>8.5000000000000006E-3</v>
          </cell>
        </row>
        <row r="352">
          <cell r="B352">
            <v>16909005</v>
          </cell>
          <cell r="H352">
            <v>1.63</v>
          </cell>
          <cell r="I352" t="str">
            <v>A</v>
          </cell>
          <cell r="K352">
            <v>1.6299999999999999E-2</v>
          </cell>
        </row>
        <row r="353">
          <cell r="B353">
            <v>16909005</v>
          </cell>
          <cell r="H353">
            <v>4.17</v>
          </cell>
          <cell r="I353" t="str">
            <v>A</v>
          </cell>
          <cell r="K353">
            <v>4.1700000000000001E-2</v>
          </cell>
        </row>
        <row r="354">
          <cell r="B354">
            <v>16909005</v>
          </cell>
          <cell r="H354">
            <v>2.46</v>
          </cell>
          <cell r="I354" t="str">
            <v>A</v>
          </cell>
          <cell r="K354">
            <v>2.46E-2</v>
          </cell>
        </row>
        <row r="355">
          <cell r="B355">
            <v>16909005</v>
          </cell>
          <cell r="H355">
            <v>8.8800000000000008</v>
          </cell>
          <cell r="I355" t="str">
            <v>A</v>
          </cell>
          <cell r="K355">
            <v>8.8800000000000004E-2</v>
          </cell>
        </row>
        <row r="356">
          <cell r="B356">
            <v>16909005</v>
          </cell>
          <cell r="H356">
            <v>12.34</v>
          </cell>
          <cell r="I356" t="str">
            <v>A</v>
          </cell>
          <cell r="K356">
            <v>0.1234</v>
          </cell>
        </row>
        <row r="357">
          <cell r="B357">
            <v>16909005</v>
          </cell>
          <cell r="H357">
            <v>16.18</v>
          </cell>
          <cell r="I357" t="str">
            <v>A</v>
          </cell>
          <cell r="K357">
            <v>0.1618</v>
          </cell>
        </row>
        <row r="358">
          <cell r="B358">
            <v>16909005</v>
          </cell>
          <cell r="H358">
            <v>21</v>
          </cell>
          <cell r="I358" t="str">
            <v>A</v>
          </cell>
          <cell r="K358">
            <v>0.21</v>
          </cell>
        </row>
        <row r="359">
          <cell r="B359">
            <v>16909005</v>
          </cell>
          <cell r="H359">
            <v>25.5</v>
          </cell>
          <cell r="I359" t="str">
            <v>A</v>
          </cell>
          <cell r="K359">
            <v>0.255</v>
          </cell>
        </row>
        <row r="360">
          <cell r="B360">
            <v>16909005</v>
          </cell>
          <cell r="H360">
            <v>21.21</v>
          </cell>
          <cell r="I360" t="str">
            <v>A</v>
          </cell>
          <cell r="K360">
            <v>0.21210000000000001</v>
          </cell>
        </row>
        <row r="361">
          <cell r="B361">
            <v>16909005</v>
          </cell>
          <cell r="H361">
            <v>88.43</v>
          </cell>
          <cell r="I361" t="str">
            <v>A</v>
          </cell>
          <cell r="K361">
            <v>0.88430000000000009</v>
          </cell>
        </row>
        <row r="362">
          <cell r="B362">
            <v>16909005</v>
          </cell>
          <cell r="H362">
            <v>83.5</v>
          </cell>
          <cell r="I362" t="str">
            <v>A</v>
          </cell>
          <cell r="K362">
            <v>0.83499999999999996</v>
          </cell>
        </row>
        <row r="363">
          <cell r="B363">
            <v>16909005</v>
          </cell>
          <cell r="H363">
            <v>35.04</v>
          </cell>
          <cell r="I363" t="str">
            <v>A</v>
          </cell>
          <cell r="K363">
            <v>0.35039999999999999</v>
          </cell>
        </row>
        <row r="364">
          <cell r="B364">
            <v>16909005</v>
          </cell>
          <cell r="H364">
            <v>108.07</v>
          </cell>
          <cell r="I364" t="str">
            <v>A</v>
          </cell>
          <cell r="K364">
            <v>1.0807</v>
          </cell>
        </row>
        <row r="365">
          <cell r="B365">
            <v>16909005</v>
          </cell>
          <cell r="H365">
            <v>60.65</v>
          </cell>
          <cell r="I365" t="str">
            <v>A</v>
          </cell>
          <cell r="K365">
            <v>0.60650000000000004</v>
          </cell>
        </row>
        <row r="366">
          <cell r="B366">
            <v>16909005</v>
          </cell>
          <cell r="H366">
            <v>229.31</v>
          </cell>
          <cell r="I366" t="str">
            <v>A</v>
          </cell>
          <cell r="K366">
            <v>2.2930999999999999</v>
          </cell>
        </row>
        <row r="367">
          <cell r="B367">
            <v>16909005</v>
          </cell>
          <cell r="H367">
            <v>100.81</v>
          </cell>
          <cell r="I367" t="str">
            <v>A</v>
          </cell>
          <cell r="K367">
            <v>1.0081</v>
          </cell>
        </row>
        <row r="368">
          <cell r="B368">
            <v>16909005</v>
          </cell>
          <cell r="H368">
            <v>19.829999999999998</v>
          </cell>
          <cell r="I368" t="str">
            <v>A</v>
          </cell>
          <cell r="K368">
            <v>0.19829999999999998</v>
          </cell>
        </row>
        <row r="369">
          <cell r="B369">
            <v>16909005</v>
          </cell>
          <cell r="H369">
            <v>60.19</v>
          </cell>
          <cell r="I369" t="str">
            <v>A</v>
          </cell>
          <cell r="K369">
            <v>0.60189999999999999</v>
          </cell>
        </row>
        <row r="370">
          <cell r="B370">
            <v>16909005</v>
          </cell>
          <cell r="H370">
            <v>48.97</v>
          </cell>
          <cell r="I370" t="str">
            <v>A</v>
          </cell>
          <cell r="K370">
            <v>0.48970000000000002</v>
          </cell>
        </row>
        <row r="371">
          <cell r="B371">
            <v>16909005</v>
          </cell>
          <cell r="H371">
            <v>23.55</v>
          </cell>
          <cell r="I371" t="str">
            <v>A</v>
          </cell>
          <cell r="K371">
            <v>0.23550000000000001</v>
          </cell>
        </row>
        <row r="372">
          <cell r="B372">
            <v>16909005</v>
          </cell>
          <cell r="H372">
            <v>138.22</v>
          </cell>
          <cell r="I372" t="str">
            <v>A</v>
          </cell>
          <cell r="K372">
            <v>1.3822000000000001</v>
          </cell>
        </row>
        <row r="373">
          <cell r="B373">
            <v>16909005</v>
          </cell>
          <cell r="H373">
            <v>26.74</v>
          </cell>
          <cell r="I373" t="str">
            <v>A</v>
          </cell>
          <cell r="K373">
            <v>0.26739999999999997</v>
          </cell>
        </row>
        <row r="374">
          <cell r="B374">
            <v>16909005</v>
          </cell>
          <cell r="H374">
            <v>112.4</v>
          </cell>
          <cell r="I374" t="str">
            <v>A</v>
          </cell>
          <cell r="K374">
            <v>1.1240000000000001</v>
          </cell>
        </row>
        <row r="375">
          <cell r="B375">
            <v>16909005</v>
          </cell>
          <cell r="H375">
            <v>81.760000000000005</v>
          </cell>
          <cell r="I375" t="str">
            <v>A</v>
          </cell>
          <cell r="K375">
            <v>0.8176000000000001</v>
          </cell>
        </row>
        <row r="376">
          <cell r="B376">
            <v>16909005</v>
          </cell>
          <cell r="H376">
            <v>85.08</v>
          </cell>
          <cell r="I376" t="str">
            <v>A</v>
          </cell>
          <cell r="K376">
            <v>0.8508</v>
          </cell>
        </row>
        <row r="377">
          <cell r="B377">
            <v>16909005</v>
          </cell>
          <cell r="H377">
            <v>84.85</v>
          </cell>
          <cell r="I377" t="str">
            <v>A</v>
          </cell>
          <cell r="K377">
            <v>0.84849999999999992</v>
          </cell>
        </row>
        <row r="378">
          <cell r="B378">
            <v>16909005</v>
          </cell>
          <cell r="H378">
            <v>76.61</v>
          </cell>
          <cell r="I378" t="str">
            <v>A</v>
          </cell>
          <cell r="K378">
            <v>0.7661</v>
          </cell>
        </row>
        <row r="379">
          <cell r="B379">
            <v>16909005</v>
          </cell>
          <cell r="H379">
            <v>19.64</v>
          </cell>
          <cell r="I379" t="str">
            <v>A</v>
          </cell>
          <cell r="K379">
            <v>0.19640000000000002</v>
          </cell>
        </row>
        <row r="380">
          <cell r="B380">
            <v>16909005</v>
          </cell>
          <cell r="H380">
            <v>93.4</v>
          </cell>
          <cell r="I380" t="str">
            <v>A</v>
          </cell>
          <cell r="K380">
            <v>0.93400000000000005</v>
          </cell>
        </row>
        <row r="381">
          <cell r="B381">
            <v>16909005</v>
          </cell>
          <cell r="H381">
            <v>11.67</v>
          </cell>
          <cell r="I381" t="str">
            <v>A</v>
          </cell>
          <cell r="K381">
            <v>0.1167</v>
          </cell>
        </row>
        <row r="382">
          <cell r="B382">
            <v>16909005</v>
          </cell>
          <cell r="H382">
            <v>41.17</v>
          </cell>
          <cell r="I382" t="str">
            <v>A</v>
          </cell>
          <cell r="K382">
            <v>0.41170000000000001</v>
          </cell>
        </row>
        <row r="383">
          <cell r="B383">
            <v>16909005</v>
          </cell>
          <cell r="H383">
            <v>86.68</v>
          </cell>
          <cell r="I383" t="str">
            <v>A</v>
          </cell>
          <cell r="K383">
            <v>0.86680000000000013</v>
          </cell>
        </row>
        <row r="384">
          <cell r="B384">
            <v>16909005</v>
          </cell>
          <cell r="H384">
            <v>52.89</v>
          </cell>
          <cell r="I384" t="str">
            <v>A</v>
          </cell>
          <cell r="K384">
            <v>0.52890000000000004</v>
          </cell>
        </row>
        <row r="385">
          <cell r="B385">
            <v>16909005</v>
          </cell>
          <cell r="H385">
            <v>8.7799999999999994</v>
          </cell>
          <cell r="I385" t="str">
            <v>A</v>
          </cell>
          <cell r="K385">
            <v>8.7799999999999989E-2</v>
          </cell>
        </row>
        <row r="386">
          <cell r="B386">
            <v>16909005</v>
          </cell>
          <cell r="H386">
            <v>7.56</v>
          </cell>
          <cell r="I386" t="str">
            <v>A</v>
          </cell>
          <cell r="K386">
            <v>7.5600000000000001E-2</v>
          </cell>
        </row>
        <row r="387">
          <cell r="B387">
            <v>16909005</v>
          </cell>
          <cell r="H387">
            <v>65.58</v>
          </cell>
          <cell r="I387" t="str">
            <v>A</v>
          </cell>
          <cell r="K387">
            <v>0.65580000000000005</v>
          </cell>
        </row>
        <row r="388">
          <cell r="B388">
            <v>16909005</v>
          </cell>
          <cell r="H388">
            <v>60.1</v>
          </cell>
          <cell r="I388" t="str">
            <v>A</v>
          </cell>
          <cell r="K388">
            <v>0.60099999999999998</v>
          </cell>
        </row>
        <row r="389">
          <cell r="B389">
            <v>16909005</v>
          </cell>
          <cell r="H389">
            <v>39</v>
          </cell>
          <cell r="I389" t="str">
            <v>A</v>
          </cell>
          <cell r="K389">
            <v>0.39</v>
          </cell>
        </row>
        <row r="390">
          <cell r="B390">
            <v>16909005</v>
          </cell>
          <cell r="H390">
            <v>90.78</v>
          </cell>
          <cell r="I390" t="str">
            <v>A</v>
          </cell>
          <cell r="K390">
            <v>0.90780000000000005</v>
          </cell>
        </row>
        <row r="391">
          <cell r="B391">
            <v>16909005</v>
          </cell>
          <cell r="H391">
            <v>51.83</v>
          </cell>
          <cell r="I391" t="str">
            <v>A</v>
          </cell>
          <cell r="K391">
            <v>0.51829999999999998</v>
          </cell>
        </row>
        <row r="392">
          <cell r="B392">
            <v>16909005</v>
          </cell>
          <cell r="H392">
            <v>93.62</v>
          </cell>
          <cell r="I392" t="str">
            <v>A</v>
          </cell>
          <cell r="K392">
            <v>0.93620000000000003</v>
          </cell>
        </row>
        <row r="393">
          <cell r="B393">
            <v>16909005</v>
          </cell>
          <cell r="H393">
            <v>35.92</v>
          </cell>
          <cell r="I393" t="str">
            <v>A</v>
          </cell>
          <cell r="K393">
            <v>0.35920000000000002</v>
          </cell>
        </row>
        <row r="394">
          <cell r="B394">
            <v>16909005</v>
          </cell>
          <cell r="H394">
            <v>36.020000000000003</v>
          </cell>
          <cell r="I394" t="str">
            <v>A</v>
          </cell>
          <cell r="K394">
            <v>0.36020000000000002</v>
          </cell>
        </row>
        <row r="395">
          <cell r="B395">
            <v>16909005</v>
          </cell>
          <cell r="H395">
            <v>66.22</v>
          </cell>
          <cell r="I395" t="str">
            <v>A</v>
          </cell>
          <cell r="K395">
            <v>0.66220000000000001</v>
          </cell>
        </row>
        <row r="396">
          <cell r="B396">
            <v>16909005</v>
          </cell>
          <cell r="H396">
            <v>77</v>
          </cell>
          <cell r="I396" t="str">
            <v>A</v>
          </cell>
          <cell r="K396">
            <v>0.77</v>
          </cell>
        </row>
        <row r="397">
          <cell r="B397">
            <v>16909005</v>
          </cell>
          <cell r="H397">
            <v>46.45</v>
          </cell>
          <cell r="I397" t="str">
            <v>A</v>
          </cell>
          <cell r="K397">
            <v>0.46450000000000002</v>
          </cell>
        </row>
        <row r="398">
          <cell r="B398">
            <v>16909005</v>
          </cell>
          <cell r="H398">
            <v>53.5</v>
          </cell>
          <cell r="I398" t="str">
            <v>A</v>
          </cell>
          <cell r="K398">
            <v>0.53500000000000003</v>
          </cell>
        </row>
        <row r="399">
          <cell r="B399">
            <v>16909005</v>
          </cell>
          <cell r="H399">
            <v>41.14</v>
          </cell>
          <cell r="I399" t="str">
            <v>A</v>
          </cell>
          <cell r="K399">
            <v>0.41139999999999999</v>
          </cell>
        </row>
        <row r="400">
          <cell r="B400">
            <v>16909005</v>
          </cell>
          <cell r="H400">
            <v>7.4</v>
          </cell>
          <cell r="I400" t="str">
            <v>A</v>
          </cell>
          <cell r="K400">
            <v>7.400000000000001E-2</v>
          </cell>
        </row>
        <row r="401">
          <cell r="B401">
            <v>16909005</v>
          </cell>
          <cell r="H401">
            <v>32.97</v>
          </cell>
          <cell r="I401" t="str">
            <v>A</v>
          </cell>
          <cell r="K401">
            <v>0.32969999999999999</v>
          </cell>
        </row>
        <row r="402">
          <cell r="B402">
            <v>16909005</v>
          </cell>
          <cell r="H402">
            <v>188.79</v>
          </cell>
          <cell r="I402" t="str">
            <v>A</v>
          </cell>
          <cell r="K402">
            <v>1.8878999999999999</v>
          </cell>
        </row>
        <row r="403">
          <cell r="B403">
            <v>16909005</v>
          </cell>
          <cell r="H403">
            <v>172.66</v>
          </cell>
          <cell r="I403" t="str">
            <v>A</v>
          </cell>
          <cell r="K403">
            <v>1.7265999999999999</v>
          </cell>
        </row>
        <row r="404">
          <cell r="B404">
            <v>16909005</v>
          </cell>
          <cell r="H404">
            <v>44.03</v>
          </cell>
          <cell r="I404" t="str">
            <v>A</v>
          </cell>
          <cell r="K404">
            <v>0.44030000000000002</v>
          </cell>
        </row>
        <row r="405">
          <cell r="B405">
            <v>16909005</v>
          </cell>
          <cell r="H405">
            <v>77.819999999999993</v>
          </cell>
          <cell r="I405" t="str">
            <v>A</v>
          </cell>
          <cell r="K405">
            <v>0.7782</v>
          </cell>
        </row>
        <row r="406">
          <cell r="B406">
            <v>16909005</v>
          </cell>
          <cell r="H406">
            <v>59.24</v>
          </cell>
          <cell r="I406" t="str">
            <v>A</v>
          </cell>
          <cell r="K406">
            <v>0.59240000000000004</v>
          </cell>
        </row>
        <row r="407">
          <cell r="B407">
            <v>16909005</v>
          </cell>
          <cell r="H407">
            <v>25.55</v>
          </cell>
          <cell r="I407" t="str">
            <v>A</v>
          </cell>
          <cell r="K407">
            <v>0.2555</v>
          </cell>
        </row>
        <row r="408">
          <cell r="B408">
            <v>16909005</v>
          </cell>
          <cell r="H408">
            <v>21.89</v>
          </cell>
          <cell r="I408" t="str">
            <v>A</v>
          </cell>
          <cell r="K408">
            <v>0.21890000000000001</v>
          </cell>
        </row>
        <row r="409">
          <cell r="B409">
            <v>16909005</v>
          </cell>
          <cell r="H409">
            <v>50.34</v>
          </cell>
          <cell r="I409" t="str">
            <v>A</v>
          </cell>
          <cell r="K409">
            <v>0.50340000000000007</v>
          </cell>
        </row>
        <row r="410">
          <cell r="B410">
            <v>16909005</v>
          </cell>
          <cell r="H410">
            <v>72.22</v>
          </cell>
          <cell r="I410" t="str">
            <v>A</v>
          </cell>
          <cell r="K410">
            <v>0.72219999999999995</v>
          </cell>
        </row>
        <row r="411">
          <cell r="B411">
            <v>16909005</v>
          </cell>
          <cell r="H411">
            <v>70.239999999999995</v>
          </cell>
          <cell r="I411" t="str">
            <v>A</v>
          </cell>
          <cell r="K411">
            <v>0.70239999999999991</v>
          </cell>
        </row>
        <row r="412">
          <cell r="B412">
            <v>16909005</v>
          </cell>
          <cell r="H412">
            <v>32.630000000000003</v>
          </cell>
          <cell r="I412" t="str">
            <v>A</v>
          </cell>
          <cell r="K412">
            <v>0.32630000000000003</v>
          </cell>
        </row>
        <row r="413">
          <cell r="B413">
            <v>16909005</v>
          </cell>
          <cell r="H413">
            <v>66.180000000000007</v>
          </cell>
          <cell r="I413" t="str">
            <v>A</v>
          </cell>
          <cell r="K413">
            <v>0.66180000000000005</v>
          </cell>
        </row>
        <row r="414">
          <cell r="B414">
            <v>16909005</v>
          </cell>
          <cell r="H414">
            <v>38.15</v>
          </cell>
          <cell r="I414" t="str">
            <v>A</v>
          </cell>
          <cell r="K414">
            <v>0.38150000000000001</v>
          </cell>
        </row>
        <row r="415">
          <cell r="B415">
            <v>16909005</v>
          </cell>
          <cell r="H415">
            <v>36.090000000000003</v>
          </cell>
          <cell r="I415" t="str">
            <v>A</v>
          </cell>
          <cell r="K415">
            <v>0.36090000000000005</v>
          </cell>
        </row>
        <row r="416">
          <cell r="B416">
            <v>16909005</v>
          </cell>
          <cell r="H416">
            <v>55.69</v>
          </cell>
          <cell r="I416" t="str">
            <v>A</v>
          </cell>
          <cell r="K416">
            <v>0.55689999999999995</v>
          </cell>
        </row>
        <row r="417">
          <cell r="B417">
            <v>16909005</v>
          </cell>
          <cell r="H417">
            <v>31.21</v>
          </cell>
          <cell r="I417" t="str">
            <v>A</v>
          </cell>
          <cell r="K417">
            <v>0.31209999999999999</v>
          </cell>
        </row>
        <row r="418">
          <cell r="B418">
            <v>16909005</v>
          </cell>
          <cell r="H418">
            <v>23.56</v>
          </cell>
          <cell r="I418" t="str">
            <v>A</v>
          </cell>
          <cell r="K418">
            <v>0.2356</v>
          </cell>
        </row>
        <row r="419">
          <cell r="B419">
            <v>16909005</v>
          </cell>
          <cell r="H419">
            <v>82.16</v>
          </cell>
          <cell r="I419" t="str">
            <v>A</v>
          </cell>
          <cell r="K419">
            <v>0.8216</v>
          </cell>
        </row>
        <row r="420">
          <cell r="B420">
            <v>16909005</v>
          </cell>
          <cell r="H420">
            <v>10.49</v>
          </cell>
          <cell r="I420" t="str">
            <v>A</v>
          </cell>
          <cell r="K420">
            <v>0.10490000000000001</v>
          </cell>
        </row>
        <row r="421">
          <cell r="B421">
            <v>16909005</v>
          </cell>
          <cell r="H421">
            <v>34.24</v>
          </cell>
          <cell r="I421" t="str">
            <v>A</v>
          </cell>
          <cell r="K421">
            <v>0.34240000000000004</v>
          </cell>
        </row>
        <row r="422">
          <cell r="B422">
            <v>16909005</v>
          </cell>
          <cell r="H422">
            <v>75.58</v>
          </cell>
          <cell r="I422" t="str">
            <v>A</v>
          </cell>
          <cell r="K422">
            <v>0.75580000000000003</v>
          </cell>
        </row>
        <row r="423">
          <cell r="B423">
            <v>16909005</v>
          </cell>
          <cell r="H423">
            <v>62.89</v>
          </cell>
          <cell r="I423" t="str">
            <v>A</v>
          </cell>
          <cell r="K423">
            <v>0.62890000000000001</v>
          </cell>
        </row>
        <row r="424">
          <cell r="B424">
            <v>16909005</v>
          </cell>
          <cell r="H424">
            <v>24.82</v>
          </cell>
          <cell r="I424" t="str">
            <v>A</v>
          </cell>
          <cell r="K424">
            <v>0.2482</v>
          </cell>
        </row>
        <row r="425">
          <cell r="B425">
            <v>16909005</v>
          </cell>
          <cell r="H425">
            <v>46.77</v>
          </cell>
          <cell r="I425" t="str">
            <v>A</v>
          </cell>
          <cell r="K425">
            <v>0.46770000000000006</v>
          </cell>
        </row>
        <row r="426">
          <cell r="B426">
            <v>16909005</v>
          </cell>
          <cell r="H426">
            <v>104.03</v>
          </cell>
          <cell r="I426" t="str">
            <v>A</v>
          </cell>
          <cell r="K426">
            <v>1.0403</v>
          </cell>
        </row>
        <row r="427">
          <cell r="B427">
            <v>16909005</v>
          </cell>
          <cell r="H427">
            <v>72.349999999999994</v>
          </cell>
          <cell r="I427" t="str">
            <v>A</v>
          </cell>
          <cell r="K427">
            <v>0.72349999999999992</v>
          </cell>
        </row>
        <row r="428">
          <cell r="B428">
            <v>16909005</v>
          </cell>
          <cell r="H428">
            <v>78.47</v>
          </cell>
          <cell r="I428" t="str">
            <v>A</v>
          </cell>
          <cell r="K428">
            <v>0.78469999999999995</v>
          </cell>
        </row>
        <row r="429">
          <cell r="B429">
            <v>16909005</v>
          </cell>
          <cell r="H429">
            <v>53.6</v>
          </cell>
          <cell r="I429" t="str">
            <v>A</v>
          </cell>
          <cell r="K429">
            <v>0.53600000000000003</v>
          </cell>
        </row>
        <row r="430">
          <cell r="B430">
            <v>16909005</v>
          </cell>
          <cell r="H430">
            <v>114.33</v>
          </cell>
          <cell r="I430" t="str">
            <v>A</v>
          </cell>
          <cell r="K430">
            <v>1.1433</v>
          </cell>
        </row>
        <row r="431">
          <cell r="B431">
            <v>16909005</v>
          </cell>
          <cell r="H431">
            <v>50.9</v>
          </cell>
          <cell r="I431" t="str">
            <v>A</v>
          </cell>
          <cell r="K431">
            <v>0.50900000000000001</v>
          </cell>
        </row>
        <row r="432">
          <cell r="B432">
            <v>16909005</v>
          </cell>
          <cell r="H432">
            <v>92.83</v>
          </cell>
          <cell r="I432" t="str">
            <v>A</v>
          </cell>
          <cell r="K432">
            <v>0.92830000000000001</v>
          </cell>
        </row>
        <row r="433">
          <cell r="B433">
            <v>16909005</v>
          </cell>
          <cell r="H433">
            <v>64.31</v>
          </cell>
          <cell r="I433" t="str">
            <v>A</v>
          </cell>
          <cell r="K433">
            <v>0.6431</v>
          </cell>
        </row>
        <row r="434">
          <cell r="B434">
            <v>16909005</v>
          </cell>
          <cell r="H434">
            <v>99.53</v>
          </cell>
          <cell r="I434" t="str">
            <v>A</v>
          </cell>
          <cell r="K434">
            <v>0.99530000000000007</v>
          </cell>
        </row>
        <row r="435">
          <cell r="B435">
            <v>16909005</v>
          </cell>
          <cell r="H435">
            <v>41.21</v>
          </cell>
          <cell r="I435" t="str">
            <v>A</v>
          </cell>
          <cell r="K435">
            <v>0.41210000000000002</v>
          </cell>
        </row>
        <row r="436">
          <cell r="B436">
            <v>16909005</v>
          </cell>
          <cell r="H436">
            <v>140.02000000000001</v>
          </cell>
          <cell r="I436" t="str">
            <v>A</v>
          </cell>
          <cell r="K436">
            <v>1.4002000000000001</v>
          </cell>
        </row>
        <row r="437">
          <cell r="B437">
            <v>16909005</v>
          </cell>
          <cell r="H437">
            <v>107.16</v>
          </cell>
          <cell r="I437" t="str">
            <v>A</v>
          </cell>
          <cell r="K437">
            <v>1.0715999999999999</v>
          </cell>
        </row>
        <row r="438">
          <cell r="B438">
            <v>16909005</v>
          </cell>
          <cell r="H438">
            <v>67.099999999999994</v>
          </cell>
          <cell r="I438" t="str">
            <v>A</v>
          </cell>
          <cell r="K438">
            <v>0.67099999999999993</v>
          </cell>
        </row>
        <row r="439">
          <cell r="B439">
            <v>16909005</v>
          </cell>
          <cell r="H439">
            <v>107.15</v>
          </cell>
          <cell r="I439" t="str">
            <v>A</v>
          </cell>
          <cell r="K439">
            <v>1.0715000000000001</v>
          </cell>
        </row>
        <row r="440">
          <cell r="B440">
            <v>16909005</v>
          </cell>
          <cell r="H440">
            <v>54.73</v>
          </cell>
          <cell r="I440" t="str">
            <v>A</v>
          </cell>
          <cell r="K440">
            <v>0.54730000000000001</v>
          </cell>
        </row>
        <row r="441">
          <cell r="B441">
            <v>16909005</v>
          </cell>
          <cell r="H441">
            <v>44.61</v>
          </cell>
          <cell r="I441" t="str">
            <v>A</v>
          </cell>
          <cell r="K441">
            <v>0.4461</v>
          </cell>
        </row>
        <row r="442">
          <cell r="B442">
            <v>16909005</v>
          </cell>
          <cell r="H442">
            <v>69.97</v>
          </cell>
          <cell r="I442" t="str">
            <v>A</v>
          </cell>
          <cell r="K442">
            <v>0.69969999999999999</v>
          </cell>
        </row>
        <row r="443">
          <cell r="B443">
            <v>16909005</v>
          </cell>
          <cell r="H443">
            <v>17.91</v>
          </cell>
          <cell r="I443" t="str">
            <v>A</v>
          </cell>
          <cell r="K443">
            <v>0.17910000000000001</v>
          </cell>
        </row>
        <row r="444">
          <cell r="B444">
            <v>16909005</v>
          </cell>
          <cell r="H444">
            <v>47.93</v>
          </cell>
          <cell r="I444" t="str">
            <v>A</v>
          </cell>
          <cell r="K444">
            <v>0.4793</v>
          </cell>
        </row>
        <row r="445">
          <cell r="B445">
            <v>16909005</v>
          </cell>
          <cell r="H445">
            <v>126.09</v>
          </cell>
          <cell r="I445" t="str">
            <v>A</v>
          </cell>
          <cell r="K445">
            <v>1.2609000000000001</v>
          </cell>
        </row>
        <row r="446">
          <cell r="B446">
            <v>16909005</v>
          </cell>
          <cell r="H446">
            <v>78.739999999999995</v>
          </cell>
          <cell r="I446" t="str">
            <v>A</v>
          </cell>
          <cell r="K446">
            <v>0.78739999999999999</v>
          </cell>
        </row>
        <row r="447">
          <cell r="B447">
            <v>16909005</v>
          </cell>
          <cell r="H447">
            <v>69.12</v>
          </cell>
          <cell r="I447" t="str">
            <v>A</v>
          </cell>
          <cell r="K447">
            <v>0.69120000000000004</v>
          </cell>
        </row>
        <row r="448">
          <cell r="B448">
            <v>16909005</v>
          </cell>
          <cell r="H448">
            <v>72.98</v>
          </cell>
          <cell r="I448" t="str">
            <v>A</v>
          </cell>
          <cell r="K448">
            <v>0.7298</v>
          </cell>
        </row>
        <row r="449">
          <cell r="B449">
            <v>16909005</v>
          </cell>
          <cell r="H449">
            <v>75.180000000000007</v>
          </cell>
          <cell r="I449" t="str">
            <v>A</v>
          </cell>
          <cell r="K449">
            <v>0.75180000000000013</v>
          </cell>
        </row>
        <row r="450">
          <cell r="B450">
            <v>16909005</v>
          </cell>
          <cell r="H450">
            <v>56.43</v>
          </cell>
          <cell r="I450" t="str">
            <v>A</v>
          </cell>
          <cell r="K450">
            <v>0.56430000000000002</v>
          </cell>
        </row>
        <row r="451">
          <cell r="B451">
            <v>16909005</v>
          </cell>
          <cell r="H451">
            <v>31.73</v>
          </cell>
          <cell r="I451" t="str">
            <v>A</v>
          </cell>
          <cell r="K451">
            <v>0.31730000000000003</v>
          </cell>
        </row>
        <row r="452">
          <cell r="B452">
            <v>16909005</v>
          </cell>
          <cell r="H452">
            <v>125.02</v>
          </cell>
          <cell r="I452" t="str">
            <v>A</v>
          </cell>
          <cell r="K452">
            <v>1.2502</v>
          </cell>
        </row>
        <row r="453">
          <cell r="B453">
            <v>16909005</v>
          </cell>
          <cell r="H453">
            <v>58.27</v>
          </cell>
          <cell r="I453" t="str">
            <v>A</v>
          </cell>
          <cell r="K453">
            <v>0.5827</v>
          </cell>
        </row>
        <row r="454">
          <cell r="B454">
            <v>16909005</v>
          </cell>
          <cell r="H454">
            <v>118.31</v>
          </cell>
          <cell r="I454" t="str">
            <v>A</v>
          </cell>
          <cell r="K454">
            <v>1.1831</v>
          </cell>
        </row>
        <row r="455">
          <cell r="B455">
            <v>16909005</v>
          </cell>
          <cell r="H455">
            <v>130.79</v>
          </cell>
          <cell r="I455" t="str">
            <v>A</v>
          </cell>
          <cell r="K455">
            <v>1.3078999999999998</v>
          </cell>
        </row>
        <row r="456">
          <cell r="B456">
            <v>16909005</v>
          </cell>
          <cell r="H456">
            <v>56.21</v>
          </cell>
          <cell r="I456" t="str">
            <v>A</v>
          </cell>
          <cell r="K456">
            <v>0.56210000000000004</v>
          </cell>
        </row>
        <row r="457">
          <cell r="B457">
            <v>16909005</v>
          </cell>
          <cell r="H457">
            <v>69.41</v>
          </cell>
          <cell r="I457" t="str">
            <v>A</v>
          </cell>
          <cell r="K457">
            <v>0.69409999999999994</v>
          </cell>
        </row>
        <row r="458">
          <cell r="B458">
            <v>16909005</v>
          </cell>
          <cell r="H458">
            <v>74.27</v>
          </cell>
          <cell r="I458" t="str">
            <v>A</v>
          </cell>
          <cell r="K458">
            <v>0.74270000000000003</v>
          </cell>
        </row>
        <row r="459">
          <cell r="B459">
            <v>16909005</v>
          </cell>
          <cell r="H459">
            <v>29.29</v>
          </cell>
          <cell r="I459" t="str">
            <v>A</v>
          </cell>
          <cell r="K459">
            <v>0.29289999999999999</v>
          </cell>
        </row>
        <row r="460">
          <cell r="B460">
            <v>16909005</v>
          </cell>
          <cell r="H460">
            <v>77.7</v>
          </cell>
          <cell r="I460" t="str">
            <v>A</v>
          </cell>
          <cell r="K460">
            <v>0.77700000000000002</v>
          </cell>
        </row>
        <row r="461">
          <cell r="B461">
            <v>16909005</v>
          </cell>
          <cell r="H461">
            <v>226.42</v>
          </cell>
          <cell r="I461" t="str">
            <v>A</v>
          </cell>
          <cell r="K461">
            <v>2.2641999999999998</v>
          </cell>
        </row>
        <row r="462">
          <cell r="B462">
            <v>16909005</v>
          </cell>
          <cell r="H462">
            <v>45.16</v>
          </cell>
          <cell r="I462" t="str">
            <v>A</v>
          </cell>
          <cell r="K462">
            <v>0.4516</v>
          </cell>
        </row>
        <row r="463">
          <cell r="B463">
            <v>16909005</v>
          </cell>
          <cell r="H463">
            <v>66.760000000000005</v>
          </cell>
          <cell r="I463" t="str">
            <v>A</v>
          </cell>
          <cell r="K463">
            <v>0.66760000000000008</v>
          </cell>
        </row>
        <row r="464">
          <cell r="B464">
            <v>16909005</v>
          </cell>
          <cell r="H464">
            <v>35.659999999999997</v>
          </cell>
          <cell r="I464" t="str">
            <v>A</v>
          </cell>
          <cell r="K464">
            <v>0.35659999999999997</v>
          </cell>
        </row>
        <row r="465">
          <cell r="B465">
            <v>16909005</v>
          </cell>
          <cell r="H465">
            <v>2.36</v>
          </cell>
          <cell r="I465" t="str">
            <v>A</v>
          </cell>
          <cell r="K465">
            <v>2.3599999999999999E-2</v>
          </cell>
        </row>
        <row r="466">
          <cell r="B466">
            <v>16909005</v>
          </cell>
          <cell r="H466">
            <v>53.17</v>
          </cell>
          <cell r="I466" t="str">
            <v>A</v>
          </cell>
          <cell r="K466">
            <v>0.53170000000000006</v>
          </cell>
        </row>
        <row r="467">
          <cell r="B467">
            <v>16909005</v>
          </cell>
          <cell r="H467">
            <v>9.81</v>
          </cell>
          <cell r="I467" t="str">
            <v>A</v>
          </cell>
          <cell r="K467">
            <v>9.8100000000000007E-2</v>
          </cell>
        </row>
        <row r="468">
          <cell r="B468">
            <v>16909005</v>
          </cell>
          <cell r="H468">
            <v>21.94</v>
          </cell>
          <cell r="I468" t="str">
            <v>A</v>
          </cell>
          <cell r="K468">
            <v>0.21940000000000001</v>
          </cell>
        </row>
        <row r="469">
          <cell r="B469">
            <v>16909005</v>
          </cell>
          <cell r="H469">
            <v>116.04</v>
          </cell>
          <cell r="I469" t="str">
            <v>A</v>
          </cell>
          <cell r="K469">
            <v>1.1604000000000001</v>
          </cell>
        </row>
        <row r="470">
          <cell r="B470">
            <v>16909005</v>
          </cell>
          <cell r="H470">
            <v>75.459999999999994</v>
          </cell>
          <cell r="I470" t="str">
            <v>A</v>
          </cell>
          <cell r="K470">
            <v>0.75459999999999994</v>
          </cell>
        </row>
        <row r="471">
          <cell r="B471">
            <v>16909005</v>
          </cell>
          <cell r="H471">
            <v>11.48</v>
          </cell>
          <cell r="I471" t="str">
            <v>A</v>
          </cell>
          <cell r="K471">
            <v>0.11480000000000001</v>
          </cell>
        </row>
        <row r="472">
          <cell r="B472">
            <v>16909005</v>
          </cell>
          <cell r="H472">
            <v>68.83</v>
          </cell>
          <cell r="I472" t="str">
            <v>A</v>
          </cell>
          <cell r="K472">
            <v>0.68830000000000002</v>
          </cell>
        </row>
        <row r="473">
          <cell r="B473">
            <v>16909005</v>
          </cell>
          <cell r="H473">
            <v>0.25</v>
          </cell>
          <cell r="I473" t="str">
            <v>A</v>
          </cell>
          <cell r="K473">
            <v>2.5000000000000001E-3</v>
          </cell>
        </row>
        <row r="474">
          <cell r="B474">
            <v>16909005</v>
          </cell>
          <cell r="H474">
            <v>33.82</v>
          </cell>
          <cell r="I474" t="str">
            <v>A</v>
          </cell>
          <cell r="K474">
            <v>0.3382</v>
          </cell>
        </row>
        <row r="475">
          <cell r="B475">
            <v>16909005</v>
          </cell>
          <cell r="H475">
            <v>4.8600000000000003</v>
          </cell>
          <cell r="I475" t="str">
            <v>A</v>
          </cell>
          <cell r="K475">
            <v>4.8600000000000004E-2</v>
          </cell>
        </row>
        <row r="476">
          <cell r="B476">
            <v>16909005</v>
          </cell>
          <cell r="H476">
            <v>30.71</v>
          </cell>
          <cell r="I476" t="str">
            <v>A</v>
          </cell>
          <cell r="K476">
            <v>0.30710000000000004</v>
          </cell>
        </row>
        <row r="477">
          <cell r="B477">
            <v>16909005</v>
          </cell>
          <cell r="H477">
            <v>84.96</v>
          </cell>
          <cell r="I477" t="str">
            <v>A</v>
          </cell>
          <cell r="K477">
            <v>0.84959999999999991</v>
          </cell>
        </row>
        <row r="478">
          <cell r="B478">
            <v>16909005</v>
          </cell>
          <cell r="H478">
            <v>8.49</v>
          </cell>
          <cell r="I478" t="str">
            <v>A</v>
          </cell>
          <cell r="K478">
            <v>8.4900000000000003E-2</v>
          </cell>
        </row>
        <row r="479">
          <cell r="B479">
            <v>16909005</v>
          </cell>
          <cell r="H479">
            <v>53.47</v>
          </cell>
          <cell r="I479" t="str">
            <v>A</v>
          </cell>
          <cell r="K479">
            <v>0.53469999999999995</v>
          </cell>
        </row>
        <row r="480">
          <cell r="B480">
            <v>16909005</v>
          </cell>
          <cell r="H480">
            <v>65.91</v>
          </cell>
          <cell r="I480" t="str">
            <v>A</v>
          </cell>
          <cell r="K480">
            <v>0.65910000000000002</v>
          </cell>
        </row>
        <row r="481">
          <cell r="B481">
            <v>16909005</v>
          </cell>
          <cell r="H481">
            <v>38.700000000000003</v>
          </cell>
          <cell r="I481" t="str">
            <v>A</v>
          </cell>
          <cell r="K481">
            <v>0.38700000000000001</v>
          </cell>
        </row>
        <row r="482">
          <cell r="B482">
            <v>16909005</v>
          </cell>
          <cell r="H482">
            <v>44.9</v>
          </cell>
          <cell r="I482" t="str">
            <v>A</v>
          </cell>
          <cell r="K482">
            <v>0.44900000000000001</v>
          </cell>
        </row>
        <row r="483">
          <cell r="B483">
            <v>16909005</v>
          </cell>
          <cell r="H483">
            <v>92.19</v>
          </cell>
          <cell r="I483" t="str">
            <v>A</v>
          </cell>
          <cell r="K483">
            <v>0.92189999999999994</v>
          </cell>
        </row>
        <row r="484">
          <cell r="B484">
            <v>16909005</v>
          </cell>
          <cell r="H484">
            <v>49.12</v>
          </cell>
          <cell r="I484" t="str">
            <v>A</v>
          </cell>
          <cell r="K484">
            <v>0.49119999999999997</v>
          </cell>
        </row>
        <row r="485">
          <cell r="B485">
            <v>16909005</v>
          </cell>
          <cell r="H485">
            <v>126.93</v>
          </cell>
          <cell r="I485" t="str">
            <v>A</v>
          </cell>
          <cell r="K485">
            <v>1.2693000000000001</v>
          </cell>
        </row>
        <row r="486">
          <cell r="B486">
            <v>16909005</v>
          </cell>
          <cell r="H486">
            <v>36.08</v>
          </cell>
          <cell r="I486" t="str">
            <v>A</v>
          </cell>
          <cell r="K486">
            <v>0.36080000000000001</v>
          </cell>
        </row>
        <row r="487">
          <cell r="B487">
            <v>16909005</v>
          </cell>
          <cell r="H487">
            <v>46.84</v>
          </cell>
          <cell r="I487" t="str">
            <v>A</v>
          </cell>
          <cell r="K487">
            <v>0.46840000000000004</v>
          </cell>
        </row>
        <row r="488">
          <cell r="B488">
            <v>16909005</v>
          </cell>
          <cell r="H488">
            <v>93.35</v>
          </cell>
          <cell r="I488" t="str">
            <v>A</v>
          </cell>
          <cell r="K488">
            <v>0.9335</v>
          </cell>
        </row>
        <row r="489">
          <cell r="B489">
            <v>16909005</v>
          </cell>
          <cell r="H489">
            <v>50.48</v>
          </cell>
          <cell r="I489" t="str">
            <v>A</v>
          </cell>
          <cell r="K489">
            <v>0.50480000000000003</v>
          </cell>
        </row>
        <row r="490">
          <cell r="B490">
            <v>16909005</v>
          </cell>
          <cell r="H490">
            <v>2.77</v>
          </cell>
          <cell r="I490" t="str">
            <v>A</v>
          </cell>
          <cell r="K490">
            <v>2.7700000000000002E-2</v>
          </cell>
        </row>
        <row r="491">
          <cell r="B491">
            <v>16909005</v>
          </cell>
          <cell r="H491">
            <v>32.85</v>
          </cell>
          <cell r="I491" t="str">
            <v>A</v>
          </cell>
          <cell r="K491">
            <v>0.32850000000000001</v>
          </cell>
        </row>
        <row r="492">
          <cell r="B492">
            <v>16909005</v>
          </cell>
          <cell r="H492">
            <v>97.04</v>
          </cell>
          <cell r="I492" t="str">
            <v>A</v>
          </cell>
          <cell r="K492">
            <v>0.97040000000000004</v>
          </cell>
        </row>
        <row r="493">
          <cell r="B493">
            <v>16909005</v>
          </cell>
          <cell r="H493">
            <v>75.52</v>
          </cell>
          <cell r="I493" t="str">
            <v>A</v>
          </cell>
          <cell r="K493">
            <v>0.75519999999999998</v>
          </cell>
        </row>
        <row r="494">
          <cell r="B494">
            <v>16909005</v>
          </cell>
          <cell r="H494">
            <v>80.849999999999994</v>
          </cell>
          <cell r="I494" t="str">
            <v>A</v>
          </cell>
          <cell r="K494">
            <v>0.8085</v>
          </cell>
        </row>
        <row r="495">
          <cell r="B495">
            <v>16909005</v>
          </cell>
          <cell r="H495">
            <v>116.34</v>
          </cell>
          <cell r="I495" t="str">
            <v>A</v>
          </cell>
          <cell r="K495">
            <v>1.1634</v>
          </cell>
        </row>
        <row r="496">
          <cell r="B496">
            <v>16909005</v>
          </cell>
          <cell r="H496">
            <v>87.92</v>
          </cell>
          <cell r="I496" t="str">
            <v>A</v>
          </cell>
          <cell r="K496">
            <v>0.87919999999999998</v>
          </cell>
        </row>
        <row r="497">
          <cell r="B497">
            <v>16909005</v>
          </cell>
          <cell r="H497">
            <v>79.08</v>
          </cell>
          <cell r="I497" t="str">
            <v>A</v>
          </cell>
          <cell r="K497">
            <v>0.79079999999999995</v>
          </cell>
        </row>
        <row r="498">
          <cell r="B498">
            <v>16909005</v>
          </cell>
          <cell r="H498">
            <v>124.06</v>
          </cell>
          <cell r="I498" t="str">
            <v>A</v>
          </cell>
          <cell r="K498">
            <v>1.2406000000000001</v>
          </cell>
        </row>
        <row r="499">
          <cell r="B499">
            <v>16909005</v>
          </cell>
          <cell r="H499">
            <v>115.79</v>
          </cell>
          <cell r="I499" t="str">
            <v>A</v>
          </cell>
          <cell r="K499">
            <v>1.1579000000000002</v>
          </cell>
        </row>
        <row r="500">
          <cell r="B500">
            <v>16909005</v>
          </cell>
          <cell r="H500">
            <v>88.87</v>
          </cell>
          <cell r="I500" t="str">
            <v>A</v>
          </cell>
          <cell r="K500">
            <v>0.88870000000000005</v>
          </cell>
        </row>
        <row r="501">
          <cell r="B501">
            <v>16909005</v>
          </cell>
          <cell r="H501">
            <v>33.119999999999997</v>
          </cell>
          <cell r="I501" t="str">
            <v>A</v>
          </cell>
          <cell r="K501">
            <v>0.33119999999999999</v>
          </cell>
        </row>
        <row r="502">
          <cell r="B502">
            <v>16909005</v>
          </cell>
          <cell r="H502">
            <v>51.83</v>
          </cell>
          <cell r="I502" t="str">
            <v>A</v>
          </cell>
          <cell r="K502">
            <v>0.51829999999999998</v>
          </cell>
        </row>
        <row r="503">
          <cell r="B503">
            <v>16909005</v>
          </cell>
          <cell r="H503">
            <v>111.51</v>
          </cell>
          <cell r="I503" t="str">
            <v>A</v>
          </cell>
          <cell r="K503">
            <v>1.1151</v>
          </cell>
        </row>
        <row r="504">
          <cell r="B504">
            <v>16909005</v>
          </cell>
          <cell r="H504">
            <v>110.15</v>
          </cell>
          <cell r="I504" t="str">
            <v>A</v>
          </cell>
          <cell r="K504">
            <v>1.1015000000000001</v>
          </cell>
        </row>
        <row r="505">
          <cell r="B505">
            <v>16909005</v>
          </cell>
          <cell r="H505">
            <v>114.15</v>
          </cell>
          <cell r="I505" t="str">
            <v>A</v>
          </cell>
          <cell r="K505">
            <v>1.1415000000000002</v>
          </cell>
        </row>
        <row r="506">
          <cell r="B506">
            <v>16909005</v>
          </cell>
          <cell r="H506">
            <v>66.61</v>
          </cell>
          <cell r="I506" t="str">
            <v>A</v>
          </cell>
          <cell r="K506">
            <v>0.66610000000000003</v>
          </cell>
        </row>
        <row r="507">
          <cell r="B507">
            <v>16909005</v>
          </cell>
          <cell r="H507">
            <v>142.55000000000001</v>
          </cell>
          <cell r="I507" t="str">
            <v>A</v>
          </cell>
          <cell r="K507">
            <v>1.4255000000000002</v>
          </cell>
        </row>
        <row r="508">
          <cell r="B508">
            <v>16909005</v>
          </cell>
          <cell r="H508">
            <v>76.16</v>
          </cell>
          <cell r="I508" t="str">
            <v>A</v>
          </cell>
          <cell r="K508">
            <v>0.76159999999999994</v>
          </cell>
        </row>
        <row r="509">
          <cell r="B509">
            <v>16909005</v>
          </cell>
          <cell r="H509">
            <v>103.3</v>
          </cell>
          <cell r="I509" t="str">
            <v>A</v>
          </cell>
          <cell r="K509">
            <v>1.0329999999999999</v>
          </cell>
        </row>
        <row r="510">
          <cell r="B510">
            <v>16909005</v>
          </cell>
          <cell r="H510">
            <v>141</v>
          </cell>
          <cell r="I510" t="str">
            <v>A</v>
          </cell>
          <cell r="K510">
            <v>1.41</v>
          </cell>
        </row>
        <row r="511">
          <cell r="B511">
            <v>16909005</v>
          </cell>
          <cell r="H511">
            <v>92.48</v>
          </cell>
          <cell r="I511" t="str">
            <v>A</v>
          </cell>
          <cell r="K511">
            <v>0.92480000000000007</v>
          </cell>
        </row>
        <row r="512">
          <cell r="B512">
            <v>16909005</v>
          </cell>
          <cell r="H512">
            <v>56.54</v>
          </cell>
          <cell r="I512" t="str">
            <v>A</v>
          </cell>
          <cell r="K512">
            <v>0.56540000000000001</v>
          </cell>
        </row>
        <row r="513">
          <cell r="B513">
            <v>16909005</v>
          </cell>
          <cell r="H513">
            <v>10.5</v>
          </cell>
          <cell r="I513" t="str">
            <v>A</v>
          </cell>
          <cell r="K513">
            <v>0.105</v>
          </cell>
        </row>
        <row r="514">
          <cell r="B514">
            <v>16909005</v>
          </cell>
          <cell r="H514">
            <v>122.76</v>
          </cell>
          <cell r="I514" t="str">
            <v>A</v>
          </cell>
          <cell r="K514">
            <v>1.2276</v>
          </cell>
        </row>
        <row r="515">
          <cell r="B515">
            <v>16909005</v>
          </cell>
          <cell r="H515">
            <v>27.75</v>
          </cell>
          <cell r="I515" t="str">
            <v>A</v>
          </cell>
          <cell r="K515">
            <v>0.27750000000000002</v>
          </cell>
        </row>
        <row r="516">
          <cell r="B516">
            <v>16909005</v>
          </cell>
          <cell r="H516">
            <v>9.9499999999999993</v>
          </cell>
          <cell r="I516" t="str">
            <v>A</v>
          </cell>
          <cell r="K516">
            <v>9.9499999999999991E-2</v>
          </cell>
        </row>
        <row r="517">
          <cell r="B517">
            <v>16909005</v>
          </cell>
          <cell r="H517">
            <v>112.74</v>
          </cell>
          <cell r="I517" t="str">
            <v>A</v>
          </cell>
          <cell r="K517">
            <v>1.1274</v>
          </cell>
        </row>
        <row r="518">
          <cell r="B518">
            <v>16909005</v>
          </cell>
          <cell r="H518">
            <v>124.86</v>
          </cell>
          <cell r="I518" t="str">
            <v>A</v>
          </cell>
          <cell r="K518">
            <v>1.2485999999999999</v>
          </cell>
        </row>
        <row r="519">
          <cell r="B519">
            <v>16909005</v>
          </cell>
          <cell r="H519">
            <v>99.84</v>
          </cell>
          <cell r="I519" t="str">
            <v>A</v>
          </cell>
          <cell r="K519">
            <v>0.99840000000000007</v>
          </cell>
        </row>
        <row r="520">
          <cell r="B520">
            <v>16909005</v>
          </cell>
          <cell r="H520">
            <v>174.05</v>
          </cell>
          <cell r="I520" t="str">
            <v>A</v>
          </cell>
          <cell r="K520">
            <v>1.7405000000000002</v>
          </cell>
        </row>
        <row r="521">
          <cell r="B521">
            <v>16909005</v>
          </cell>
          <cell r="H521">
            <v>39.51</v>
          </cell>
          <cell r="I521" t="str">
            <v>A</v>
          </cell>
          <cell r="K521">
            <v>0.39510000000000001</v>
          </cell>
        </row>
        <row r="522">
          <cell r="B522">
            <v>16909005</v>
          </cell>
          <cell r="H522">
            <v>180.89</v>
          </cell>
          <cell r="I522" t="str">
            <v>A</v>
          </cell>
          <cell r="K522">
            <v>1.8089</v>
          </cell>
        </row>
        <row r="523">
          <cell r="B523">
            <v>16909005</v>
          </cell>
          <cell r="H523">
            <v>8.94</v>
          </cell>
          <cell r="I523" t="str">
            <v>A</v>
          </cell>
          <cell r="K523">
            <v>8.9399999999999993E-2</v>
          </cell>
        </row>
        <row r="524">
          <cell r="B524">
            <v>16909005</v>
          </cell>
          <cell r="H524">
            <v>147.66</v>
          </cell>
          <cell r="I524" t="str">
            <v>A</v>
          </cell>
          <cell r="K524">
            <v>1.4765999999999999</v>
          </cell>
        </row>
        <row r="525">
          <cell r="B525">
            <v>16909005</v>
          </cell>
          <cell r="H525">
            <v>2.5099999999999998</v>
          </cell>
          <cell r="I525" t="str">
            <v>A</v>
          </cell>
          <cell r="K525">
            <v>2.5099999999999997E-2</v>
          </cell>
        </row>
        <row r="526">
          <cell r="B526">
            <v>16909005</v>
          </cell>
          <cell r="H526">
            <v>2.5099999999999998</v>
          </cell>
          <cell r="I526" t="str">
            <v>A</v>
          </cell>
          <cell r="K526">
            <v>2.5099999999999997E-2</v>
          </cell>
        </row>
        <row r="527">
          <cell r="B527">
            <v>16909005</v>
          </cell>
          <cell r="H527">
            <v>108.66</v>
          </cell>
          <cell r="I527" t="str">
            <v>A</v>
          </cell>
          <cell r="K527">
            <v>1.0866</v>
          </cell>
        </row>
        <row r="528">
          <cell r="B528">
            <v>16909005</v>
          </cell>
          <cell r="H528">
            <v>64.63</v>
          </cell>
          <cell r="I528" t="str">
            <v>A</v>
          </cell>
          <cell r="K528">
            <v>0.64629999999999999</v>
          </cell>
        </row>
        <row r="529">
          <cell r="B529">
            <v>16909005</v>
          </cell>
          <cell r="H529">
            <v>3.05</v>
          </cell>
          <cell r="I529" t="str">
            <v>A</v>
          </cell>
          <cell r="K529">
            <v>3.0499999999999999E-2</v>
          </cell>
        </row>
        <row r="530">
          <cell r="B530">
            <v>16909005</v>
          </cell>
          <cell r="H530">
            <v>0.92</v>
          </cell>
          <cell r="I530" t="str">
            <v>A</v>
          </cell>
          <cell r="K530">
            <v>9.1999999999999998E-3</v>
          </cell>
        </row>
        <row r="531">
          <cell r="B531">
            <v>16909005</v>
          </cell>
          <cell r="H531">
            <v>6.72</v>
          </cell>
          <cell r="I531" t="str">
            <v>A</v>
          </cell>
          <cell r="K531">
            <v>6.7199999999999996E-2</v>
          </cell>
        </row>
        <row r="532">
          <cell r="B532">
            <v>16909005</v>
          </cell>
          <cell r="H532">
            <v>14.4</v>
          </cell>
          <cell r="I532" t="str">
            <v>A</v>
          </cell>
          <cell r="K532">
            <v>0.14400000000000002</v>
          </cell>
        </row>
        <row r="533">
          <cell r="B533">
            <v>16909005</v>
          </cell>
          <cell r="H533">
            <v>14.4</v>
          </cell>
          <cell r="I533" t="str">
            <v>A</v>
          </cell>
          <cell r="K533">
            <v>0.14400000000000002</v>
          </cell>
        </row>
        <row r="534">
          <cell r="B534">
            <v>16909005</v>
          </cell>
          <cell r="H534">
            <v>14.4</v>
          </cell>
          <cell r="I534" t="str">
            <v>A</v>
          </cell>
          <cell r="K534">
            <v>0.14400000000000002</v>
          </cell>
        </row>
        <row r="535">
          <cell r="B535">
            <v>16909005</v>
          </cell>
          <cell r="H535">
            <v>2.5099999999999998</v>
          </cell>
          <cell r="I535" t="str">
            <v>A</v>
          </cell>
          <cell r="K535">
            <v>2.5099999999999997E-2</v>
          </cell>
        </row>
        <row r="536">
          <cell r="B536">
            <v>16909005</v>
          </cell>
          <cell r="H536">
            <v>0.44</v>
          </cell>
          <cell r="I536" t="str">
            <v>A</v>
          </cell>
          <cell r="K536">
            <v>4.4000000000000003E-3</v>
          </cell>
        </row>
        <row r="537">
          <cell r="B537">
            <v>16909005</v>
          </cell>
          <cell r="H537">
            <v>2.5099999999999998</v>
          </cell>
          <cell r="I537" t="str">
            <v>A</v>
          </cell>
          <cell r="K537">
            <v>2.5099999999999997E-2</v>
          </cell>
        </row>
        <row r="538">
          <cell r="B538">
            <v>16909005</v>
          </cell>
          <cell r="H538">
            <v>5.44</v>
          </cell>
          <cell r="I538" t="str">
            <v>A</v>
          </cell>
          <cell r="K538">
            <v>5.4400000000000004E-2</v>
          </cell>
        </row>
        <row r="539">
          <cell r="B539">
            <v>16909005</v>
          </cell>
          <cell r="H539">
            <v>14.4</v>
          </cell>
          <cell r="I539" t="str">
            <v>A</v>
          </cell>
          <cell r="K539">
            <v>0.14400000000000002</v>
          </cell>
        </row>
        <row r="540">
          <cell r="B540">
            <v>16909005</v>
          </cell>
          <cell r="H540">
            <v>2.5099999999999998</v>
          </cell>
          <cell r="I540" t="str">
            <v>A</v>
          </cell>
          <cell r="K540">
            <v>2.5099999999999997E-2</v>
          </cell>
        </row>
        <row r="541">
          <cell r="B541">
            <v>16909005</v>
          </cell>
          <cell r="H541">
            <v>2.5099999999999998</v>
          </cell>
          <cell r="I541" t="str">
            <v>A</v>
          </cell>
          <cell r="K541">
            <v>2.5099999999999997E-2</v>
          </cell>
        </row>
        <row r="542">
          <cell r="B542">
            <v>16909005</v>
          </cell>
          <cell r="H542">
            <v>1.03</v>
          </cell>
          <cell r="I542" t="str">
            <v>A</v>
          </cell>
          <cell r="K542">
            <v>1.03E-2</v>
          </cell>
        </row>
        <row r="543">
          <cell r="B543">
            <v>16909005</v>
          </cell>
          <cell r="H543">
            <v>24.87</v>
          </cell>
          <cell r="I543" t="str">
            <v>A</v>
          </cell>
          <cell r="K543">
            <v>0.2487</v>
          </cell>
        </row>
        <row r="544">
          <cell r="B544">
            <v>16909005</v>
          </cell>
          <cell r="H544">
            <v>127.83</v>
          </cell>
          <cell r="I544" t="str">
            <v>A</v>
          </cell>
          <cell r="K544">
            <v>1.2783</v>
          </cell>
        </row>
        <row r="545">
          <cell r="B545">
            <v>16909005</v>
          </cell>
          <cell r="H545">
            <v>11.06</v>
          </cell>
          <cell r="I545" t="str">
            <v>A</v>
          </cell>
          <cell r="K545">
            <v>0.1106</v>
          </cell>
        </row>
        <row r="546">
          <cell r="B546">
            <v>16909005</v>
          </cell>
          <cell r="H546">
            <v>27.98</v>
          </cell>
          <cell r="I546" t="str">
            <v>A</v>
          </cell>
          <cell r="K546">
            <v>0.27979999999999999</v>
          </cell>
        </row>
        <row r="547">
          <cell r="B547">
            <v>16909005</v>
          </cell>
          <cell r="H547">
            <v>10.199999999999999</v>
          </cell>
          <cell r="I547" t="str">
            <v>A</v>
          </cell>
          <cell r="K547">
            <v>0.10199999999999999</v>
          </cell>
        </row>
        <row r="548">
          <cell r="B548">
            <v>16909005</v>
          </cell>
          <cell r="H548">
            <v>62.05</v>
          </cell>
          <cell r="I548" t="str">
            <v>A</v>
          </cell>
          <cell r="K548">
            <v>0.62049999999999994</v>
          </cell>
        </row>
        <row r="549">
          <cell r="B549">
            <v>16909005</v>
          </cell>
          <cell r="H549">
            <v>12.1</v>
          </cell>
          <cell r="I549" t="str">
            <v>A</v>
          </cell>
          <cell r="K549">
            <v>0.121</v>
          </cell>
        </row>
        <row r="550">
          <cell r="B550">
            <v>16909005</v>
          </cell>
          <cell r="H550">
            <v>33</v>
          </cell>
          <cell r="I550" t="str">
            <v>A</v>
          </cell>
          <cell r="K550">
            <v>0.33</v>
          </cell>
        </row>
        <row r="551">
          <cell r="B551">
            <v>16909005</v>
          </cell>
          <cell r="H551">
            <v>35.33</v>
          </cell>
          <cell r="I551" t="str">
            <v>A</v>
          </cell>
          <cell r="K551">
            <v>0.3533</v>
          </cell>
        </row>
        <row r="552">
          <cell r="B552">
            <v>16909005</v>
          </cell>
          <cell r="H552">
            <v>5.14</v>
          </cell>
          <cell r="I552" t="str">
            <v>A</v>
          </cell>
          <cell r="K552">
            <v>5.1400000000000001E-2</v>
          </cell>
        </row>
        <row r="553">
          <cell r="B553">
            <v>16909005</v>
          </cell>
          <cell r="H553">
            <v>32.74</v>
          </cell>
          <cell r="I553" t="str">
            <v>A</v>
          </cell>
          <cell r="K553">
            <v>0.32740000000000002</v>
          </cell>
        </row>
        <row r="554">
          <cell r="B554">
            <v>16909005</v>
          </cell>
          <cell r="H554">
            <v>8270.73</v>
          </cell>
          <cell r="I554" t="str">
            <v>A</v>
          </cell>
          <cell r="K554">
            <v>82.707300000000004</v>
          </cell>
        </row>
        <row r="555">
          <cell r="B555">
            <v>16909005</v>
          </cell>
          <cell r="H555">
            <v>3023</v>
          </cell>
          <cell r="I555" t="str">
            <v>A</v>
          </cell>
          <cell r="K555">
            <v>30.23</v>
          </cell>
        </row>
        <row r="556">
          <cell r="B556">
            <v>16909005</v>
          </cell>
          <cell r="H556">
            <v>2642.98</v>
          </cell>
          <cell r="I556" t="str">
            <v>A</v>
          </cell>
          <cell r="K556">
            <v>26.4298</v>
          </cell>
        </row>
        <row r="557">
          <cell r="B557">
            <v>16909005</v>
          </cell>
          <cell r="H557">
            <v>1891.68</v>
          </cell>
          <cell r="I557" t="str">
            <v>A</v>
          </cell>
          <cell r="K557">
            <v>18.916800000000002</v>
          </cell>
        </row>
        <row r="558">
          <cell r="B558">
            <v>16909005</v>
          </cell>
          <cell r="H558">
            <v>4242.49</v>
          </cell>
          <cell r="I558" t="str">
            <v>A</v>
          </cell>
          <cell r="K558">
            <v>42.424900000000001</v>
          </cell>
        </row>
        <row r="559">
          <cell r="B559">
            <v>16909005</v>
          </cell>
          <cell r="H559">
            <v>2505.96</v>
          </cell>
          <cell r="I559" t="str">
            <v>A</v>
          </cell>
          <cell r="K559">
            <v>25.0596</v>
          </cell>
        </row>
        <row r="560">
          <cell r="B560">
            <v>16909005</v>
          </cell>
          <cell r="H560">
            <v>2047.22</v>
          </cell>
          <cell r="I560" t="str">
            <v>A</v>
          </cell>
          <cell r="K560">
            <v>20.472200000000001</v>
          </cell>
        </row>
        <row r="561">
          <cell r="B561">
            <v>16909005</v>
          </cell>
          <cell r="H561">
            <v>2292.86</v>
          </cell>
          <cell r="I561" t="str">
            <v>A</v>
          </cell>
          <cell r="K561">
            <v>22.928600000000003</v>
          </cell>
        </row>
        <row r="562">
          <cell r="B562">
            <v>16909005</v>
          </cell>
          <cell r="H562">
            <v>4305.5</v>
          </cell>
          <cell r="I562" t="str">
            <v>A</v>
          </cell>
          <cell r="K562">
            <v>43.055</v>
          </cell>
        </row>
        <row r="563">
          <cell r="B563">
            <v>16909005</v>
          </cell>
          <cell r="H563">
            <v>4039.76</v>
          </cell>
          <cell r="I563" t="str">
            <v>A</v>
          </cell>
          <cell r="K563">
            <v>40.397600000000004</v>
          </cell>
        </row>
        <row r="564">
          <cell r="B564">
            <v>16909005</v>
          </cell>
          <cell r="H564">
            <v>5.69</v>
          </cell>
          <cell r="I564" t="str">
            <v>A</v>
          </cell>
          <cell r="K564">
            <v>5.6900000000000006E-2</v>
          </cell>
        </row>
        <row r="565">
          <cell r="B565">
            <v>16909005</v>
          </cell>
          <cell r="H565">
            <v>2698.58</v>
          </cell>
          <cell r="I565" t="str">
            <v>A</v>
          </cell>
          <cell r="K565">
            <v>26.985800000000001</v>
          </cell>
        </row>
        <row r="566">
          <cell r="B566">
            <v>16909005</v>
          </cell>
          <cell r="H566">
            <v>120.04</v>
          </cell>
          <cell r="I566" t="str">
            <v>A</v>
          </cell>
          <cell r="K566">
            <v>1.2004000000000001</v>
          </cell>
        </row>
        <row r="567">
          <cell r="B567">
            <v>16909005</v>
          </cell>
          <cell r="H567">
            <v>618.86</v>
          </cell>
          <cell r="I567" t="str">
            <v>A</v>
          </cell>
          <cell r="K567">
            <v>6.1886000000000001</v>
          </cell>
        </row>
        <row r="568">
          <cell r="B568">
            <v>16909005</v>
          </cell>
          <cell r="H568">
            <v>744.98</v>
          </cell>
          <cell r="I568" t="str">
            <v>A</v>
          </cell>
          <cell r="K568">
            <v>7.4498000000000006</v>
          </cell>
        </row>
        <row r="569">
          <cell r="B569">
            <v>16909005</v>
          </cell>
          <cell r="H569">
            <v>865.65</v>
          </cell>
          <cell r="I569" t="str">
            <v>A</v>
          </cell>
          <cell r="K569">
            <v>8.6564999999999994</v>
          </cell>
        </row>
        <row r="570">
          <cell r="B570">
            <v>16909005</v>
          </cell>
          <cell r="H570">
            <v>17.940000000000001</v>
          </cell>
          <cell r="I570" t="str">
            <v>A</v>
          </cell>
          <cell r="K570">
            <v>0.1794</v>
          </cell>
        </row>
        <row r="571">
          <cell r="B571">
            <v>16909005</v>
          </cell>
          <cell r="H571">
            <v>20.05</v>
          </cell>
          <cell r="I571" t="str">
            <v>A</v>
          </cell>
          <cell r="K571">
            <v>0.20050000000000001</v>
          </cell>
        </row>
        <row r="572">
          <cell r="B572">
            <v>16909005</v>
          </cell>
          <cell r="H572">
            <v>0.37</v>
          </cell>
          <cell r="I572" t="str">
            <v>A</v>
          </cell>
          <cell r="K572">
            <v>3.7000000000000002E-3</v>
          </cell>
        </row>
        <row r="573">
          <cell r="B573">
            <v>16909005</v>
          </cell>
          <cell r="H573">
            <v>0.47</v>
          </cell>
          <cell r="I573" t="str">
            <v>A</v>
          </cell>
          <cell r="K573">
            <v>4.7000000000000002E-3</v>
          </cell>
        </row>
        <row r="574">
          <cell r="B574">
            <v>16909005</v>
          </cell>
          <cell r="H574">
            <v>412.14</v>
          </cell>
          <cell r="I574" t="str">
            <v>A</v>
          </cell>
          <cell r="K574">
            <v>4.1213999999999995</v>
          </cell>
        </row>
        <row r="575">
          <cell r="B575">
            <v>16909005</v>
          </cell>
          <cell r="H575">
            <v>479.67</v>
          </cell>
          <cell r="I575" t="str">
            <v>A</v>
          </cell>
          <cell r="K575">
            <v>4.7967000000000004</v>
          </cell>
        </row>
        <row r="576">
          <cell r="B576">
            <v>16909005</v>
          </cell>
          <cell r="H576">
            <v>794.66</v>
          </cell>
          <cell r="I576" t="str">
            <v>A</v>
          </cell>
          <cell r="K576">
            <v>7.9466000000000001</v>
          </cell>
        </row>
        <row r="577">
          <cell r="B577">
            <v>16909005</v>
          </cell>
          <cell r="H577">
            <v>718.36</v>
          </cell>
          <cell r="I577" t="str">
            <v>A</v>
          </cell>
          <cell r="K577">
            <v>7.1836000000000002</v>
          </cell>
        </row>
        <row r="578">
          <cell r="B578">
            <v>16909005</v>
          </cell>
          <cell r="H578">
            <v>743.66</v>
          </cell>
          <cell r="I578" t="str">
            <v>A</v>
          </cell>
          <cell r="K578">
            <v>7.4365999999999994</v>
          </cell>
        </row>
        <row r="579">
          <cell r="B579">
            <v>16909005</v>
          </cell>
          <cell r="H579">
            <v>816.08</v>
          </cell>
          <cell r="I579" t="str">
            <v>A</v>
          </cell>
          <cell r="K579">
            <v>8.1608000000000001</v>
          </cell>
        </row>
        <row r="580">
          <cell r="B580">
            <v>16909005</v>
          </cell>
          <cell r="H580">
            <v>547.65</v>
          </cell>
          <cell r="I580" t="str">
            <v>A</v>
          </cell>
          <cell r="K580">
            <v>5.4764999999999997</v>
          </cell>
        </row>
        <row r="581">
          <cell r="B581">
            <v>16909005</v>
          </cell>
          <cell r="H581">
            <v>403.56</v>
          </cell>
          <cell r="I581" t="str">
            <v>A</v>
          </cell>
          <cell r="K581">
            <v>4.0356000000000005</v>
          </cell>
        </row>
        <row r="582">
          <cell r="B582">
            <v>16909005</v>
          </cell>
          <cell r="H582">
            <v>568.14</v>
          </cell>
          <cell r="I582" t="str">
            <v>A</v>
          </cell>
          <cell r="K582">
            <v>5.6814</v>
          </cell>
        </row>
        <row r="583">
          <cell r="B583">
            <v>16909005</v>
          </cell>
          <cell r="H583">
            <v>445.88</v>
          </cell>
          <cell r="I583" t="str">
            <v>A</v>
          </cell>
          <cell r="K583">
            <v>4.4588000000000001</v>
          </cell>
        </row>
        <row r="584">
          <cell r="B584">
            <v>16909005</v>
          </cell>
          <cell r="H584">
            <v>586.92999999999995</v>
          </cell>
          <cell r="I584" t="str">
            <v>A</v>
          </cell>
          <cell r="K584">
            <v>5.8693</v>
          </cell>
        </row>
        <row r="585">
          <cell r="B585">
            <v>16909005</v>
          </cell>
          <cell r="H585">
            <v>857.18</v>
          </cell>
          <cell r="I585" t="str">
            <v>A</v>
          </cell>
          <cell r="K585">
            <v>8.5717999999999996</v>
          </cell>
        </row>
        <row r="586">
          <cell r="B586">
            <v>16909005</v>
          </cell>
          <cell r="H586">
            <v>429.6</v>
          </cell>
          <cell r="I586" t="str">
            <v>A</v>
          </cell>
          <cell r="K586">
            <v>4.2960000000000003</v>
          </cell>
        </row>
        <row r="587">
          <cell r="B587">
            <v>16909005</v>
          </cell>
          <cell r="H587">
            <v>603.07000000000005</v>
          </cell>
          <cell r="I587" t="str">
            <v>A</v>
          </cell>
          <cell r="K587">
            <v>6.0307000000000004</v>
          </cell>
        </row>
        <row r="588">
          <cell r="B588">
            <v>16909005</v>
          </cell>
          <cell r="H588">
            <v>406.43</v>
          </cell>
          <cell r="I588" t="str">
            <v>A</v>
          </cell>
          <cell r="K588">
            <v>4.0643000000000002</v>
          </cell>
        </row>
        <row r="589">
          <cell r="B589">
            <v>16909005</v>
          </cell>
          <cell r="H589">
            <v>931.32</v>
          </cell>
          <cell r="I589" t="str">
            <v>A</v>
          </cell>
          <cell r="K589">
            <v>9.3132000000000001</v>
          </cell>
        </row>
        <row r="590">
          <cell r="B590">
            <v>16909005</v>
          </cell>
          <cell r="H590">
            <v>703.08</v>
          </cell>
          <cell r="I590" t="str">
            <v>A</v>
          </cell>
          <cell r="K590">
            <v>7.0308000000000002</v>
          </cell>
        </row>
        <row r="591">
          <cell r="B591">
            <v>16909005</v>
          </cell>
          <cell r="H591">
            <v>361.49</v>
          </cell>
          <cell r="I591" t="str">
            <v>A</v>
          </cell>
          <cell r="K591">
            <v>3.6149</v>
          </cell>
        </row>
        <row r="592">
          <cell r="B592">
            <v>16909005</v>
          </cell>
          <cell r="H592">
            <v>391.35</v>
          </cell>
          <cell r="I592" t="str">
            <v>A</v>
          </cell>
          <cell r="K592">
            <v>3.9135000000000004</v>
          </cell>
        </row>
        <row r="593">
          <cell r="B593">
            <v>16909005</v>
          </cell>
          <cell r="H593">
            <v>833.52</v>
          </cell>
          <cell r="I593" t="str">
            <v>A</v>
          </cell>
          <cell r="K593">
            <v>8.3352000000000004</v>
          </cell>
        </row>
        <row r="594">
          <cell r="B594">
            <v>16909005</v>
          </cell>
          <cell r="H594">
            <v>484.32</v>
          </cell>
          <cell r="I594" t="str">
            <v>A</v>
          </cell>
          <cell r="K594">
            <v>4.8432000000000004</v>
          </cell>
        </row>
        <row r="595">
          <cell r="B595">
            <v>16909005</v>
          </cell>
          <cell r="H595">
            <v>2.81</v>
          </cell>
          <cell r="I595" t="str">
            <v>A</v>
          </cell>
          <cell r="K595">
            <v>2.81E-2</v>
          </cell>
        </row>
        <row r="596">
          <cell r="B596">
            <v>16909005</v>
          </cell>
          <cell r="H596">
            <v>672.35</v>
          </cell>
          <cell r="I596" t="str">
            <v>A</v>
          </cell>
          <cell r="K596">
            <v>6.7235000000000005</v>
          </cell>
        </row>
        <row r="597">
          <cell r="B597">
            <v>16909005</v>
          </cell>
          <cell r="H597">
            <v>337.76</v>
          </cell>
          <cell r="I597" t="str">
            <v>A</v>
          </cell>
          <cell r="K597">
            <v>3.3776000000000002</v>
          </cell>
        </row>
        <row r="598">
          <cell r="B598">
            <v>16909005</v>
          </cell>
          <cell r="H598">
            <v>219.06</v>
          </cell>
          <cell r="I598" t="str">
            <v>A</v>
          </cell>
          <cell r="K598">
            <v>2.1905999999999999</v>
          </cell>
        </row>
        <row r="599">
          <cell r="B599">
            <v>16909005</v>
          </cell>
          <cell r="H599">
            <v>228.8</v>
          </cell>
          <cell r="I599" t="str">
            <v>A</v>
          </cell>
          <cell r="K599">
            <v>2.2880000000000003</v>
          </cell>
        </row>
        <row r="600">
          <cell r="B600">
            <v>16909005</v>
          </cell>
          <cell r="H600">
            <v>368.62</v>
          </cell>
          <cell r="I600" t="str">
            <v>A</v>
          </cell>
          <cell r="K600">
            <v>3.6861999999999999</v>
          </cell>
        </row>
        <row r="601">
          <cell r="B601">
            <v>16909005</v>
          </cell>
          <cell r="H601">
            <v>357.61</v>
          </cell>
          <cell r="I601" t="str">
            <v>A</v>
          </cell>
          <cell r="K601">
            <v>3.5761000000000003</v>
          </cell>
        </row>
        <row r="602">
          <cell r="B602">
            <v>16909005</v>
          </cell>
          <cell r="H602">
            <v>168.78</v>
          </cell>
          <cell r="I602" t="str">
            <v>E</v>
          </cell>
          <cell r="K602">
            <v>168.78</v>
          </cell>
        </row>
        <row r="603">
          <cell r="B603">
            <v>16909005</v>
          </cell>
          <cell r="H603">
            <v>23</v>
          </cell>
          <cell r="I603" t="str">
            <v>D</v>
          </cell>
          <cell r="K603">
            <v>13.799999999999999</v>
          </cell>
        </row>
        <row r="604">
          <cell r="B604">
            <v>16909005</v>
          </cell>
          <cell r="H604">
            <v>168</v>
          </cell>
          <cell r="I604" t="str">
            <v>D</v>
          </cell>
          <cell r="K604">
            <v>100.8</v>
          </cell>
        </row>
        <row r="605">
          <cell r="B605">
            <v>16909005</v>
          </cell>
          <cell r="H605">
            <v>168</v>
          </cell>
          <cell r="I605" t="str">
            <v>D</v>
          </cell>
          <cell r="K605">
            <v>100.8</v>
          </cell>
        </row>
        <row r="606">
          <cell r="B606">
            <v>16909005</v>
          </cell>
          <cell r="H606">
            <v>168</v>
          </cell>
          <cell r="I606" t="str">
            <v>D</v>
          </cell>
          <cell r="K606">
            <v>100.8</v>
          </cell>
        </row>
        <row r="607">
          <cell r="B607">
            <v>16909005</v>
          </cell>
          <cell r="H607">
            <v>168</v>
          </cell>
          <cell r="I607" t="str">
            <v>D</v>
          </cell>
          <cell r="K607">
            <v>100.8</v>
          </cell>
        </row>
        <row r="608">
          <cell r="B608">
            <v>16909005</v>
          </cell>
          <cell r="H608">
            <v>168</v>
          </cell>
          <cell r="I608" t="str">
            <v>D</v>
          </cell>
          <cell r="K608">
            <v>100.8</v>
          </cell>
        </row>
        <row r="609">
          <cell r="B609">
            <v>16909005</v>
          </cell>
          <cell r="H609">
            <v>168</v>
          </cell>
          <cell r="I609" t="str">
            <v>D</v>
          </cell>
          <cell r="K609">
            <v>100.8</v>
          </cell>
        </row>
        <row r="610">
          <cell r="B610">
            <v>16909005</v>
          </cell>
          <cell r="H610">
            <v>168</v>
          </cell>
          <cell r="I610" t="str">
            <v>D</v>
          </cell>
          <cell r="K610">
            <v>100.8</v>
          </cell>
        </row>
        <row r="611">
          <cell r="B611">
            <v>16909005</v>
          </cell>
          <cell r="H611">
            <v>168</v>
          </cell>
          <cell r="I611" t="str">
            <v>D</v>
          </cell>
          <cell r="K611">
            <v>100.8</v>
          </cell>
        </row>
        <row r="612">
          <cell r="B612">
            <v>16909005</v>
          </cell>
          <cell r="H612">
            <v>168</v>
          </cell>
          <cell r="I612" t="str">
            <v>C</v>
          </cell>
          <cell r="K612">
            <v>33.6</v>
          </cell>
        </row>
        <row r="613">
          <cell r="B613">
            <v>16909005</v>
          </cell>
          <cell r="H613">
            <v>168</v>
          </cell>
          <cell r="I613" t="str">
            <v>C</v>
          </cell>
          <cell r="K613">
            <v>33.6</v>
          </cell>
        </row>
        <row r="614">
          <cell r="B614">
            <v>16909005</v>
          </cell>
          <cell r="H614">
            <v>167.94</v>
          </cell>
          <cell r="I614" t="str">
            <v>C</v>
          </cell>
          <cell r="K614">
            <v>33.588000000000001</v>
          </cell>
        </row>
        <row r="615">
          <cell r="B615">
            <v>16909005</v>
          </cell>
          <cell r="H615">
            <v>30.89</v>
          </cell>
          <cell r="I615" t="str">
            <v>C</v>
          </cell>
          <cell r="K615">
            <v>6.1780000000000008</v>
          </cell>
        </row>
        <row r="616">
          <cell r="B616">
            <v>16909005</v>
          </cell>
          <cell r="H616">
            <v>168</v>
          </cell>
          <cell r="I616" t="str">
            <v>C</v>
          </cell>
          <cell r="K616">
            <v>33.6</v>
          </cell>
        </row>
        <row r="617">
          <cell r="B617">
            <v>16909005</v>
          </cell>
          <cell r="H617">
            <v>168</v>
          </cell>
          <cell r="I617" t="str">
            <v>C</v>
          </cell>
          <cell r="K617">
            <v>33.6</v>
          </cell>
        </row>
        <row r="618">
          <cell r="B618">
            <v>16909005</v>
          </cell>
          <cell r="H618">
            <v>168</v>
          </cell>
          <cell r="I618" t="str">
            <v>C</v>
          </cell>
          <cell r="K618">
            <v>33.6</v>
          </cell>
        </row>
        <row r="619">
          <cell r="B619">
            <v>16909005</v>
          </cell>
          <cell r="H619">
            <v>147.9</v>
          </cell>
          <cell r="I619" t="str">
            <v>B</v>
          </cell>
          <cell r="K619">
            <v>8.8740000000000006</v>
          </cell>
        </row>
        <row r="620">
          <cell r="B620">
            <v>16909005</v>
          </cell>
          <cell r="H620">
            <v>3</v>
          </cell>
          <cell r="I620" t="str">
            <v>E</v>
          </cell>
          <cell r="K620">
            <v>3</v>
          </cell>
        </row>
        <row r="621">
          <cell r="B621">
            <v>16909010</v>
          </cell>
          <cell r="H621">
            <v>6800</v>
          </cell>
          <cell r="I621" t="str">
            <v>E</v>
          </cell>
          <cell r="K621">
            <v>6800</v>
          </cell>
        </row>
        <row r="622">
          <cell r="B622">
            <v>16909010</v>
          </cell>
          <cell r="H622">
            <v>7198.94</v>
          </cell>
          <cell r="I622" t="str">
            <v>E</v>
          </cell>
          <cell r="K622">
            <v>7198.94</v>
          </cell>
        </row>
        <row r="623">
          <cell r="B623">
            <v>16909010</v>
          </cell>
          <cell r="H623">
            <v>102.08</v>
          </cell>
          <cell r="I623" t="str">
            <v>E</v>
          </cell>
          <cell r="K623">
            <v>102.08</v>
          </cell>
        </row>
        <row r="624">
          <cell r="B624">
            <v>16909010</v>
          </cell>
          <cell r="H624">
            <v>192.48</v>
          </cell>
          <cell r="I624" t="str">
            <v>E</v>
          </cell>
          <cell r="K624">
            <v>192.48</v>
          </cell>
        </row>
        <row r="625">
          <cell r="B625">
            <v>16909010</v>
          </cell>
          <cell r="H625">
            <v>201.11</v>
          </cell>
          <cell r="I625" t="str">
            <v>E</v>
          </cell>
          <cell r="K625">
            <v>201.11</v>
          </cell>
        </row>
        <row r="626">
          <cell r="B626">
            <v>16909010</v>
          </cell>
          <cell r="H626">
            <v>198.32</v>
          </cell>
          <cell r="I626" t="str">
            <v>E</v>
          </cell>
          <cell r="K626">
            <v>198.32</v>
          </cell>
        </row>
        <row r="627">
          <cell r="B627">
            <v>16909010</v>
          </cell>
          <cell r="H627">
            <v>987.47</v>
          </cell>
          <cell r="I627" t="str">
            <v>E</v>
          </cell>
          <cell r="K627">
            <v>987.47</v>
          </cell>
        </row>
        <row r="628">
          <cell r="B628">
            <v>16909010</v>
          </cell>
          <cell r="H628">
            <v>1497.21</v>
          </cell>
          <cell r="I628" t="str">
            <v>E</v>
          </cell>
          <cell r="K628">
            <v>1497.21</v>
          </cell>
        </row>
        <row r="629">
          <cell r="B629">
            <v>16909010</v>
          </cell>
          <cell r="H629">
            <v>445</v>
          </cell>
          <cell r="I629" t="str">
            <v>E</v>
          </cell>
          <cell r="K629">
            <v>445</v>
          </cell>
        </row>
        <row r="630">
          <cell r="B630">
            <v>16909010</v>
          </cell>
          <cell r="H630">
            <v>440</v>
          </cell>
          <cell r="I630" t="str">
            <v>E</v>
          </cell>
          <cell r="K630">
            <v>440</v>
          </cell>
        </row>
        <row r="631">
          <cell r="B631">
            <v>16909010</v>
          </cell>
          <cell r="H631">
            <v>375</v>
          </cell>
          <cell r="I631" t="str">
            <v>E</v>
          </cell>
          <cell r="K631">
            <v>375</v>
          </cell>
        </row>
        <row r="632">
          <cell r="B632">
            <v>16909010</v>
          </cell>
          <cell r="H632">
            <v>245</v>
          </cell>
          <cell r="I632" t="str">
            <v>E</v>
          </cell>
          <cell r="K632">
            <v>245</v>
          </cell>
        </row>
        <row r="633">
          <cell r="B633">
            <v>16909010</v>
          </cell>
          <cell r="H633">
            <v>534.49</v>
          </cell>
          <cell r="I633" t="str">
            <v>E</v>
          </cell>
          <cell r="K633">
            <v>534.49</v>
          </cell>
        </row>
        <row r="634">
          <cell r="B634">
            <v>16909010</v>
          </cell>
          <cell r="H634">
            <v>0.41</v>
          </cell>
          <cell r="I634" t="str">
            <v>E</v>
          </cell>
          <cell r="K634">
            <v>0.41</v>
          </cell>
        </row>
        <row r="635">
          <cell r="B635">
            <v>16909010</v>
          </cell>
          <cell r="H635">
            <v>489.76</v>
          </cell>
          <cell r="I635" t="str">
            <v>D</v>
          </cell>
          <cell r="K635">
            <v>293.85599999999999</v>
          </cell>
        </row>
        <row r="636">
          <cell r="B636">
            <v>16909010</v>
          </cell>
          <cell r="H636">
            <v>456.12</v>
          </cell>
          <cell r="I636" t="str">
            <v>D</v>
          </cell>
          <cell r="K636">
            <v>273.67199999999997</v>
          </cell>
        </row>
        <row r="637">
          <cell r="B637">
            <v>16909010</v>
          </cell>
          <cell r="H637">
            <v>380</v>
          </cell>
          <cell r="I637" t="str">
            <v>D</v>
          </cell>
          <cell r="K637">
            <v>228</v>
          </cell>
        </row>
        <row r="638">
          <cell r="B638">
            <v>16909010</v>
          </cell>
          <cell r="H638">
            <v>736.2</v>
          </cell>
          <cell r="I638" t="str">
            <v>D</v>
          </cell>
          <cell r="K638">
            <v>441.72</v>
          </cell>
        </row>
        <row r="639">
          <cell r="B639">
            <v>16909010</v>
          </cell>
          <cell r="H639">
            <v>409.42</v>
          </cell>
          <cell r="I639" t="str">
            <v>C</v>
          </cell>
          <cell r="K639">
            <v>81.884000000000015</v>
          </cell>
        </row>
        <row r="640">
          <cell r="B640">
            <v>16909010</v>
          </cell>
          <cell r="H640">
            <v>294.05</v>
          </cell>
          <cell r="I640" t="str">
            <v>C</v>
          </cell>
          <cell r="K640">
            <v>58.81</v>
          </cell>
        </row>
        <row r="641">
          <cell r="B641">
            <v>16909010</v>
          </cell>
          <cell r="H641">
            <v>27.21</v>
          </cell>
          <cell r="I641" t="str">
            <v>C</v>
          </cell>
          <cell r="K641">
            <v>5.4420000000000002</v>
          </cell>
        </row>
        <row r="642">
          <cell r="B642">
            <v>16909010</v>
          </cell>
          <cell r="H642">
            <v>266.17</v>
          </cell>
          <cell r="I642" t="str">
            <v>C</v>
          </cell>
          <cell r="K642">
            <v>53.234000000000009</v>
          </cell>
        </row>
        <row r="643">
          <cell r="B643">
            <v>16909010</v>
          </cell>
          <cell r="H643">
            <v>405</v>
          </cell>
          <cell r="I643" t="str">
            <v>C</v>
          </cell>
          <cell r="K643">
            <v>81</v>
          </cell>
        </row>
        <row r="644">
          <cell r="B644">
            <v>16909010</v>
          </cell>
          <cell r="H644">
            <v>416.82</v>
          </cell>
          <cell r="I644" t="str">
            <v>C</v>
          </cell>
          <cell r="K644">
            <v>83.364000000000004</v>
          </cell>
        </row>
        <row r="645">
          <cell r="B645">
            <v>16909010</v>
          </cell>
          <cell r="H645">
            <v>445.3</v>
          </cell>
          <cell r="I645" t="str">
            <v>C</v>
          </cell>
          <cell r="K645">
            <v>89.06</v>
          </cell>
        </row>
        <row r="646">
          <cell r="B646">
            <v>16909010</v>
          </cell>
          <cell r="H646">
            <v>380.12</v>
          </cell>
          <cell r="I646" t="str">
            <v>C</v>
          </cell>
          <cell r="K646">
            <v>76.024000000000001</v>
          </cell>
        </row>
        <row r="647">
          <cell r="B647">
            <v>16909010</v>
          </cell>
          <cell r="H647">
            <v>1100</v>
          </cell>
          <cell r="I647" t="str">
            <v>C</v>
          </cell>
          <cell r="K647">
            <v>220</v>
          </cell>
        </row>
        <row r="648">
          <cell r="B648">
            <v>16909010</v>
          </cell>
          <cell r="H648">
            <v>760</v>
          </cell>
          <cell r="I648" t="str">
            <v>C</v>
          </cell>
          <cell r="K648">
            <v>152</v>
          </cell>
        </row>
        <row r="649">
          <cell r="B649">
            <v>16909010</v>
          </cell>
          <cell r="H649">
            <v>415</v>
          </cell>
          <cell r="I649" t="str">
            <v>B</v>
          </cell>
          <cell r="K649">
            <v>24.9</v>
          </cell>
        </row>
        <row r="650">
          <cell r="B650">
            <v>16909010</v>
          </cell>
          <cell r="H650">
            <v>480</v>
          </cell>
          <cell r="I650" t="str">
            <v>B</v>
          </cell>
          <cell r="K650">
            <v>28.799999999999997</v>
          </cell>
        </row>
        <row r="651">
          <cell r="B651">
            <v>16909010</v>
          </cell>
          <cell r="H651">
            <v>0.94</v>
          </cell>
          <cell r="I651" t="str">
            <v>A</v>
          </cell>
          <cell r="K651">
            <v>9.4000000000000004E-3</v>
          </cell>
        </row>
        <row r="652">
          <cell r="B652">
            <v>16909010</v>
          </cell>
          <cell r="H652">
            <v>174.55</v>
          </cell>
          <cell r="I652" t="str">
            <v>A</v>
          </cell>
          <cell r="K652">
            <v>1.7455000000000001</v>
          </cell>
        </row>
        <row r="653">
          <cell r="B653">
            <v>16909010</v>
          </cell>
          <cell r="H653">
            <v>400</v>
          </cell>
          <cell r="I653" t="str">
            <v>A</v>
          </cell>
          <cell r="K653">
            <v>4</v>
          </cell>
        </row>
        <row r="654">
          <cell r="B654">
            <v>16909010</v>
          </cell>
          <cell r="H654">
            <v>415</v>
          </cell>
          <cell r="I654" t="str">
            <v>A</v>
          </cell>
          <cell r="K654">
            <v>4.1500000000000004</v>
          </cell>
        </row>
        <row r="655">
          <cell r="B655">
            <v>16909010</v>
          </cell>
          <cell r="H655">
            <v>227.2</v>
          </cell>
          <cell r="I655" t="str">
            <v>A</v>
          </cell>
          <cell r="K655">
            <v>2.2719999999999998</v>
          </cell>
        </row>
        <row r="656">
          <cell r="B656">
            <v>16909010</v>
          </cell>
          <cell r="H656">
            <v>261.13</v>
          </cell>
          <cell r="I656" t="str">
            <v>A</v>
          </cell>
          <cell r="K656">
            <v>2.6113</v>
          </cell>
        </row>
        <row r="657">
          <cell r="B657">
            <v>16909010</v>
          </cell>
          <cell r="H657">
            <v>415</v>
          </cell>
          <cell r="I657" t="str">
            <v>A</v>
          </cell>
          <cell r="K657">
            <v>4.1500000000000004</v>
          </cell>
        </row>
        <row r="658">
          <cell r="B658">
            <v>16909010</v>
          </cell>
          <cell r="H658">
            <v>1294.74</v>
          </cell>
          <cell r="I658" t="str">
            <v>A</v>
          </cell>
          <cell r="K658">
            <v>12.9474</v>
          </cell>
        </row>
        <row r="659">
          <cell r="B659">
            <v>16909010</v>
          </cell>
          <cell r="H659">
            <v>355</v>
          </cell>
          <cell r="I659" t="str">
            <v>A</v>
          </cell>
          <cell r="K659">
            <v>3.5500000000000003</v>
          </cell>
        </row>
        <row r="660">
          <cell r="B660">
            <v>16909010</v>
          </cell>
          <cell r="H660">
            <v>663.57</v>
          </cell>
          <cell r="I660" t="str">
            <v>A</v>
          </cell>
          <cell r="K660">
            <v>6.6357000000000008</v>
          </cell>
        </row>
        <row r="661">
          <cell r="B661">
            <v>16909015</v>
          </cell>
          <cell r="H661">
            <v>26.01</v>
          </cell>
          <cell r="I661" t="str">
            <v>E</v>
          </cell>
          <cell r="K661">
            <v>26.01</v>
          </cell>
        </row>
        <row r="662">
          <cell r="B662">
            <v>16909015</v>
          </cell>
          <cell r="H662">
            <v>600</v>
          </cell>
          <cell r="I662" t="str">
            <v>E</v>
          </cell>
          <cell r="K662">
            <v>600</v>
          </cell>
        </row>
        <row r="663">
          <cell r="B663">
            <v>16909015</v>
          </cell>
          <cell r="H663">
            <v>12.69</v>
          </cell>
          <cell r="I663" t="str">
            <v>E</v>
          </cell>
          <cell r="K663">
            <v>12.69</v>
          </cell>
        </row>
        <row r="664">
          <cell r="B664">
            <v>16909015</v>
          </cell>
          <cell r="H664">
            <v>137.21</v>
          </cell>
          <cell r="I664" t="str">
            <v>E</v>
          </cell>
          <cell r="K664">
            <v>137.21</v>
          </cell>
        </row>
        <row r="665">
          <cell r="B665">
            <v>16909015</v>
          </cell>
          <cell r="H665">
            <v>152.88999999999999</v>
          </cell>
          <cell r="I665" t="str">
            <v>E</v>
          </cell>
          <cell r="K665">
            <v>152.88999999999999</v>
          </cell>
        </row>
        <row r="666">
          <cell r="B666">
            <v>16909015</v>
          </cell>
          <cell r="H666">
            <v>71.13</v>
          </cell>
          <cell r="I666" t="str">
            <v>E</v>
          </cell>
          <cell r="K666">
            <v>71.13</v>
          </cell>
        </row>
        <row r="667">
          <cell r="B667">
            <v>16909015</v>
          </cell>
          <cell r="H667">
            <v>5.6</v>
          </cell>
          <cell r="I667" t="str">
            <v>E</v>
          </cell>
          <cell r="K667">
            <v>5.6</v>
          </cell>
        </row>
        <row r="668">
          <cell r="B668">
            <v>16909015</v>
          </cell>
          <cell r="H668">
            <v>5.6</v>
          </cell>
          <cell r="I668" t="str">
            <v>E</v>
          </cell>
          <cell r="K668">
            <v>5.6</v>
          </cell>
        </row>
        <row r="669">
          <cell r="B669">
            <v>16909015</v>
          </cell>
          <cell r="H669">
            <v>5.6</v>
          </cell>
          <cell r="I669" t="str">
            <v>E</v>
          </cell>
          <cell r="K669">
            <v>5.6</v>
          </cell>
        </row>
        <row r="670">
          <cell r="B670">
            <v>16909015</v>
          </cell>
          <cell r="H670">
            <v>5.6</v>
          </cell>
          <cell r="I670" t="str">
            <v>E</v>
          </cell>
          <cell r="K670">
            <v>5.6</v>
          </cell>
        </row>
        <row r="671">
          <cell r="B671">
            <v>16909015</v>
          </cell>
          <cell r="H671">
            <v>5.6</v>
          </cell>
          <cell r="I671" t="str">
            <v>E</v>
          </cell>
          <cell r="K671">
            <v>5.6</v>
          </cell>
        </row>
        <row r="672">
          <cell r="B672">
            <v>16909015</v>
          </cell>
          <cell r="H672">
            <v>5.6</v>
          </cell>
          <cell r="I672" t="str">
            <v>E</v>
          </cell>
          <cell r="K672">
            <v>5.6</v>
          </cell>
        </row>
        <row r="673">
          <cell r="B673">
            <v>16909015</v>
          </cell>
          <cell r="H673">
            <v>5.6</v>
          </cell>
          <cell r="I673" t="str">
            <v>E</v>
          </cell>
          <cell r="K673">
            <v>5.6</v>
          </cell>
        </row>
        <row r="674">
          <cell r="B674">
            <v>16909015</v>
          </cell>
          <cell r="H674">
            <v>5.6</v>
          </cell>
          <cell r="I674" t="str">
            <v>E</v>
          </cell>
          <cell r="K674">
            <v>5.6</v>
          </cell>
        </row>
        <row r="675">
          <cell r="B675">
            <v>16909015</v>
          </cell>
          <cell r="H675">
            <v>5.6</v>
          </cell>
          <cell r="I675" t="str">
            <v>E</v>
          </cell>
          <cell r="K675">
            <v>5.6</v>
          </cell>
        </row>
        <row r="676">
          <cell r="B676">
            <v>16909015</v>
          </cell>
          <cell r="H676">
            <v>5.6</v>
          </cell>
          <cell r="I676" t="str">
            <v>E</v>
          </cell>
          <cell r="K676">
            <v>5.6</v>
          </cell>
        </row>
        <row r="677">
          <cell r="B677">
            <v>16909015</v>
          </cell>
          <cell r="H677">
            <v>5.6</v>
          </cell>
          <cell r="I677" t="str">
            <v>E</v>
          </cell>
          <cell r="K677">
            <v>5.6</v>
          </cell>
        </row>
        <row r="678">
          <cell r="B678">
            <v>16909015</v>
          </cell>
          <cell r="H678">
            <v>5.6</v>
          </cell>
          <cell r="I678" t="str">
            <v>E</v>
          </cell>
          <cell r="K678">
            <v>5.6</v>
          </cell>
        </row>
        <row r="679">
          <cell r="B679">
            <v>16909015</v>
          </cell>
          <cell r="H679">
            <v>5.6</v>
          </cell>
          <cell r="I679" t="str">
            <v>E</v>
          </cell>
          <cell r="K679">
            <v>5.6</v>
          </cell>
        </row>
        <row r="680">
          <cell r="B680">
            <v>16909015</v>
          </cell>
          <cell r="H680">
            <v>5.6</v>
          </cell>
          <cell r="I680" t="str">
            <v>E</v>
          </cell>
          <cell r="K680">
            <v>5.6</v>
          </cell>
        </row>
        <row r="681">
          <cell r="B681">
            <v>16909015</v>
          </cell>
          <cell r="H681">
            <v>5.6</v>
          </cell>
          <cell r="I681" t="str">
            <v>E</v>
          </cell>
          <cell r="K681">
            <v>5.6</v>
          </cell>
        </row>
        <row r="682">
          <cell r="B682">
            <v>16909015</v>
          </cell>
          <cell r="H682">
            <v>5.6</v>
          </cell>
          <cell r="I682" t="str">
            <v>E</v>
          </cell>
          <cell r="K682">
            <v>5.6</v>
          </cell>
        </row>
        <row r="683">
          <cell r="B683">
            <v>16909015</v>
          </cell>
          <cell r="H683">
            <v>5.6</v>
          </cell>
          <cell r="I683" t="str">
            <v>E</v>
          </cell>
          <cell r="K683">
            <v>5.6</v>
          </cell>
        </row>
        <row r="684">
          <cell r="B684">
            <v>16909015</v>
          </cell>
          <cell r="H684">
            <v>5.6</v>
          </cell>
          <cell r="I684" t="str">
            <v>E</v>
          </cell>
          <cell r="K684">
            <v>5.6</v>
          </cell>
        </row>
        <row r="685">
          <cell r="B685">
            <v>16909015</v>
          </cell>
          <cell r="H685">
            <v>5.6</v>
          </cell>
          <cell r="I685" t="str">
            <v>E</v>
          </cell>
          <cell r="K685">
            <v>5.6</v>
          </cell>
        </row>
        <row r="686">
          <cell r="B686">
            <v>16909015</v>
          </cell>
          <cell r="H686">
            <v>5.6</v>
          </cell>
          <cell r="I686" t="str">
            <v>E</v>
          </cell>
          <cell r="K686">
            <v>5.6</v>
          </cell>
        </row>
        <row r="687">
          <cell r="B687">
            <v>16909015</v>
          </cell>
          <cell r="H687">
            <v>5.6</v>
          </cell>
          <cell r="I687" t="str">
            <v>E</v>
          </cell>
          <cell r="K687">
            <v>5.6</v>
          </cell>
        </row>
        <row r="688">
          <cell r="B688">
            <v>16909015</v>
          </cell>
          <cell r="H688">
            <v>5.6</v>
          </cell>
          <cell r="I688" t="str">
            <v>E</v>
          </cell>
          <cell r="K688">
            <v>5.6</v>
          </cell>
        </row>
        <row r="689">
          <cell r="B689">
            <v>16909015</v>
          </cell>
          <cell r="H689">
            <v>15</v>
          </cell>
          <cell r="I689" t="str">
            <v>E</v>
          </cell>
          <cell r="K689">
            <v>15</v>
          </cell>
        </row>
        <row r="690">
          <cell r="B690">
            <v>16909015</v>
          </cell>
          <cell r="H690">
            <v>4.5</v>
          </cell>
          <cell r="I690" t="str">
            <v>E</v>
          </cell>
          <cell r="K690">
            <v>4.5</v>
          </cell>
        </row>
        <row r="691">
          <cell r="B691">
            <v>16909015</v>
          </cell>
          <cell r="H691">
            <v>4.5</v>
          </cell>
          <cell r="I691" t="str">
            <v>E</v>
          </cell>
          <cell r="K691">
            <v>4.5</v>
          </cell>
        </row>
        <row r="692">
          <cell r="B692">
            <v>16909015</v>
          </cell>
          <cell r="H692">
            <v>30</v>
          </cell>
          <cell r="I692" t="str">
            <v>E</v>
          </cell>
          <cell r="K692">
            <v>30</v>
          </cell>
        </row>
        <row r="693">
          <cell r="B693">
            <v>16909015</v>
          </cell>
          <cell r="H693">
            <v>15</v>
          </cell>
          <cell r="I693" t="str">
            <v>E</v>
          </cell>
          <cell r="K693">
            <v>15</v>
          </cell>
        </row>
        <row r="694">
          <cell r="B694">
            <v>16909015</v>
          </cell>
          <cell r="H694">
            <v>19.5</v>
          </cell>
          <cell r="I694" t="str">
            <v>E</v>
          </cell>
          <cell r="K694">
            <v>19.5</v>
          </cell>
        </row>
        <row r="695">
          <cell r="B695">
            <v>16909015</v>
          </cell>
          <cell r="H695">
            <v>9</v>
          </cell>
          <cell r="I695" t="str">
            <v>E</v>
          </cell>
          <cell r="K695">
            <v>9</v>
          </cell>
        </row>
        <row r="696">
          <cell r="B696">
            <v>16909015</v>
          </cell>
          <cell r="H696">
            <v>30</v>
          </cell>
          <cell r="I696" t="str">
            <v>E</v>
          </cell>
          <cell r="K696">
            <v>30</v>
          </cell>
        </row>
        <row r="697">
          <cell r="B697">
            <v>16909015</v>
          </cell>
          <cell r="H697">
            <v>9</v>
          </cell>
          <cell r="I697" t="str">
            <v>E</v>
          </cell>
          <cell r="K697">
            <v>9</v>
          </cell>
        </row>
        <row r="698">
          <cell r="B698">
            <v>16909015</v>
          </cell>
          <cell r="H698">
            <v>4.5</v>
          </cell>
          <cell r="I698" t="str">
            <v>E</v>
          </cell>
          <cell r="K698">
            <v>4.5</v>
          </cell>
        </row>
        <row r="699">
          <cell r="B699">
            <v>16909015</v>
          </cell>
          <cell r="H699">
            <v>4.5</v>
          </cell>
          <cell r="I699" t="str">
            <v>E</v>
          </cell>
          <cell r="K699">
            <v>4.5</v>
          </cell>
        </row>
        <row r="700">
          <cell r="B700">
            <v>16909015</v>
          </cell>
          <cell r="H700">
            <v>4.5</v>
          </cell>
          <cell r="I700" t="str">
            <v>E</v>
          </cell>
          <cell r="K700">
            <v>4.5</v>
          </cell>
        </row>
        <row r="701">
          <cell r="B701">
            <v>16909015</v>
          </cell>
          <cell r="H701">
            <v>15</v>
          </cell>
          <cell r="I701" t="str">
            <v>E</v>
          </cell>
          <cell r="K701">
            <v>15</v>
          </cell>
        </row>
        <row r="702">
          <cell r="B702">
            <v>16909015</v>
          </cell>
          <cell r="H702">
            <v>9</v>
          </cell>
          <cell r="I702" t="str">
            <v>E</v>
          </cell>
          <cell r="K702">
            <v>9</v>
          </cell>
        </row>
        <row r="703">
          <cell r="B703">
            <v>16909015</v>
          </cell>
          <cell r="H703">
            <v>4.5</v>
          </cell>
          <cell r="I703" t="str">
            <v>E</v>
          </cell>
          <cell r="K703">
            <v>4.5</v>
          </cell>
        </row>
        <row r="704">
          <cell r="B704">
            <v>16909015</v>
          </cell>
          <cell r="H704">
            <v>5.95</v>
          </cell>
          <cell r="I704" t="str">
            <v>E</v>
          </cell>
          <cell r="K704">
            <v>5.95</v>
          </cell>
        </row>
        <row r="705">
          <cell r="B705">
            <v>16909015</v>
          </cell>
          <cell r="H705">
            <v>5.95</v>
          </cell>
          <cell r="I705" t="str">
            <v>E</v>
          </cell>
          <cell r="K705">
            <v>5.95</v>
          </cell>
        </row>
        <row r="706">
          <cell r="B706">
            <v>16909015</v>
          </cell>
          <cell r="H706">
            <v>5.95</v>
          </cell>
          <cell r="I706" t="str">
            <v>E</v>
          </cell>
          <cell r="K706">
            <v>5.95</v>
          </cell>
        </row>
        <row r="707">
          <cell r="B707">
            <v>16909015</v>
          </cell>
          <cell r="H707">
            <v>5.95</v>
          </cell>
          <cell r="I707" t="str">
            <v>E</v>
          </cell>
          <cell r="K707">
            <v>5.95</v>
          </cell>
        </row>
        <row r="708">
          <cell r="B708">
            <v>16909015</v>
          </cell>
          <cell r="H708">
            <v>5.95</v>
          </cell>
          <cell r="I708" t="str">
            <v>E</v>
          </cell>
          <cell r="K708">
            <v>5.95</v>
          </cell>
        </row>
        <row r="709">
          <cell r="B709">
            <v>16909015</v>
          </cell>
          <cell r="H709">
            <v>5.95</v>
          </cell>
          <cell r="I709" t="str">
            <v>E</v>
          </cell>
          <cell r="K709">
            <v>5.95</v>
          </cell>
        </row>
        <row r="710">
          <cell r="B710">
            <v>16909015</v>
          </cell>
          <cell r="H710">
            <v>5.95</v>
          </cell>
          <cell r="I710" t="str">
            <v>E</v>
          </cell>
          <cell r="K710">
            <v>5.95</v>
          </cell>
        </row>
        <row r="711">
          <cell r="B711">
            <v>16909015</v>
          </cell>
          <cell r="H711">
            <v>5.95</v>
          </cell>
          <cell r="I711" t="str">
            <v>E</v>
          </cell>
          <cell r="K711">
            <v>5.95</v>
          </cell>
        </row>
        <row r="712">
          <cell r="B712">
            <v>16909015</v>
          </cell>
          <cell r="H712">
            <v>5.95</v>
          </cell>
          <cell r="I712" t="str">
            <v>E</v>
          </cell>
          <cell r="K712">
            <v>5.95</v>
          </cell>
        </row>
        <row r="713">
          <cell r="B713">
            <v>16909015</v>
          </cell>
          <cell r="H713">
            <v>5.95</v>
          </cell>
          <cell r="I713" t="str">
            <v>E</v>
          </cell>
          <cell r="K713">
            <v>5.95</v>
          </cell>
        </row>
        <row r="714">
          <cell r="B714">
            <v>16909015</v>
          </cell>
          <cell r="H714">
            <v>5.95</v>
          </cell>
          <cell r="I714" t="str">
            <v>E</v>
          </cell>
          <cell r="K714">
            <v>5.95</v>
          </cell>
        </row>
        <row r="715">
          <cell r="B715">
            <v>16909015</v>
          </cell>
          <cell r="H715">
            <v>5.95</v>
          </cell>
          <cell r="I715" t="str">
            <v>E</v>
          </cell>
          <cell r="K715">
            <v>5.95</v>
          </cell>
        </row>
        <row r="716">
          <cell r="B716">
            <v>16909015</v>
          </cell>
          <cell r="H716">
            <v>5.65</v>
          </cell>
          <cell r="I716" t="str">
            <v>E</v>
          </cell>
          <cell r="K716">
            <v>5.65</v>
          </cell>
        </row>
        <row r="717">
          <cell r="B717">
            <v>16909015</v>
          </cell>
          <cell r="H717">
            <v>5.95</v>
          </cell>
          <cell r="I717" t="str">
            <v>E</v>
          </cell>
          <cell r="K717">
            <v>5.95</v>
          </cell>
        </row>
        <row r="718">
          <cell r="B718">
            <v>16909015</v>
          </cell>
          <cell r="H718">
            <v>5.95</v>
          </cell>
          <cell r="I718" t="str">
            <v>E</v>
          </cell>
          <cell r="K718">
            <v>5.95</v>
          </cell>
        </row>
        <row r="719">
          <cell r="B719">
            <v>16909015</v>
          </cell>
          <cell r="H719">
            <v>5.95</v>
          </cell>
          <cell r="I719" t="str">
            <v>E</v>
          </cell>
          <cell r="K719">
            <v>5.95</v>
          </cell>
        </row>
        <row r="720">
          <cell r="B720">
            <v>16909015</v>
          </cell>
          <cell r="H720">
            <v>5.95</v>
          </cell>
          <cell r="I720" t="str">
            <v>E</v>
          </cell>
          <cell r="K720">
            <v>5.95</v>
          </cell>
        </row>
        <row r="721">
          <cell r="B721">
            <v>16909015</v>
          </cell>
          <cell r="H721">
            <v>5.95</v>
          </cell>
          <cell r="I721" t="str">
            <v>E</v>
          </cell>
          <cell r="K721">
            <v>5.95</v>
          </cell>
        </row>
        <row r="722">
          <cell r="B722">
            <v>16909015</v>
          </cell>
          <cell r="H722">
            <v>5.95</v>
          </cell>
          <cell r="I722" t="str">
            <v>E</v>
          </cell>
          <cell r="K722">
            <v>5.95</v>
          </cell>
        </row>
        <row r="723">
          <cell r="B723">
            <v>16909015</v>
          </cell>
          <cell r="H723">
            <v>5.95</v>
          </cell>
          <cell r="I723" t="str">
            <v>E</v>
          </cell>
          <cell r="K723">
            <v>5.95</v>
          </cell>
        </row>
        <row r="724">
          <cell r="B724">
            <v>16909015</v>
          </cell>
          <cell r="H724">
            <v>5.95</v>
          </cell>
          <cell r="I724" t="str">
            <v>E</v>
          </cell>
          <cell r="K724">
            <v>5.95</v>
          </cell>
        </row>
        <row r="725">
          <cell r="B725">
            <v>16909015</v>
          </cell>
          <cell r="H725">
            <v>5.96</v>
          </cell>
          <cell r="I725" t="str">
            <v>E</v>
          </cell>
          <cell r="K725">
            <v>5.96</v>
          </cell>
        </row>
        <row r="726">
          <cell r="B726">
            <v>16909015</v>
          </cell>
          <cell r="H726">
            <v>5.96</v>
          </cell>
          <cell r="I726" t="str">
            <v>E</v>
          </cell>
          <cell r="K726">
            <v>5.96</v>
          </cell>
        </row>
        <row r="727">
          <cell r="B727">
            <v>16909015</v>
          </cell>
          <cell r="H727">
            <v>5.96</v>
          </cell>
          <cell r="I727" t="str">
            <v>E</v>
          </cell>
          <cell r="K727">
            <v>5.96</v>
          </cell>
        </row>
        <row r="728">
          <cell r="B728">
            <v>16909015</v>
          </cell>
          <cell r="H728">
            <v>5.96</v>
          </cell>
          <cell r="I728" t="str">
            <v>E</v>
          </cell>
          <cell r="K728">
            <v>5.96</v>
          </cell>
        </row>
        <row r="729">
          <cell r="B729">
            <v>16909015</v>
          </cell>
          <cell r="H729">
            <v>9.81</v>
          </cell>
          <cell r="I729" t="str">
            <v>E</v>
          </cell>
          <cell r="K729">
            <v>9.81</v>
          </cell>
        </row>
        <row r="730">
          <cell r="B730">
            <v>16909015</v>
          </cell>
          <cell r="H730">
            <v>9.81</v>
          </cell>
          <cell r="I730" t="str">
            <v>E</v>
          </cell>
          <cell r="K730">
            <v>9.81</v>
          </cell>
        </row>
        <row r="731">
          <cell r="B731">
            <v>16909015</v>
          </cell>
          <cell r="H731">
            <v>9.81</v>
          </cell>
          <cell r="I731" t="str">
            <v>E</v>
          </cell>
          <cell r="K731">
            <v>9.81</v>
          </cell>
        </row>
        <row r="732">
          <cell r="B732">
            <v>16909015</v>
          </cell>
          <cell r="H732">
            <v>9.81</v>
          </cell>
          <cell r="I732" t="str">
            <v>E</v>
          </cell>
          <cell r="K732">
            <v>9.81</v>
          </cell>
        </row>
        <row r="733">
          <cell r="B733">
            <v>16909015</v>
          </cell>
          <cell r="H733">
            <v>9.81</v>
          </cell>
          <cell r="I733" t="str">
            <v>E</v>
          </cell>
          <cell r="K733">
            <v>9.81</v>
          </cell>
        </row>
        <row r="734">
          <cell r="B734">
            <v>16909015</v>
          </cell>
          <cell r="H734">
            <v>9.81</v>
          </cell>
          <cell r="I734" t="str">
            <v>E</v>
          </cell>
          <cell r="K734">
            <v>9.81</v>
          </cell>
        </row>
        <row r="735">
          <cell r="B735">
            <v>16909015</v>
          </cell>
          <cell r="H735">
            <v>9.81</v>
          </cell>
          <cell r="I735" t="str">
            <v>E</v>
          </cell>
          <cell r="K735">
            <v>9.81</v>
          </cell>
        </row>
        <row r="736">
          <cell r="B736">
            <v>16909015</v>
          </cell>
          <cell r="H736">
            <v>9.81</v>
          </cell>
          <cell r="I736" t="str">
            <v>E</v>
          </cell>
          <cell r="K736">
            <v>9.81</v>
          </cell>
        </row>
        <row r="737">
          <cell r="B737">
            <v>16909015</v>
          </cell>
          <cell r="H737">
            <v>9.81</v>
          </cell>
          <cell r="I737" t="str">
            <v>E</v>
          </cell>
          <cell r="K737">
            <v>9.81</v>
          </cell>
        </row>
        <row r="738">
          <cell r="B738">
            <v>16909015</v>
          </cell>
          <cell r="H738">
            <v>9.81</v>
          </cell>
          <cell r="I738" t="str">
            <v>E</v>
          </cell>
          <cell r="K738">
            <v>9.81</v>
          </cell>
        </row>
        <row r="739">
          <cell r="B739">
            <v>16909015</v>
          </cell>
          <cell r="H739">
            <v>9.81</v>
          </cell>
          <cell r="I739" t="str">
            <v>E</v>
          </cell>
          <cell r="K739">
            <v>9.81</v>
          </cell>
        </row>
        <row r="740">
          <cell r="B740">
            <v>16909015</v>
          </cell>
          <cell r="H740">
            <v>9.82</v>
          </cell>
          <cell r="I740" t="str">
            <v>E</v>
          </cell>
          <cell r="K740">
            <v>9.82</v>
          </cell>
        </row>
        <row r="741">
          <cell r="B741">
            <v>16909015</v>
          </cell>
          <cell r="H741">
            <v>9.82</v>
          </cell>
          <cell r="I741" t="str">
            <v>E</v>
          </cell>
          <cell r="K741">
            <v>9.82</v>
          </cell>
        </row>
        <row r="742">
          <cell r="B742">
            <v>16909015</v>
          </cell>
          <cell r="H742">
            <v>9.82</v>
          </cell>
          <cell r="I742" t="str">
            <v>E</v>
          </cell>
          <cell r="K742">
            <v>9.82</v>
          </cell>
        </row>
        <row r="743">
          <cell r="B743">
            <v>16909015</v>
          </cell>
          <cell r="H743">
            <v>9.82</v>
          </cell>
          <cell r="I743" t="str">
            <v>E</v>
          </cell>
          <cell r="K743">
            <v>9.82</v>
          </cell>
        </row>
        <row r="744">
          <cell r="B744">
            <v>16909015</v>
          </cell>
          <cell r="H744">
            <v>9.82</v>
          </cell>
          <cell r="I744" t="str">
            <v>E</v>
          </cell>
          <cell r="K744">
            <v>9.82</v>
          </cell>
        </row>
        <row r="745">
          <cell r="B745">
            <v>16909015</v>
          </cell>
          <cell r="H745">
            <v>9.82</v>
          </cell>
          <cell r="I745" t="str">
            <v>E</v>
          </cell>
          <cell r="K745">
            <v>9.82</v>
          </cell>
        </row>
        <row r="746">
          <cell r="B746">
            <v>16909015</v>
          </cell>
          <cell r="H746">
            <v>9.82</v>
          </cell>
          <cell r="I746" t="str">
            <v>E</v>
          </cell>
          <cell r="K746">
            <v>9.82</v>
          </cell>
        </row>
        <row r="747">
          <cell r="B747">
            <v>16909015</v>
          </cell>
          <cell r="H747">
            <v>9.82</v>
          </cell>
          <cell r="I747" t="str">
            <v>E</v>
          </cell>
          <cell r="K747">
            <v>9.82</v>
          </cell>
        </row>
        <row r="748">
          <cell r="B748">
            <v>16909015</v>
          </cell>
          <cell r="H748">
            <v>9.82</v>
          </cell>
          <cell r="I748" t="str">
            <v>E</v>
          </cell>
          <cell r="K748">
            <v>9.82</v>
          </cell>
        </row>
        <row r="749">
          <cell r="B749">
            <v>16909015</v>
          </cell>
          <cell r="H749">
            <v>9.82</v>
          </cell>
          <cell r="I749" t="str">
            <v>E</v>
          </cell>
          <cell r="K749">
            <v>9.82</v>
          </cell>
        </row>
        <row r="750">
          <cell r="B750">
            <v>16909015</v>
          </cell>
          <cell r="H750">
            <v>9.82</v>
          </cell>
          <cell r="I750" t="str">
            <v>E</v>
          </cell>
          <cell r="K750">
            <v>9.82</v>
          </cell>
        </row>
        <row r="751">
          <cell r="B751">
            <v>16909015</v>
          </cell>
          <cell r="H751">
            <v>9.82</v>
          </cell>
          <cell r="I751" t="str">
            <v>E</v>
          </cell>
          <cell r="K751">
            <v>9.82</v>
          </cell>
        </row>
        <row r="752">
          <cell r="B752">
            <v>16909015</v>
          </cell>
          <cell r="H752">
            <v>9.83</v>
          </cell>
          <cell r="I752" t="str">
            <v>E</v>
          </cell>
          <cell r="K752">
            <v>9.83</v>
          </cell>
        </row>
        <row r="753">
          <cell r="B753">
            <v>16909015</v>
          </cell>
          <cell r="H753">
            <v>9.83</v>
          </cell>
          <cell r="I753" t="str">
            <v>E</v>
          </cell>
          <cell r="K753">
            <v>9.83</v>
          </cell>
        </row>
        <row r="754">
          <cell r="B754">
            <v>16909015</v>
          </cell>
          <cell r="H754">
            <v>1.1200000000000001</v>
          </cell>
          <cell r="I754" t="str">
            <v>E</v>
          </cell>
          <cell r="K754">
            <v>1.1200000000000001</v>
          </cell>
        </row>
        <row r="755">
          <cell r="B755">
            <v>16909015</v>
          </cell>
          <cell r="H755">
            <v>1.1200000000000001</v>
          </cell>
          <cell r="I755" t="str">
            <v>E</v>
          </cell>
          <cell r="K755">
            <v>1.1200000000000001</v>
          </cell>
        </row>
        <row r="756">
          <cell r="B756">
            <v>16909015</v>
          </cell>
          <cell r="H756">
            <v>1.1200000000000001</v>
          </cell>
          <cell r="I756" t="str">
            <v>E</v>
          </cell>
          <cell r="K756">
            <v>1.1200000000000001</v>
          </cell>
        </row>
        <row r="757">
          <cell r="B757">
            <v>16909015</v>
          </cell>
          <cell r="H757">
            <v>1.1200000000000001</v>
          </cell>
          <cell r="I757" t="str">
            <v>E</v>
          </cell>
          <cell r="K757">
            <v>1.1200000000000001</v>
          </cell>
        </row>
        <row r="758">
          <cell r="B758">
            <v>16909015</v>
          </cell>
          <cell r="H758">
            <v>1.1200000000000001</v>
          </cell>
          <cell r="I758" t="str">
            <v>E</v>
          </cell>
          <cell r="K758">
            <v>1.1200000000000001</v>
          </cell>
        </row>
        <row r="759">
          <cell r="B759">
            <v>16909015</v>
          </cell>
          <cell r="H759">
            <v>1.1200000000000001</v>
          </cell>
          <cell r="I759" t="str">
            <v>E</v>
          </cell>
          <cell r="K759">
            <v>1.1200000000000001</v>
          </cell>
        </row>
        <row r="760">
          <cell r="B760">
            <v>16909015</v>
          </cell>
          <cell r="H760">
            <v>1.1200000000000001</v>
          </cell>
          <cell r="I760" t="str">
            <v>E</v>
          </cell>
          <cell r="K760">
            <v>1.1200000000000001</v>
          </cell>
        </row>
        <row r="761">
          <cell r="B761">
            <v>16909015</v>
          </cell>
          <cell r="H761">
            <v>10</v>
          </cell>
          <cell r="I761" t="str">
            <v>E</v>
          </cell>
          <cell r="K761">
            <v>10</v>
          </cell>
        </row>
        <row r="762">
          <cell r="B762">
            <v>16909015</v>
          </cell>
          <cell r="H762">
            <v>5</v>
          </cell>
          <cell r="I762" t="str">
            <v>E</v>
          </cell>
          <cell r="K762">
            <v>5</v>
          </cell>
        </row>
        <row r="763">
          <cell r="B763">
            <v>16909015</v>
          </cell>
          <cell r="H763">
            <v>5</v>
          </cell>
          <cell r="I763" t="str">
            <v>E</v>
          </cell>
          <cell r="K763">
            <v>5</v>
          </cell>
        </row>
        <row r="764">
          <cell r="B764">
            <v>16909015</v>
          </cell>
          <cell r="H764">
            <v>5</v>
          </cell>
          <cell r="I764" t="str">
            <v>E</v>
          </cell>
          <cell r="K764">
            <v>5</v>
          </cell>
        </row>
        <row r="765">
          <cell r="B765">
            <v>16909015</v>
          </cell>
          <cell r="H765">
            <v>10</v>
          </cell>
          <cell r="I765" t="str">
            <v>E</v>
          </cell>
          <cell r="K765">
            <v>10</v>
          </cell>
        </row>
        <row r="766">
          <cell r="B766">
            <v>16909015</v>
          </cell>
          <cell r="H766">
            <v>10</v>
          </cell>
          <cell r="I766" t="str">
            <v>E</v>
          </cell>
          <cell r="K766">
            <v>10</v>
          </cell>
        </row>
        <row r="767">
          <cell r="B767">
            <v>16909015</v>
          </cell>
          <cell r="H767">
            <v>10</v>
          </cell>
          <cell r="I767" t="str">
            <v>E</v>
          </cell>
          <cell r="K767">
            <v>10</v>
          </cell>
        </row>
        <row r="768">
          <cell r="B768">
            <v>16909015</v>
          </cell>
          <cell r="H768">
            <v>5</v>
          </cell>
          <cell r="I768" t="str">
            <v>E</v>
          </cell>
          <cell r="K768">
            <v>5</v>
          </cell>
        </row>
        <row r="769">
          <cell r="B769">
            <v>16909015</v>
          </cell>
          <cell r="H769">
            <v>5</v>
          </cell>
          <cell r="I769" t="str">
            <v>E</v>
          </cell>
          <cell r="K769">
            <v>5</v>
          </cell>
        </row>
        <row r="770">
          <cell r="B770">
            <v>16909015</v>
          </cell>
          <cell r="H770">
            <v>5</v>
          </cell>
          <cell r="I770" t="str">
            <v>E</v>
          </cell>
          <cell r="K770">
            <v>5</v>
          </cell>
        </row>
        <row r="771">
          <cell r="B771">
            <v>16909015</v>
          </cell>
          <cell r="H771">
            <v>10</v>
          </cell>
          <cell r="I771" t="str">
            <v>E</v>
          </cell>
          <cell r="K771">
            <v>10</v>
          </cell>
        </row>
        <row r="772">
          <cell r="B772">
            <v>16909015</v>
          </cell>
          <cell r="H772">
            <v>10</v>
          </cell>
          <cell r="I772" t="str">
            <v>E</v>
          </cell>
          <cell r="K772">
            <v>10</v>
          </cell>
        </row>
        <row r="773">
          <cell r="B773">
            <v>16909015</v>
          </cell>
          <cell r="H773">
            <v>10</v>
          </cell>
          <cell r="I773" t="str">
            <v>E</v>
          </cell>
          <cell r="K773">
            <v>10</v>
          </cell>
        </row>
        <row r="774">
          <cell r="B774">
            <v>16909015</v>
          </cell>
          <cell r="H774">
            <v>5</v>
          </cell>
          <cell r="I774" t="str">
            <v>E</v>
          </cell>
          <cell r="K774">
            <v>5</v>
          </cell>
        </row>
        <row r="775">
          <cell r="B775">
            <v>16909015</v>
          </cell>
          <cell r="H775">
            <v>10</v>
          </cell>
          <cell r="I775" t="str">
            <v>E</v>
          </cell>
          <cell r="K775">
            <v>10</v>
          </cell>
        </row>
        <row r="776">
          <cell r="B776">
            <v>16909015</v>
          </cell>
          <cell r="H776">
            <v>10</v>
          </cell>
          <cell r="I776" t="str">
            <v>E</v>
          </cell>
          <cell r="K776">
            <v>10</v>
          </cell>
        </row>
        <row r="777">
          <cell r="B777">
            <v>16909015</v>
          </cell>
          <cell r="H777">
            <v>10</v>
          </cell>
          <cell r="I777" t="str">
            <v>E</v>
          </cell>
          <cell r="K777">
            <v>10</v>
          </cell>
        </row>
        <row r="778">
          <cell r="B778">
            <v>16909015</v>
          </cell>
          <cell r="H778">
            <v>10</v>
          </cell>
          <cell r="I778" t="str">
            <v>E</v>
          </cell>
          <cell r="K778">
            <v>10</v>
          </cell>
        </row>
        <row r="779">
          <cell r="B779">
            <v>16909015</v>
          </cell>
          <cell r="H779">
            <v>5</v>
          </cell>
          <cell r="I779" t="str">
            <v>E</v>
          </cell>
          <cell r="K779">
            <v>5</v>
          </cell>
        </row>
        <row r="780">
          <cell r="B780">
            <v>16909015</v>
          </cell>
          <cell r="H780">
            <v>5</v>
          </cell>
          <cell r="I780" t="str">
            <v>E</v>
          </cell>
          <cell r="K780">
            <v>5</v>
          </cell>
        </row>
        <row r="781">
          <cell r="B781">
            <v>16909015</v>
          </cell>
          <cell r="H781">
            <v>10</v>
          </cell>
          <cell r="I781" t="str">
            <v>E</v>
          </cell>
          <cell r="K781">
            <v>10</v>
          </cell>
        </row>
        <row r="782">
          <cell r="B782">
            <v>16909015</v>
          </cell>
          <cell r="H782">
            <v>5</v>
          </cell>
          <cell r="I782" t="str">
            <v>E</v>
          </cell>
          <cell r="K782">
            <v>5</v>
          </cell>
        </row>
        <row r="783">
          <cell r="B783">
            <v>16909015</v>
          </cell>
          <cell r="H783">
            <v>5</v>
          </cell>
          <cell r="I783" t="str">
            <v>E</v>
          </cell>
          <cell r="K783">
            <v>5</v>
          </cell>
        </row>
        <row r="784">
          <cell r="B784">
            <v>16909015</v>
          </cell>
          <cell r="H784">
            <v>6.23</v>
          </cell>
          <cell r="I784" t="str">
            <v>E</v>
          </cell>
          <cell r="K784">
            <v>6.23</v>
          </cell>
        </row>
        <row r="785">
          <cell r="B785">
            <v>16909015</v>
          </cell>
          <cell r="H785">
            <v>6.23</v>
          </cell>
          <cell r="I785" t="str">
            <v>E</v>
          </cell>
          <cell r="K785">
            <v>6.23</v>
          </cell>
        </row>
        <row r="786">
          <cell r="B786">
            <v>16909015</v>
          </cell>
          <cell r="H786">
            <v>6.23</v>
          </cell>
          <cell r="I786" t="str">
            <v>E</v>
          </cell>
          <cell r="K786">
            <v>6.23</v>
          </cell>
        </row>
        <row r="787">
          <cell r="B787">
            <v>16909015</v>
          </cell>
          <cell r="H787">
            <v>6.23</v>
          </cell>
          <cell r="I787" t="str">
            <v>E</v>
          </cell>
          <cell r="K787">
            <v>6.23</v>
          </cell>
        </row>
        <row r="788">
          <cell r="B788">
            <v>16909015</v>
          </cell>
          <cell r="H788">
            <v>6.23</v>
          </cell>
          <cell r="I788" t="str">
            <v>E</v>
          </cell>
          <cell r="K788">
            <v>6.23</v>
          </cell>
        </row>
        <row r="789">
          <cell r="B789">
            <v>16909015</v>
          </cell>
          <cell r="H789">
            <v>6.23</v>
          </cell>
          <cell r="I789" t="str">
            <v>E</v>
          </cell>
          <cell r="K789">
            <v>6.23</v>
          </cell>
        </row>
        <row r="790">
          <cell r="B790">
            <v>16909015</v>
          </cell>
          <cell r="H790">
            <v>6.23</v>
          </cell>
          <cell r="I790" t="str">
            <v>E</v>
          </cell>
          <cell r="K790">
            <v>6.23</v>
          </cell>
        </row>
        <row r="791">
          <cell r="B791">
            <v>16909015</v>
          </cell>
          <cell r="H791">
            <v>6.23</v>
          </cell>
          <cell r="I791" t="str">
            <v>E</v>
          </cell>
          <cell r="K791">
            <v>6.23</v>
          </cell>
        </row>
        <row r="792">
          <cell r="B792">
            <v>16909015</v>
          </cell>
          <cell r="H792">
            <v>6.23</v>
          </cell>
          <cell r="I792" t="str">
            <v>E</v>
          </cell>
          <cell r="K792">
            <v>6.23</v>
          </cell>
        </row>
        <row r="793">
          <cell r="B793">
            <v>16909015</v>
          </cell>
          <cell r="H793">
            <v>6.23</v>
          </cell>
          <cell r="I793" t="str">
            <v>E</v>
          </cell>
          <cell r="K793">
            <v>6.23</v>
          </cell>
        </row>
        <row r="794">
          <cell r="B794">
            <v>16909015</v>
          </cell>
          <cell r="H794">
            <v>6.24</v>
          </cell>
          <cell r="I794" t="str">
            <v>E</v>
          </cell>
          <cell r="K794">
            <v>6.24</v>
          </cell>
        </row>
        <row r="795">
          <cell r="B795">
            <v>16909015</v>
          </cell>
          <cell r="H795">
            <v>6.24</v>
          </cell>
          <cell r="I795" t="str">
            <v>E</v>
          </cell>
          <cell r="K795">
            <v>6.24</v>
          </cell>
        </row>
        <row r="796">
          <cell r="B796">
            <v>16909015</v>
          </cell>
          <cell r="H796">
            <v>6.24</v>
          </cell>
          <cell r="I796" t="str">
            <v>E</v>
          </cell>
          <cell r="K796">
            <v>6.24</v>
          </cell>
        </row>
        <row r="797">
          <cell r="B797">
            <v>16909015</v>
          </cell>
          <cell r="H797">
            <v>6.24</v>
          </cell>
          <cell r="I797" t="str">
            <v>E</v>
          </cell>
          <cell r="K797">
            <v>6.24</v>
          </cell>
        </row>
        <row r="798">
          <cell r="B798">
            <v>16909015</v>
          </cell>
          <cell r="H798">
            <v>6.24</v>
          </cell>
          <cell r="I798" t="str">
            <v>E</v>
          </cell>
          <cell r="K798">
            <v>6.24</v>
          </cell>
        </row>
        <row r="799">
          <cell r="B799">
            <v>16909015</v>
          </cell>
          <cell r="H799">
            <v>6.24</v>
          </cell>
          <cell r="I799" t="str">
            <v>E</v>
          </cell>
          <cell r="K799">
            <v>6.24</v>
          </cell>
        </row>
        <row r="800">
          <cell r="B800">
            <v>16909015</v>
          </cell>
          <cell r="H800">
            <v>6.24</v>
          </cell>
          <cell r="I800" t="str">
            <v>E</v>
          </cell>
          <cell r="K800">
            <v>6.24</v>
          </cell>
        </row>
        <row r="801">
          <cell r="B801">
            <v>16909015</v>
          </cell>
          <cell r="H801">
            <v>6.24</v>
          </cell>
          <cell r="I801" t="str">
            <v>E</v>
          </cell>
          <cell r="K801">
            <v>6.24</v>
          </cell>
        </row>
        <row r="802">
          <cell r="B802">
            <v>16909015</v>
          </cell>
          <cell r="H802">
            <v>6.24</v>
          </cell>
          <cell r="I802" t="str">
            <v>E</v>
          </cell>
          <cell r="K802">
            <v>6.24</v>
          </cell>
        </row>
        <row r="803">
          <cell r="B803">
            <v>16909015</v>
          </cell>
          <cell r="H803">
            <v>6.24</v>
          </cell>
          <cell r="I803" t="str">
            <v>E</v>
          </cell>
          <cell r="K803">
            <v>6.24</v>
          </cell>
        </row>
        <row r="804">
          <cell r="B804">
            <v>16909015</v>
          </cell>
          <cell r="H804">
            <v>6.24</v>
          </cell>
          <cell r="I804" t="str">
            <v>E</v>
          </cell>
          <cell r="K804">
            <v>6.24</v>
          </cell>
        </row>
        <row r="805">
          <cell r="B805">
            <v>16909015</v>
          </cell>
          <cell r="H805">
            <v>6.24</v>
          </cell>
          <cell r="I805" t="str">
            <v>E</v>
          </cell>
          <cell r="K805">
            <v>6.24</v>
          </cell>
        </row>
        <row r="806">
          <cell r="B806">
            <v>16909015</v>
          </cell>
          <cell r="H806">
            <v>6.24</v>
          </cell>
          <cell r="I806" t="str">
            <v>E</v>
          </cell>
          <cell r="K806">
            <v>6.24</v>
          </cell>
        </row>
        <row r="807">
          <cell r="B807">
            <v>16909015</v>
          </cell>
          <cell r="H807">
            <v>6.24</v>
          </cell>
          <cell r="I807" t="str">
            <v>E</v>
          </cell>
          <cell r="K807">
            <v>6.24</v>
          </cell>
        </row>
        <row r="808">
          <cell r="B808">
            <v>16909015</v>
          </cell>
          <cell r="H808">
            <v>6.24</v>
          </cell>
          <cell r="I808" t="str">
            <v>E</v>
          </cell>
          <cell r="K808">
            <v>6.24</v>
          </cell>
        </row>
        <row r="809">
          <cell r="B809">
            <v>16909015</v>
          </cell>
          <cell r="H809">
            <v>6.24</v>
          </cell>
          <cell r="I809" t="str">
            <v>E</v>
          </cell>
          <cell r="K809">
            <v>6.24</v>
          </cell>
        </row>
        <row r="810">
          <cell r="B810">
            <v>16909015</v>
          </cell>
          <cell r="H810">
            <v>6.24</v>
          </cell>
          <cell r="I810" t="str">
            <v>E</v>
          </cell>
          <cell r="K810">
            <v>6.24</v>
          </cell>
        </row>
        <row r="811">
          <cell r="B811">
            <v>16909015</v>
          </cell>
          <cell r="H811">
            <v>6.24</v>
          </cell>
          <cell r="I811" t="str">
            <v>E</v>
          </cell>
          <cell r="K811">
            <v>6.24</v>
          </cell>
        </row>
        <row r="812">
          <cell r="B812">
            <v>16909015</v>
          </cell>
          <cell r="H812">
            <v>6.24</v>
          </cell>
          <cell r="I812" t="str">
            <v>E</v>
          </cell>
          <cell r="K812">
            <v>6.24</v>
          </cell>
        </row>
        <row r="813">
          <cell r="B813">
            <v>16909015</v>
          </cell>
          <cell r="H813">
            <v>6.24</v>
          </cell>
          <cell r="I813" t="str">
            <v>E</v>
          </cell>
          <cell r="K813">
            <v>6.24</v>
          </cell>
        </row>
        <row r="814">
          <cell r="B814">
            <v>16909015</v>
          </cell>
          <cell r="H814">
            <v>80</v>
          </cell>
          <cell r="I814" t="str">
            <v>E</v>
          </cell>
          <cell r="K814">
            <v>80</v>
          </cell>
        </row>
        <row r="815">
          <cell r="B815">
            <v>16909015</v>
          </cell>
          <cell r="H815">
            <v>10</v>
          </cell>
          <cell r="I815" t="str">
            <v>E</v>
          </cell>
          <cell r="K815">
            <v>10</v>
          </cell>
        </row>
        <row r="816">
          <cell r="B816">
            <v>16909015</v>
          </cell>
          <cell r="H816">
            <v>10</v>
          </cell>
          <cell r="I816" t="str">
            <v>E</v>
          </cell>
          <cell r="K816">
            <v>10</v>
          </cell>
        </row>
        <row r="817">
          <cell r="B817">
            <v>16909015</v>
          </cell>
          <cell r="H817">
            <v>10</v>
          </cell>
          <cell r="I817" t="str">
            <v>E</v>
          </cell>
          <cell r="K817">
            <v>10</v>
          </cell>
        </row>
        <row r="818">
          <cell r="B818">
            <v>16909015</v>
          </cell>
          <cell r="H818">
            <v>10</v>
          </cell>
          <cell r="I818" t="str">
            <v>E</v>
          </cell>
          <cell r="K818">
            <v>10</v>
          </cell>
        </row>
        <row r="819">
          <cell r="B819">
            <v>16909015</v>
          </cell>
          <cell r="H819">
            <v>10</v>
          </cell>
          <cell r="I819" t="str">
            <v>E</v>
          </cell>
          <cell r="K819">
            <v>10</v>
          </cell>
        </row>
        <row r="820">
          <cell r="B820">
            <v>16909015</v>
          </cell>
          <cell r="H820">
            <v>10</v>
          </cell>
          <cell r="I820" t="str">
            <v>E</v>
          </cell>
          <cell r="K820">
            <v>10</v>
          </cell>
        </row>
        <row r="821">
          <cell r="B821">
            <v>16909015</v>
          </cell>
          <cell r="H821">
            <v>10</v>
          </cell>
          <cell r="I821" t="str">
            <v>E</v>
          </cell>
          <cell r="K821">
            <v>10</v>
          </cell>
        </row>
        <row r="822">
          <cell r="B822">
            <v>16909015</v>
          </cell>
          <cell r="H822">
            <v>4.4800000000000004</v>
          </cell>
          <cell r="I822" t="str">
            <v>E</v>
          </cell>
          <cell r="K822">
            <v>4.4800000000000004</v>
          </cell>
        </row>
        <row r="823">
          <cell r="B823">
            <v>16909015</v>
          </cell>
          <cell r="H823">
            <v>4.4800000000000004</v>
          </cell>
          <cell r="I823" t="str">
            <v>E</v>
          </cell>
          <cell r="K823">
            <v>4.4800000000000004</v>
          </cell>
        </row>
        <row r="824">
          <cell r="B824">
            <v>16909015</v>
          </cell>
          <cell r="H824">
            <v>4.4800000000000004</v>
          </cell>
          <cell r="I824" t="str">
            <v>E</v>
          </cell>
          <cell r="K824">
            <v>4.4800000000000004</v>
          </cell>
        </row>
        <row r="825">
          <cell r="B825">
            <v>16909015</v>
          </cell>
          <cell r="H825">
            <v>4.4800000000000004</v>
          </cell>
          <cell r="I825" t="str">
            <v>E</v>
          </cell>
          <cell r="K825">
            <v>4.4800000000000004</v>
          </cell>
        </row>
        <row r="826">
          <cell r="B826">
            <v>16909015</v>
          </cell>
          <cell r="H826">
            <v>4.4800000000000004</v>
          </cell>
          <cell r="I826" t="str">
            <v>E</v>
          </cell>
          <cell r="K826">
            <v>4.4800000000000004</v>
          </cell>
        </row>
        <row r="827">
          <cell r="B827">
            <v>16909015</v>
          </cell>
          <cell r="H827">
            <v>4.4800000000000004</v>
          </cell>
          <cell r="I827" t="str">
            <v>E</v>
          </cell>
          <cell r="K827">
            <v>4.4800000000000004</v>
          </cell>
        </row>
        <row r="828">
          <cell r="B828">
            <v>16909015</v>
          </cell>
          <cell r="H828">
            <v>4.4800000000000004</v>
          </cell>
          <cell r="I828" t="str">
            <v>E</v>
          </cell>
          <cell r="K828">
            <v>4.4800000000000004</v>
          </cell>
        </row>
        <row r="829">
          <cell r="B829">
            <v>16909015</v>
          </cell>
          <cell r="H829">
            <v>4.4800000000000004</v>
          </cell>
          <cell r="I829" t="str">
            <v>E</v>
          </cell>
          <cell r="K829">
            <v>4.4800000000000004</v>
          </cell>
        </row>
        <row r="830">
          <cell r="B830">
            <v>16909015</v>
          </cell>
          <cell r="H830">
            <v>4.4800000000000004</v>
          </cell>
          <cell r="I830" t="str">
            <v>E</v>
          </cell>
          <cell r="K830">
            <v>4.4800000000000004</v>
          </cell>
        </row>
        <row r="831">
          <cell r="B831">
            <v>16909015</v>
          </cell>
          <cell r="H831">
            <v>6.12</v>
          </cell>
          <cell r="I831" t="str">
            <v>E</v>
          </cell>
          <cell r="K831">
            <v>6.12</v>
          </cell>
        </row>
        <row r="832">
          <cell r="B832">
            <v>16909015</v>
          </cell>
          <cell r="H832">
            <v>6.12</v>
          </cell>
          <cell r="I832" t="str">
            <v>E</v>
          </cell>
          <cell r="K832">
            <v>6.12</v>
          </cell>
        </row>
        <row r="833">
          <cell r="B833">
            <v>16909015</v>
          </cell>
          <cell r="H833">
            <v>16.12</v>
          </cell>
          <cell r="I833" t="str">
            <v>E</v>
          </cell>
          <cell r="K833">
            <v>16.12</v>
          </cell>
        </row>
        <row r="834">
          <cell r="B834">
            <v>16909015</v>
          </cell>
          <cell r="H834">
            <v>6.12</v>
          </cell>
          <cell r="I834" t="str">
            <v>E</v>
          </cell>
          <cell r="K834">
            <v>6.12</v>
          </cell>
        </row>
        <row r="835">
          <cell r="B835">
            <v>16909015</v>
          </cell>
          <cell r="H835">
            <v>6.12</v>
          </cell>
          <cell r="I835" t="str">
            <v>E</v>
          </cell>
          <cell r="K835">
            <v>6.12</v>
          </cell>
        </row>
        <row r="836">
          <cell r="B836">
            <v>16909015</v>
          </cell>
          <cell r="H836">
            <v>6.12</v>
          </cell>
          <cell r="I836" t="str">
            <v>E</v>
          </cell>
          <cell r="K836">
            <v>6.12</v>
          </cell>
        </row>
        <row r="837">
          <cell r="B837">
            <v>16909015</v>
          </cell>
          <cell r="H837">
            <v>6.12</v>
          </cell>
          <cell r="I837" t="str">
            <v>E</v>
          </cell>
          <cell r="K837">
            <v>6.12</v>
          </cell>
        </row>
        <row r="838">
          <cell r="B838">
            <v>16909015</v>
          </cell>
          <cell r="H838">
            <v>6.12</v>
          </cell>
          <cell r="I838" t="str">
            <v>E</v>
          </cell>
          <cell r="K838">
            <v>6.12</v>
          </cell>
        </row>
        <row r="839">
          <cell r="B839">
            <v>16909015</v>
          </cell>
          <cell r="H839">
            <v>6.12</v>
          </cell>
          <cell r="I839" t="str">
            <v>E</v>
          </cell>
          <cell r="K839">
            <v>6.12</v>
          </cell>
        </row>
        <row r="840">
          <cell r="B840">
            <v>16909015</v>
          </cell>
          <cell r="H840">
            <v>6.12</v>
          </cell>
          <cell r="I840" t="str">
            <v>E</v>
          </cell>
          <cell r="K840">
            <v>6.12</v>
          </cell>
        </row>
        <row r="841">
          <cell r="B841">
            <v>16909015</v>
          </cell>
          <cell r="H841">
            <v>6.12</v>
          </cell>
          <cell r="I841" t="str">
            <v>E</v>
          </cell>
          <cell r="K841">
            <v>6.12</v>
          </cell>
        </row>
        <row r="842">
          <cell r="B842">
            <v>16909015</v>
          </cell>
          <cell r="H842">
            <v>6.12</v>
          </cell>
          <cell r="I842" t="str">
            <v>E</v>
          </cell>
          <cell r="K842">
            <v>6.12</v>
          </cell>
        </row>
        <row r="843">
          <cell r="B843">
            <v>16909015</v>
          </cell>
          <cell r="H843">
            <v>6.12</v>
          </cell>
          <cell r="I843" t="str">
            <v>E</v>
          </cell>
          <cell r="K843">
            <v>6.12</v>
          </cell>
        </row>
        <row r="844">
          <cell r="B844">
            <v>16909015</v>
          </cell>
          <cell r="H844">
            <v>6.12</v>
          </cell>
          <cell r="I844" t="str">
            <v>E</v>
          </cell>
          <cell r="K844">
            <v>6.12</v>
          </cell>
        </row>
        <row r="845">
          <cell r="B845">
            <v>16909015</v>
          </cell>
          <cell r="H845">
            <v>6.12</v>
          </cell>
          <cell r="I845" t="str">
            <v>E</v>
          </cell>
          <cell r="K845">
            <v>6.12</v>
          </cell>
        </row>
        <row r="846">
          <cell r="B846">
            <v>16909015</v>
          </cell>
          <cell r="H846">
            <v>6.12</v>
          </cell>
          <cell r="I846" t="str">
            <v>E</v>
          </cell>
          <cell r="K846">
            <v>6.12</v>
          </cell>
        </row>
        <row r="847">
          <cell r="B847">
            <v>16909015</v>
          </cell>
          <cell r="H847">
            <v>6.12</v>
          </cell>
          <cell r="I847" t="str">
            <v>E</v>
          </cell>
          <cell r="K847">
            <v>6.12</v>
          </cell>
        </row>
        <row r="848">
          <cell r="B848">
            <v>16909015</v>
          </cell>
          <cell r="H848">
            <v>6.12</v>
          </cell>
          <cell r="I848" t="str">
            <v>E</v>
          </cell>
          <cell r="K848">
            <v>6.12</v>
          </cell>
        </row>
        <row r="849">
          <cell r="B849">
            <v>16909015</v>
          </cell>
          <cell r="H849">
            <v>6.12</v>
          </cell>
          <cell r="I849" t="str">
            <v>E</v>
          </cell>
          <cell r="K849">
            <v>6.12</v>
          </cell>
        </row>
        <row r="850">
          <cell r="B850">
            <v>16909015</v>
          </cell>
          <cell r="H850">
            <v>6.12</v>
          </cell>
          <cell r="I850" t="str">
            <v>E</v>
          </cell>
          <cell r="K850">
            <v>6.12</v>
          </cell>
        </row>
        <row r="851">
          <cell r="B851">
            <v>16909015</v>
          </cell>
          <cell r="H851">
            <v>6.12</v>
          </cell>
          <cell r="I851" t="str">
            <v>E</v>
          </cell>
          <cell r="K851">
            <v>6.12</v>
          </cell>
        </row>
        <row r="852">
          <cell r="B852">
            <v>16909015</v>
          </cell>
          <cell r="H852">
            <v>6.12</v>
          </cell>
          <cell r="I852" t="str">
            <v>E</v>
          </cell>
          <cell r="K852">
            <v>6.12</v>
          </cell>
        </row>
        <row r="853">
          <cell r="B853">
            <v>16909015</v>
          </cell>
          <cell r="H853">
            <v>6.12</v>
          </cell>
          <cell r="I853" t="str">
            <v>E</v>
          </cell>
          <cell r="K853">
            <v>6.12</v>
          </cell>
        </row>
        <row r="854">
          <cell r="B854">
            <v>16909015</v>
          </cell>
          <cell r="H854">
            <v>6.12</v>
          </cell>
          <cell r="I854" t="str">
            <v>E</v>
          </cell>
          <cell r="K854">
            <v>6.12</v>
          </cell>
        </row>
        <row r="855">
          <cell r="B855">
            <v>16909015</v>
          </cell>
          <cell r="H855">
            <v>16.12</v>
          </cell>
          <cell r="I855" t="str">
            <v>E</v>
          </cell>
          <cell r="K855">
            <v>16.12</v>
          </cell>
        </row>
        <row r="856">
          <cell r="B856">
            <v>16909015</v>
          </cell>
          <cell r="H856">
            <v>16.13</v>
          </cell>
          <cell r="I856" t="str">
            <v>E</v>
          </cell>
          <cell r="K856">
            <v>16.13</v>
          </cell>
        </row>
        <row r="857">
          <cell r="B857">
            <v>16909015</v>
          </cell>
          <cell r="H857">
            <v>6.13</v>
          </cell>
          <cell r="I857" t="str">
            <v>E</v>
          </cell>
          <cell r="K857">
            <v>6.13</v>
          </cell>
        </row>
        <row r="858">
          <cell r="B858">
            <v>16909015</v>
          </cell>
          <cell r="H858">
            <v>6.13</v>
          </cell>
          <cell r="I858" t="str">
            <v>E</v>
          </cell>
          <cell r="K858">
            <v>6.13</v>
          </cell>
        </row>
        <row r="859">
          <cell r="B859">
            <v>16909015</v>
          </cell>
          <cell r="H859">
            <v>16.13</v>
          </cell>
          <cell r="I859" t="str">
            <v>E</v>
          </cell>
          <cell r="K859">
            <v>16.13</v>
          </cell>
        </row>
        <row r="860">
          <cell r="B860">
            <v>16909015</v>
          </cell>
          <cell r="H860">
            <v>16.13</v>
          </cell>
          <cell r="I860" t="str">
            <v>E</v>
          </cell>
          <cell r="K860">
            <v>16.13</v>
          </cell>
        </row>
        <row r="861">
          <cell r="B861">
            <v>16909015</v>
          </cell>
          <cell r="H861">
            <v>6.13</v>
          </cell>
          <cell r="I861" t="str">
            <v>E</v>
          </cell>
          <cell r="K861">
            <v>6.13</v>
          </cell>
        </row>
        <row r="862">
          <cell r="B862">
            <v>16909015</v>
          </cell>
          <cell r="H862">
            <v>6.13</v>
          </cell>
          <cell r="I862" t="str">
            <v>E</v>
          </cell>
          <cell r="K862">
            <v>6.13</v>
          </cell>
        </row>
        <row r="863">
          <cell r="B863">
            <v>16909015</v>
          </cell>
          <cell r="H863">
            <v>16.13</v>
          </cell>
          <cell r="I863" t="str">
            <v>E</v>
          </cell>
          <cell r="K863">
            <v>16.13</v>
          </cell>
        </row>
        <row r="864">
          <cell r="B864">
            <v>16909015</v>
          </cell>
          <cell r="H864">
            <v>6.13</v>
          </cell>
          <cell r="I864" t="str">
            <v>E</v>
          </cell>
          <cell r="K864">
            <v>6.13</v>
          </cell>
        </row>
        <row r="865">
          <cell r="B865">
            <v>16909015</v>
          </cell>
          <cell r="H865">
            <v>6.13</v>
          </cell>
          <cell r="I865" t="str">
            <v>E</v>
          </cell>
          <cell r="K865">
            <v>6.13</v>
          </cell>
        </row>
        <row r="866">
          <cell r="B866">
            <v>16909015</v>
          </cell>
          <cell r="H866">
            <v>6.13</v>
          </cell>
          <cell r="I866" t="str">
            <v>E</v>
          </cell>
          <cell r="K866">
            <v>6.13</v>
          </cell>
        </row>
        <row r="867">
          <cell r="B867">
            <v>16909015</v>
          </cell>
          <cell r="H867">
            <v>6.13</v>
          </cell>
          <cell r="I867" t="str">
            <v>E</v>
          </cell>
          <cell r="K867">
            <v>6.13</v>
          </cell>
        </row>
        <row r="868">
          <cell r="B868">
            <v>16909015</v>
          </cell>
          <cell r="H868">
            <v>6.13</v>
          </cell>
          <cell r="I868" t="str">
            <v>E</v>
          </cell>
          <cell r="K868">
            <v>6.13</v>
          </cell>
        </row>
        <row r="869">
          <cell r="B869">
            <v>16909015</v>
          </cell>
          <cell r="H869">
            <v>6.13</v>
          </cell>
          <cell r="I869" t="str">
            <v>E</v>
          </cell>
          <cell r="K869">
            <v>6.13</v>
          </cell>
        </row>
        <row r="870">
          <cell r="B870">
            <v>16909015</v>
          </cell>
          <cell r="H870">
            <v>4.4800000000000004</v>
          </cell>
          <cell r="I870" t="str">
            <v>E</v>
          </cell>
          <cell r="K870">
            <v>4.4800000000000004</v>
          </cell>
        </row>
        <row r="871">
          <cell r="B871">
            <v>16909015</v>
          </cell>
          <cell r="H871">
            <v>4.4800000000000004</v>
          </cell>
          <cell r="I871" t="str">
            <v>E</v>
          </cell>
          <cell r="K871">
            <v>4.4800000000000004</v>
          </cell>
        </row>
        <row r="872">
          <cell r="B872">
            <v>16909015</v>
          </cell>
          <cell r="H872">
            <v>4.4800000000000004</v>
          </cell>
          <cell r="I872" t="str">
            <v>E</v>
          </cell>
          <cell r="K872">
            <v>4.4800000000000004</v>
          </cell>
        </row>
        <row r="873">
          <cell r="B873">
            <v>16909015</v>
          </cell>
          <cell r="H873">
            <v>4.4800000000000004</v>
          </cell>
          <cell r="I873" t="str">
            <v>E</v>
          </cell>
          <cell r="K873">
            <v>4.4800000000000004</v>
          </cell>
        </row>
        <row r="874">
          <cell r="B874">
            <v>16909015</v>
          </cell>
          <cell r="H874">
            <v>4.4800000000000004</v>
          </cell>
          <cell r="I874" t="str">
            <v>E</v>
          </cell>
          <cell r="K874">
            <v>4.4800000000000004</v>
          </cell>
        </row>
        <row r="875">
          <cell r="B875">
            <v>16909015</v>
          </cell>
          <cell r="H875">
            <v>4.4800000000000004</v>
          </cell>
          <cell r="I875" t="str">
            <v>E</v>
          </cell>
          <cell r="K875">
            <v>4.4800000000000004</v>
          </cell>
        </row>
        <row r="876">
          <cell r="B876">
            <v>16909015</v>
          </cell>
          <cell r="H876">
            <v>15</v>
          </cell>
          <cell r="I876" t="str">
            <v>E</v>
          </cell>
          <cell r="K876">
            <v>15</v>
          </cell>
        </row>
        <row r="877">
          <cell r="B877">
            <v>16909015</v>
          </cell>
          <cell r="H877">
            <v>15</v>
          </cell>
          <cell r="I877" t="str">
            <v>E</v>
          </cell>
          <cell r="K877">
            <v>15</v>
          </cell>
        </row>
        <row r="878">
          <cell r="B878">
            <v>16909015</v>
          </cell>
          <cell r="H878">
            <v>15</v>
          </cell>
          <cell r="I878" t="str">
            <v>E</v>
          </cell>
          <cell r="K878">
            <v>15</v>
          </cell>
        </row>
        <row r="879">
          <cell r="B879">
            <v>16909015</v>
          </cell>
          <cell r="H879">
            <v>15</v>
          </cell>
          <cell r="I879" t="str">
            <v>E</v>
          </cell>
          <cell r="K879">
            <v>15</v>
          </cell>
        </row>
        <row r="880">
          <cell r="B880">
            <v>16909015</v>
          </cell>
          <cell r="H880">
            <v>15</v>
          </cell>
          <cell r="I880" t="str">
            <v>E</v>
          </cell>
          <cell r="K880">
            <v>15</v>
          </cell>
        </row>
        <row r="881">
          <cell r="B881">
            <v>16909015</v>
          </cell>
          <cell r="H881">
            <v>5.97</v>
          </cell>
          <cell r="I881" t="str">
            <v>E</v>
          </cell>
          <cell r="K881">
            <v>5.97</v>
          </cell>
        </row>
        <row r="882">
          <cell r="B882">
            <v>16909015</v>
          </cell>
          <cell r="H882">
            <v>5.97</v>
          </cell>
          <cell r="I882" t="str">
            <v>E</v>
          </cell>
          <cell r="K882">
            <v>5.97</v>
          </cell>
        </row>
        <row r="883">
          <cell r="B883">
            <v>16909015</v>
          </cell>
          <cell r="H883">
            <v>5.97</v>
          </cell>
          <cell r="I883" t="str">
            <v>E</v>
          </cell>
          <cell r="K883">
            <v>5.97</v>
          </cell>
        </row>
        <row r="884">
          <cell r="B884">
            <v>16909015</v>
          </cell>
          <cell r="H884">
            <v>5.97</v>
          </cell>
          <cell r="I884" t="str">
            <v>E</v>
          </cell>
          <cell r="K884">
            <v>5.97</v>
          </cell>
        </row>
        <row r="885">
          <cell r="B885">
            <v>16909015</v>
          </cell>
          <cell r="H885">
            <v>5.97</v>
          </cell>
          <cell r="I885" t="str">
            <v>E</v>
          </cell>
          <cell r="K885">
            <v>5.97</v>
          </cell>
        </row>
        <row r="886">
          <cell r="B886">
            <v>16909015</v>
          </cell>
          <cell r="H886">
            <v>5.97</v>
          </cell>
          <cell r="I886" t="str">
            <v>E</v>
          </cell>
          <cell r="K886">
            <v>5.97</v>
          </cell>
        </row>
        <row r="887">
          <cell r="B887">
            <v>16909015</v>
          </cell>
          <cell r="H887">
            <v>5.97</v>
          </cell>
          <cell r="I887" t="str">
            <v>E</v>
          </cell>
          <cell r="K887">
            <v>5.97</v>
          </cell>
        </row>
        <row r="888">
          <cell r="B888">
            <v>16909015</v>
          </cell>
          <cell r="H888">
            <v>5.97</v>
          </cell>
          <cell r="I888" t="str">
            <v>E</v>
          </cell>
          <cell r="K888">
            <v>5.97</v>
          </cell>
        </row>
        <row r="889">
          <cell r="B889">
            <v>16909015</v>
          </cell>
          <cell r="H889">
            <v>5.97</v>
          </cell>
          <cell r="I889" t="str">
            <v>E</v>
          </cell>
          <cell r="K889">
            <v>5.97</v>
          </cell>
        </row>
        <row r="890">
          <cell r="B890">
            <v>16909015</v>
          </cell>
          <cell r="H890">
            <v>5.97</v>
          </cell>
          <cell r="I890" t="str">
            <v>E</v>
          </cell>
          <cell r="K890">
            <v>5.97</v>
          </cell>
        </row>
        <row r="891">
          <cell r="B891">
            <v>16909015</v>
          </cell>
          <cell r="H891">
            <v>5.97</v>
          </cell>
          <cell r="I891" t="str">
            <v>E</v>
          </cell>
          <cell r="K891">
            <v>5.97</v>
          </cell>
        </row>
        <row r="892">
          <cell r="B892">
            <v>16909015</v>
          </cell>
          <cell r="H892">
            <v>5.97</v>
          </cell>
          <cell r="I892" t="str">
            <v>E</v>
          </cell>
          <cell r="K892">
            <v>5.97</v>
          </cell>
        </row>
        <row r="893">
          <cell r="B893">
            <v>16909015</v>
          </cell>
          <cell r="H893">
            <v>5.97</v>
          </cell>
          <cell r="I893" t="str">
            <v>E</v>
          </cell>
          <cell r="K893">
            <v>5.97</v>
          </cell>
        </row>
        <row r="894">
          <cell r="B894">
            <v>16909015</v>
          </cell>
          <cell r="H894">
            <v>5.97</v>
          </cell>
          <cell r="I894" t="str">
            <v>E</v>
          </cell>
          <cell r="K894">
            <v>5.97</v>
          </cell>
        </row>
        <row r="895">
          <cell r="B895">
            <v>16909015</v>
          </cell>
          <cell r="H895">
            <v>5.98</v>
          </cell>
          <cell r="I895" t="str">
            <v>E</v>
          </cell>
          <cell r="K895">
            <v>5.98</v>
          </cell>
        </row>
        <row r="896">
          <cell r="B896">
            <v>16909015</v>
          </cell>
          <cell r="H896">
            <v>5.98</v>
          </cell>
          <cell r="I896" t="str">
            <v>E</v>
          </cell>
          <cell r="K896">
            <v>5.98</v>
          </cell>
        </row>
        <row r="897">
          <cell r="B897">
            <v>16909015</v>
          </cell>
          <cell r="H897">
            <v>5.98</v>
          </cell>
          <cell r="I897" t="str">
            <v>E</v>
          </cell>
          <cell r="K897">
            <v>5.98</v>
          </cell>
        </row>
        <row r="898">
          <cell r="B898">
            <v>16909015</v>
          </cell>
          <cell r="H898">
            <v>5.98</v>
          </cell>
          <cell r="I898" t="str">
            <v>E</v>
          </cell>
          <cell r="K898">
            <v>5.98</v>
          </cell>
        </row>
        <row r="899">
          <cell r="B899">
            <v>16909015</v>
          </cell>
          <cell r="H899">
            <v>5.98</v>
          </cell>
          <cell r="I899" t="str">
            <v>E</v>
          </cell>
          <cell r="K899">
            <v>5.98</v>
          </cell>
        </row>
        <row r="900">
          <cell r="B900">
            <v>16909015</v>
          </cell>
          <cell r="H900">
            <v>5.98</v>
          </cell>
          <cell r="I900" t="str">
            <v>E</v>
          </cell>
          <cell r="K900">
            <v>5.98</v>
          </cell>
        </row>
        <row r="901">
          <cell r="B901">
            <v>16909015</v>
          </cell>
          <cell r="H901">
            <v>5.98</v>
          </cell>
          <cell r="I901" t="str">
            <v>E</v>
          </cell>
          <cell r="K901">
            <v>5.98</v>
          </cell>
        </row>
        <row r="902">
          <cell r="B902">
            <v>16909015</v>
          </cell>
          <cell r="H902">
            <v>5.98</v>
          </cell>
          <cell r="I902" t="str">
            <v>E</v>
          </cell>
          <cell r="K902">
            <v>5.98</v>
          </cell>
        </row>
        <row r="903">
          <cell r="B903">
            <v>16909015</v>
          </cell>
          <cell r="H903">
            <v>5.98</v>
          </cell>
          <cell r="I903" t="str">
            <v>E</v>
          </cell>
          <cell r="K903">
            <v>5.98</v>
          </cell>
        </row>
        <row r="904">
          <cell r="B904">
            <v>16909015</v>
          </cell>
          <cell r="H904">
            <v>5.98</v>
          </cell>
          <cell r="I904" t="str">
            <v>E</v>
          </cell>
          <cell r="K904">
            <v>5.98</v>
          </cell>
        </row>
        <row r="905">
          <cell r="B905">
            <v>16909015</v>
          </cell>
          <cell r="H905">
            <v>5.98</v>
          </cell>
          <cell r="I905" t="str">
            <v>E</v>
          </cell>
          <cell r="K905">
            <v>5.98</v>
          </cell>
        </row>
        <row r="906">
          <cell r="B906">
            <v>16909015</v>
          </cell>
          <cell r="H906">
            <v>5.98</v>
          </cell>
          <cell r="I906" t="str">
            <v>E</v>
          </cell>
          <cell r="K906">
            <v>5.98</v>
          </cell>
        </row>
        <row r="907">
          <cell r="B907">
            <v>16909015</v>
          </cell>
          <cell r="H907">
            <v>5.98</v>
          </cell>
          <cell r="I907" t="str">
            <v>E</v>
          </cell>
          <cell r="K907">
            <v>5.98</v>
          </cell>
        </row>
        <row r="908">
          <cell r="B908">
            <v>16909015</v>
          </cell>
          <cell r="H908">
            <v>5.98</v>
          </cell>
          <cell r="I908" t="str">
            <v>E</v>
          </cell>
          <cell r="K908">
            <v>5.98</v>
          </cell>
        </row>
        <row r="909">
          <cell r="B909">
            <v>16909015</v>
          </cell>
          <cell r="H909">
            <v>5.98</v>
          </cell>
          <cell r="I909" t="str">
            <v>E</v>
          </cell>
          <cell r="K909">
            <v>5.98</v>
          </cell>
        </row>
        <row r="910">
          <cell r="B910">
            <v>16909015</v>
          </cell>
          <cell r="H910">
            <v>5.98</v>
          </cell>
          <cell r="I910" t="str">
            <v>E</v>
          </cell>
          <cell r="K910">
            <v>5.98</v>
          </cell>
        </row>
        <row r="911">
          <cell r="B911">
            <v>16909015</v>
          </cell>
          <cell r="H911">
            <v>5.98</v>
          </cell>
          <cell r="I911" t="str">
            <v>E</v>
          </cell>
          <cell r="K911">
            <v>5.98</v>
          </cell>
        </row>
        <row r="912">
          <cell r="B912">
            <v>16909015</v>
          </cell>
          <cell r="H912">
            <v>5.98</v>
          </cell>
          <cell r="I912" t="str">
            <v>E</v>
          </cell>
          <cell r="K912">
            <v>5.98</v>
          </cell>
        </row>
        <row r="913">
          <cell r="B913">
            <v>16909015</v>
          </cell>
          <cell r="H913">
            <v>5.98</v>
          </cell>
          <cell r="I913" t="str">
            <v>E</v>
          </cell>
          <cell r="K913">
            <v>5.98</v>
          </cell>
        </row>
        <row r="914">
          <cell r="B914">
            <v>16909015</v>
          </cell>
          <cell r="H914">
            <v>5.98</v>
          </cell>
          <cell r="I914" t="str">
            <v>E</v>
          </cell>
          <cell r="K914">
            <v>5.98</v>
          </cell>
        </row>
        <row r="915">
          <cell r="B915">
            <v>16909015</v>
          </cell>
          <cell r="H915">
            <v>5.98</v>
          </cell>
          <cell r="I915" t="str">
            <v>E</v>
          </cell>
          <cell r="K915">
            <v>5.98</v>
          </cell>
        </row>
        <row r="916">
          <cell r="B916">
            <v>16909015</v>
          </cell>
          <cell r="H916">
            <v>5.98</v>
          </cell>
          <cell r="I916" t="str">
            <v>E</v>
          </cell>
          <cell r="K916">
            <v>5.98</v>
          </cell>
        </row>
        <row r="917">
          <cell r="B917">
            <v>16909015</v>
          </cell>
          <cell r="H917">
            <v>5.98</v>
          </cell>
          <cell r="I917" t="str">
            <v>E</v>
          </cell>
          <cell r="K917">
            <v>5.98</v>
          </cell>
        </row>
        <row r="918">
          <cell r="B918">
            <v>16909015</v>
          </cell>
          <cell r="H918">
            <v>5.98</v>
          </cell>
          <cell r="I918" t="str">
            <v>E</v>
          </cell>
          <cell r="K918">
            <v>5.98</v>
          </cell>
        </row>
        <row r="919">
          <cell r="B919">
            <v>16909015</v>
          </cell>
          <cell r="H919">
            <v>5.98</v>
          </cell>
          <cell r="I919" t="str">
            <v>E</v>
          </cell>
          <cell r="K919">
            <v>5.98</v>
          </cell>
        </row>
        <row r="920">
          <cell r="B920">
            <v>16909015</v>
          </cell>
          <cell r="H920">
            <v>5.98</v>
          </cell>
          <cell r="I920" t="str">
            <v>E</v>
          </cell>
          <cell r="K920">
            <v>5.98</v>
          </cell>
        </row>
        <row r="921">
          <cell r="B921">
            <v>16909015</v>
          </cell>
          <cell r="H921">
            <v>5.98</v>
          </cell>
          <cell r="I921" t="str">
            <v>E</v>
          </cell>
          <cell r="K921">
            <v>5.98</v>
          </cell>
        </row>
        <row r="922">
          <cell r="B922">
            <v>16909015</v>
          </cell>
          <cell r="H922">
            <v>5.98</v>
          </cell>
          <cell r="I922" t="str">
            <v>E</v>
          </cell>
          <cell r="K922">
            <v>5.98</v>
          </cell>
        </row>
        <row r="923">
          <cell r="B923">
            <v>16909015</v>
          </cell>
          <cell r="H923">
            <v>5.98</v>
          </cell>
          <cell r="I923" t="str">
            <v>E</v>
          </cell>
          <cell r="K923">
            <v>5.98</v>
          </cell>
        </row>
        <row r="924">
          <cell r="B924">
            <v>16909015</v>
          </cell>
          <cell r="H924">
            <v>5.98</v>
          </cell>
          <cell r="I924" t="str">
            <v>E</v>
          </cell>
          <cell r="K924">
            <v>5.98</v>
          </cell>
        </row>
        <row r="925">
          <cell r="B925">
            <v>16909015</v>
          </cell>
          <cell r="H925">
            <v>15</v>
          </cell>
          <cell r="I925" t="str">
            <v>E</v>
          </cell>
          <cell r="K925">
            <v>15</v>
          </cell>
        </row>
        <row r="926">
          <cell r="B926">
            <v>16909015</v>
          </cell>
          <cell r="H926">
            <v>20</v>
          </cell>
          <cell r="I926" t="str">
            <v>E</v>
          </cell>
          <cell r="K926">
            <v>20</v>
          </cell>
        </row>
        <row r="927">
          <cell r="B927">
            <v>16909015</v>
          </cell>
          <cell r="H927">
            <v>15</v>
          </cell>
          <cell r="I927" t="str">
            <v>E</v>
          </cell>
          <cell r="K927">
            <v>15</v>
          </cell>
        </row>
        <row r="928">
          <cell r="B928">
            <v>16909015</v>
          </cell>
          <cell r="H928">
            <v>15</v>
          </cell>
          <cell r="I928" t="str">
            <v>E</v>
          </cell>
          <cell r="K928">
            <v>15</v>
          </cell>
        </row>
        <row r="929">
          <cell r="B929">
            <v>16909015</v>
          </cell>
          <cell r="H929">
            <v>15</v>
          </cell>
          <cell r="I929" t="str">
            <v>E</v>
          </cell>
          <cell r="K929">
            <v>15</v>
          </cell>
        </row>
        <row r="930">
          <cell r="B930">
            <v>16909015</v>
          </cell>
          <cell r="H930">
            <v>15</v>
          </cell>
          <cell r="I930" t="str">
            <v>E</v>
          </cell>
          <cell r="K930">
            <v>15</v>
          </cell>
        </row>
        <row r="931">
          <cell r="B931">
            <v>16909015</v>
          </cell>
          <cell r="H931">
            <v>30</v>
          </cell>
          <cell r="I931" t="str">
            <v>E</v>
          </cell>
          <cell r="K931">
            <v>30</v>
          </cell>
        </row>
        <row r="932">
          <cell r="B932">
            <v>16909015</v>
          </cell>
          <cell r="H932">
            <v>30</v>
          </cell>
          <cell r="I932" t="str">
            <v>E</v>
          </cell>
          <cell r="K932">
            <v>30</v>
          </cell>
        </row>
        <row r="933">
          <cell r="B933">
            <v>16909015</v>
          </cell>
          <cell r="H933">
            <v>30</v>
          </cell>
          <cell r="I933" t="str">
            <v>E</v>
          </cell>
          <cell r="K933">
            <v>30</v>
          </cell>
        </row>
        <row r="934">
          <cell r="B934">
            <v>16909015</v>
          </cell>
          <cell r="H934">
            <v>10</v>
          </cell>
          <cell r="I934" t="str">
            <v>E</v>
          </cell>
          <cell r="K934">
            <v>10</v>
          </cell>
        </row>
        <row r="935">
          <cell r="B935">
            <v>16909015</v>
          </cell>
          <cell r="H935">
            <v>4.4800000000000004</v>
          </cell>
          <cell r="I935" t="str">
            <v>E</v>
          </cell>
          <cell r="K935">
            <v>4.4800000000000004</v>
          </cell>
        </row>
        <row r="936">
          <cell r="B936">
            <v>16909015</v>
          </cell>
          <cell r="H936">
            <v>4.4800000000000004</v>
          </cell>
          <cell r="I936" t="str">
            <v>E</v>
          </cell>
          <cell r="K936">
            <v>4.4800000000000004</v>
          </cell>
        </row>
        <row r="937">
          <cell r="B937">
            <v>16909015</v>
          </cell>
          <cell r="H937">
            <v>4.4800000000000004</v>
          </cell>
          <cell r="I937" t="str">
            <v>E</v>
          </cell>
          <cell r="K937">
            <v>4.4800000000000004</v>
          </cell>
        </row>
        <row r="938">
          <cell r="B938">
            <v>16909015</v>
          </cell>
          <cell r="H938">
            <v>4.4800000000000004</v>
          </cell>
          <cell r="I938" t="str">
            <v>E</v>
          </cell>
          <cell r="K938">
            <v>4.4800000000000004</v>
          </cell>
        </row>
        <row r="939">
          <cell r="B939">
            <v>16909015</v>
          </cell>
          <cell r="H939">
            <v>6.43</v>
          </cell>
          <cell r="I939" t="str">
            <v>E</v>
          </cell>
          <cell r="K939">
            <v>6.43</v>
          </cell>
        </row>
        <row r="940">
          <cell r="B940">
            <v>16909015</v>
          </cell>
          <cell r="H940">
            <v>6.43</v>
          </cell>
          <cell r="I940" t="str">
            <v>E</v>
          </cell>
          <cell r="K940">
            <v>6.43</v>
          </cell>
        </row>
        <row r="941">
          <cell r="B941">
            <v>16909015</v>
          </cell>
          <cell r="H941">
            <v>6.43</v>
          </cell>
          <cell r="I941" t="str">
            <v>E</v>
          </cell>
          <cell r="K941">
            <v>6.43</v>
          </cell>
        </row>
        <row r="942">
          <cell r="B942">
            <v>16909015</v>
          </cell>
          <cell r="H942">
            <v>6.43</v>
          </cell>
          <cell r="I942" t="str">
            <v>E</v>
          </cell>
          <cell r="K942">
            <v>6.43</v>
          </cell>
        </row>
        <row r="943">
          <cell r="B943">
            <v>16909015</v>
          </cell>
          <cell r="H943">
            <v>6.43</v>
          </cell>
          <cell r="I943" t="str">
            <v>E</v>
          </cell>
          <cell r="K943">
            <v>6.43</v>
          </cell>
        </row>
        <row r="944">
          <cell r="B944">
            <v>16909015</v>
          </cell>
          <cell r="H944">
            <v>6.43</v>
          </cell>
          <cell r="I944" t="str">
            <v>E</v>
          </cell>
          <cell r="K944">
            <v>6.43</v>
          </cell>
        </row>
        <row r="945">
          <cell r="B945">
            <v>16909015</v>
          </cell>
          <cell r="H945">
            <v>6.43</v>
          </cell>
          <cell r="I945" t="str">
            <v>E</v>
          </cell>
          <cell r="K945">
            <v>6.43</v>
          </cell>
        </row>
        <row r="946">
          <cell r="B946">
            <v>16909015</v>
          </cell>
          <cell r="H946">
            <v>6.43</v>
          </cell>
          <cell r="I946" t="str">
            <v>E</v>
          </cell>
          <cell r="K946">
            <v>6.43</v>
          </cell>
        </row>
        <row r="947">
          <cell r="B947">
            <v>16909015</v>
          </cell>
          <cell r="H947">
            <v>6.43</v>
          </cell>
          <cell r="I947" t="str">
            <v>E</v>
          </cell>
          <cell r="K947">
            <v>6.43</v>
          </cell>
        </row>
        <row r="948">
          <cell r="B948">
            <v>16909015</v>
          </cell>
          <cell r="H948">
            <v>6.43</v>
          </cell>
          <cell r="I948" t="str">
            <v>E</v>
          </cell>
          <cell r="K948">
            <v>6.43</v>
          </cell>
        </row>
        <row r="949">
          <cell r="B949">
            <v>16909015</v>
          </cell>
          <cell r="H949">
            <v>6.43</v>
          </cell>
          <cell r="I949" t="str">
            <v>E</v>
          </cell>
          <cell r="K949">
            <v>6.43</v>
          </cell>
        </row>
        <row r="950">
          <cell r="B950">
            <v>16909015</v>
          </cell>
          <cell r="H950">
            <v>6.43</v>
          </cell>
          <cell r="I950" t="str">
            <v>E</v>
          </cell>
          <cell r="K950">
            <v>6.43</v>
          </cell>
        </row>
        <row r="951">
          <cell r="B951">
            <v>16909015</v>
          </cell>
          <cell r="H951">
            <v>6.43</v>
          </cell>
          <cell r="I951" t="str">
            <v>E</v>
          </cell>
          <cell r="K951">
            <v>6.43</v>
          </cell>
        </row>
        <row r="952">
          <cell r="B952">
            <v>16909015</v>
          </cell>
          <cell r="H952">
            <v>6.43</v>
          </cell>
          <cell r="I952" t="str">
            <v>E</v>
          </cell>
          <cell r="K952">
            <v>6.43</v>
          </cell>
        </row>
        <row r="953">
          <cell r="B953">
            <v>16909015</v>
          </cell>
          <cell r="H953">
            <v>6.43</v>
          </cell>
          <cell r="I953" t="str">
            <v>E</v>
          </cell>
          <cell r="K953">
            <v>6.43</v>
          </cell>
        </row>
        <row r="954">
          <cell r="B954">
            <v>16909015</v>
          </cell>
          <cell r="H954">
            <v>6.43</v>
          </cell>
          <cell r="I954" t="str">
            <v>E</v>
          </cell>
          <cell r="K954">
            <v>6.43</v>
          </cell>
        </row>
        <row r="955">
          <cell r="B955">
            <v>16909015</v>
          </cell>
          <cell r="H955">
            <v>6.43</v>
          </cell>
          <cell r="I955" t="str">
            <v>E</v>
          </cell>
          <cell r="K955">
            <v>6.43</v>
          </cell>
        </row>
        <row r="956">
          <cell r="B956">
            <v>16909015</v>
          </cell>
          <cell r="H956">
            <v>6.43</v>
          </cell>
          <cell r="I956" t="str">
            <v>E</v>
          </cell>
          <cell r="K956">
            <v>6.43</v>
          </cell>
        </row>
        <row r="957">
          <cell r="B957">
            <v>16909015</v>
          </cell>
          <cell r="H957">
            <v>6.43</v>
          </cell>
          <cell r="I957" t="str">
            <v>E</v>
          </cell>
          <cell r="K957">
            <v>6.43</v>
          </cell>
        </row>
        <row r="958">
          <cell r="B958">
            <v>16909015</v>
          </cell>
          <cell r="H958">
            <v>6.43</v>
          </cell>
          <cell r="I958" t="str">
            <v>E</v>
          </cell>
          <cell r="K958">
            <v>6.43</v>
          </cell>
        </row>
        <row r="959">
          <cell r="B959">
            <v>16909015</v>
          </cell>
          <cell r="H959">
            <v>6.43</v>
          </cell>
          <cell r="I959" t="str">
            <v>E</v>
          </cell>
          <cell r="K959">
            <v>6.43</v>
          </cell>
        </row>
        <row r="960">
          <cell r="B960">
            <v>16909015</v>
          </cell>
          <cell r="H960">
            <v>6.43</v>
          </cell>
          <cell r="I960" t="str">
            <v>E</v>
          </cell>
          <cell r="K960">
            <v>6.43</v>
          </cell>
        </row>
        <row r="961">
          <cell r="B961">
            <v>16909015</v>
          </cell>
          <cell r="H961">
            <v>6.43</v>
          </cell>
          <cell r="I961" t="str">
            <v>E</v>
          </cell>
          <cell r="K961">
            <v>6.43</v>
          </cell>
        </row>
        <row r="962">
          <cell r="B962">
            <v>16909015</v>
          </cell>
          <cell r="H962">
            <v>6.43</v>
          </cell>
          <cell r="I962" t="str">
            <v>E</v>
          </cell>
          <cell r="K962">
            <v>6.43</v>
          </cell>
        </row>
        <row r="963">
          <cell r="B963">
            <v>16909015</v>
          </cell>
          <cell r="H963">
            <v>6.43</v>
          </cell>
          <cell r="I963" t="str">
            <v>E</v>
          </cell>
          <cell r="K963">
            <v>6.43</v>
          </cell>
        </row>
        <row r="964">
          <cell r="B964">
            <v>16909015</v>
          </cell>
          <cell r="H964">
            <v>6.43</v>
          </cell>
          <cell r="I964" t="str">
            <v>E</v>
          </cell>
          <cell r="K964">
            <v>6.43</v>
          </cell>
        </row>
        <row r="965">
          <cell r="B965">
            <v>16909015</v>
          </cell>
          <cell r="H965">
            <v>6.43</v>
          </cell>
          <cell r="I965" t="str">
            <v>E</v>
          </cell>
          <cell r="K965">
            <v>6.43</v>
          </cell>
        </row>
        <row r="966">
          <cell r="B966">
            <v>16909015</v>
          </cell>
          <cell r="H966">
            <v>6.43</v>
          </cell>
          <cell r="I966" t="str">
            <v>E</v>
          </cell>
          <cell r="K966">
            <v>6.43</v>
          </cell>
        </row>
        <row r="967">
          <cell r="B967">
            <v>16909015</v>
          </cell>
          <cell r="H967">
            <v>6.43</v>
          </cell>
          <cell r="I967" t="str">
            <v>E</v>
          </cell>
          <cell r="K967">
            <v>6.43</v>
          </cell>
        </row>
        <row r="968">
          <cell r="B968">
            <v>16909015</v>
          </cell>
          <cell r="H968">
            <v>6.43</v>
          </cell>
          <cell r="I968" t="str">
            <v>E</v>
          </cell>
          <cell r="K968">
            <v>6.43</v>
          </cell>
        </row>
        <row r="969">
          <cell r="B969">
            <v>16909015</v>
          </cell>
          <cell r="H969">
            <v>6.43</v>
          </cell>
          <cell r="I969" t="str">
            <v>E</v>
          </cell>
          <cell r="K969">
            <v>6.43</v>
          </cell>
        </row>
        <row r="970">
          <cell r="B970">
            <v>16909015</v>
          </cell>
          <cell r="H970">
            <v>6.43</v>
          </cell>
          <cell r="I970" t="str">
            <v>E</v>
          </cell>
          <cell r="K970">
            <v>6.43</v>
          </cell>
        </row>
        <row r="971">
          <cell r="B971">
            <v>16909015</v>
          </cell>
          <cell r="H971">
            <v>6.43</v>
          </cell>
          <cell r="I971" t="str">
            <v>E</v>
          </cell>
          <cell r="K971">
            <v>6.43</v>
          </cell>
        </row>
        <row r="972">
          <cell r="B972">
            <v>16909015</v>
          </cell>
          <cell r="H972">
            <v>6.43</v>
          </cell>
          <cell r="I972" t="str">
            <v>E</v>
          </cell>
          <cell r="K972">
            <v>6.43</v>
          </cell>
        </row>
        <row r="973">
          <cell r="B973">
            <v>16909015</v>
          </cell>
          <cell r="H973">
            <v>6.43</v>
          </cell>
          <cell r="I973" t="str">
            <v>E</v>
          </cell>
          <cell r="K973">
            <v>6.43</v>
          </cell>
        </row>
        <row r="974">
          <cell r="B974">
            <v>16909015</v>
          </cell>
          <cell r="H974">
            <v>6.43</v>
          </cell>
          <cell r="I974" t="str">
            <v>E</v>
          </cell>
          <cell r="K974">
            <v>6.43</v>
          </cell>
        </row>
        <row r="975">
          <cell r="B975">
            <v>16909015</v>
          </cell>
          <cell r="H975">
            <v>6.43</v>
          </cell>
          <cell r="I975" t="str">
            <v>E</v>
          </cell>
          <cell r="K975">
            <v>6.43</v>
          </cell>
        </row>
        <row r="976">
          <cell r="B976">
            <v>16909015</v>
          </cell>
          <cell r="H976">
            <v>6.43</v>
          </cell>
          <cell r="I976" t="str">
            <v>E</v>
          </cell>
          <cell r="K976">
            <v>6.43</v>
          </cell>
        </row>
        <row r="977">
          <cell r="B977">
            <v>16909015</v>
          </cell>
          <cell r="H977">
            <v>6.43</v>
          </cell>
          <cell r="I977" t="str">
            <v>E</v>
          </cell>
          <cell r="K977">
            <v>6.43</v>
          </cell>
        </row>
        <row r="978">
          <cell r="B978">
            <v>16909015</v>
          </cell>
          <cell r="H978">
            <v>6.43</v>
          </cell>
          <cell r="I978" t="str">
            <v>E</v>
          </cell>
          <cell r="K978">
            <v>6.43</v>
          </cell>
        </row>
        <row r="979">
          <cell r="B979">
            <v>16909015</v>
          </cell>
          <cell r="H979">
            <v>6.44</v>
          </cell>
          <cell r="I979" t="str">
            <v>E</v>
          </cell>
          <cell r="K979">
            <v>6.44</v>
          </cell>
        </row>
        <row r="980">
          <cell r="B980">
            <v>16909015</v>
          </cell>
          <cell r="H980">
            <v>0.01</v>
          </cell>
          <cell r="I980" t="str">
            <v>E</v>
          </cell>
          <cell r="K980">
            <v>0.01</v>
          </cell>
        </row>
        <row r="981">
          <cell r="B981">
            <v>16909015</v>
          </cell>
          <cell r="H981">
            <v>0.01</v>
          </cell>
          <cell r="I981" t="str">
            <v>E</v>
          </cell>
          <cell r="K981">
            <v>0.01</v>
          </cell>
        </row>
        <row r="982">
          <cell r="B982">
            <v>16909015</v>
          </cell>
          <cell r="H982">
            <v>6.44</v>
          </cell>
          <cell r="I982" t="str">
            <v>E</v>
          </cell>
          <cell r="K982">
            <v>6.44</v>
          </cell>
        </row>
        <row r="983">
          <cell r="B983">
            <v>16909015</v>
          </cell>
          <cell r="H983">
            <v>6.44</v>
          </cell>
          <cell r="I983" t="str">
            <v>E</v>
          </cell>
          <cell r="K983">
            <v>6.44</v>
          </cell>
        </row>
        <row r="984">
          <cell r="B984">
            <v>16909015</v>
          </cell>
          <cell r="H984">
            <v>6.44</v>
          </cell>
          <cell r="I984" t="str">
            <v>E</v>
          </cell>
          <cell r="K984">
            <v>6.44</v>
          </cell>
        </row>
        <row r="985">
          <cell r="B985">
            <v>16909015</v>
          </cell>
          <cell r="H985">
            <v>6.44</v>
          </cell>
          <cell r="I985" t="str">
            <v>E</v>
          </cell>
          <cell r="K985">
            <v>6.44</v>
          </cell>
        </row>
        <row r="986">
          <cell r="B986">
            <v>16909015</v>
          </cell>
          <cell r="H986">
            <v>6.44</v>
          </cell>
          <cell r="I986" t="str">
            <v>E</v>
          </cell>
          <cell r="K986">
            <v>6.44</v>
          </cell>
        </row>
        <row r="987">
          <cell r="B987">
            <v>16909015</v>
          </cell>
          <cell r="H987">
            <v>6.44</v>
          </cell>
          <cell r="I987" t="str">
            <v>E</v>
          </cell>
          <cell r="K987">
            <v>6.44</v>
          </cell>
        </row>
        <row r="988">
          <cell r="B988">
            <v>16909015</v>
          </cell>
          <cell r="H988">
            <v>6.44</v>
          </cell>
          <cell r="I988" t="str">
            <v>E</v>
          </cell>
          <cell r="K988">
            <v>6.44</v>
          </cell>
        </row>
        <row r="989">
          <cell r="B989">
            <v>16909015</v>
          </cell>
          <cell r="H989">
            <v>6.44</v>
          </cell>
          <cell r="I989" t="str">
            <v>E</v>
          </cell>
          <cell r="K989">
            <v>6.44</v>
          </cell>
        </row>
        <row r="990">
          <cell r="B990">
            <v>16909015</v>
          </cell>
          <cell r="H990">
            <v>6.44</v>
          </cell>
          <cell r="I990" t="str">
            <v>E</v>
          </cell>
          <cell r="K990">
            <v>6.44</v>
          </cell>
        </row>
        <row r="991">
          <cell r="B991">
            <v>16909015</v>
          </cell>
          <cell r="H991">
            <v>6.43</v>
          </cell>
          <cell r="I991" t="str">
            <v>E</v>
          </cell>
          <cell r="K991">
            <v>6.43</v>
          </cell>
        </row>
        <row r="992">
          <cell r="B992">
            <v>16909015</v>
          </cell>
          <cell r="H992">
            <v>6.43</v>
          </cell>
          <cell r="I992" t="str">
            <v>E</v>
          </cell>
          <cell r="K992">
            <v>6.43</v>
          </cell>
        </row>
        <row r="993">
          <cell r="B993">
            <v>16909015</v>
          </cell>
          <cell r="H993">
            <v>6.43</v>
          </cell>
          <cell r="I993" t="str">
            <v>E</v>
          </cell>
          <cell r="K993">
            <v>6.43</v>
          </cell>
        </row>
        <row r="994">
          <cell r="B994">
            <v>16909015</v>
          </cell>
          <cell r="H994">
            <v>6.43</v>
          </cell>
          <cell r="I994" t="str">
            <v>E</v>
          </cell>
          <cell r="K994">
            <v>6.43</v>
          </cell>
        </row>
        <row r="995">
          <cell r="B995">
            <v>16909015</v>
          </cell>
          <cell r="H995">
            <v>6.43</v>
          </cell>
          <cell r="I995" t="str">
            <v>E</v>
          </cell>
          <cell r="K995">
            <v>6.43</v>
          </cell>
        </row>
        <row r="996">
          <cell r="B996">
            <v>16909015</v>
          </cell>
          <cell r="H996">
            <v>6.44</v>
          </cell>
          <cell r="I996" t="str">
            <v>E</v>
          </cell>
          <cell r="K996">
            <v>6.44</v>
          </cell>
        </row>
        <row r="997">
          <cell r="B997">
            <v>16909015</v>
          </cell>
          <cell r="H997">
            <v>6.44</v>
          </cell>
          <cell r="I997" t="str">
            <v>E</v>
          </cell>
          <cell r="K997">
            <v>6.44</v>
          </cell>
        </row>
        <row r="998">
          <cell r="B998">
            <v>16909015</v>
          </cell>
          <cell r="H998">
            <v>6.44</v>
          </cell>
          <cell r="I998" t="str">
            <v>E</v>
          </cell>
          <cell r="K998">
            <v>6.44</v>
          </cell>
        </row>
        <row r="999">
          <cell r="B999">
            <v>16909015</v>
          </cell>
          <cell r="H999">
            <v>6.43</v>
          </cell>
          <cell r="I999" t="str">
            <v>E</v>
          </cell>
          <cell r="K999">
            <v>6.43</v>
          </cell>
        </row>
        <row r="1000">
          <cell r="B1000">
            <v>16909015</v>
          </cell>
          <cell r="H1000">
            <v>6.44</v>
          </cell>
          <cell r="I1000" t="str">
            <v>E</v>
          </cell>
          <cell r="K1000">
            <v>6.44</v>
          </cell>
        </row>
        <row r="1001">
          <cell r="B1001">
            <v>16909015</v>
          </cell>
          <cell r="H1001">
            <v>6.43</v>
          </cell>
          <cell r="I1001" t="str">
            <v>E</v>
          </cell>
          <cell r="K1001">
            <v>6.43</v>
          </cell>
        </row>
        <row r="1002">
          <cell r="B1002">
            <v>16909015</v>
          </cell>
          <cell r="H1002">
            <v>6.44</v>
          </cell>
          <cell r="I1002" t="str">
            <v>E</v>
          </cell>
          <cell r="K1002">
            <v>6.44</v>
          </cell>
        </row>
        <row r="1003">
          <cell r="B1003">
            <v>16909015</v>
          </cell>
          <cell r="H1003">
            <v>6.44</v>
          </cell>
          <cell r="I1003" t="str">
            <v>E</v>
          </cell>
          <cell r="K1003">
            <v>6.44</v>
          </cell>
        </row>
        <row r="1004">
          <cell r="B1004">
            <v>16909015</v>
          </cell>
          <cell r="H1004">
            <v>6.44</v>
          </cell>
          <cell r="I1004" t="str">
            <v>E</v>
          </cell>
          <cell r="K1004">
            <v>6.44</v>
          </cell>
        </row>
        <row r="1005">
          <cell r="B1005">
            <v>16909015</v>
          </cell>
          <cell r="H1005">
            <v>6.43</v>
          </cell>
          <cell r="I1005" t="str">
            <v>E</v>
          </cell>
          <cell r="K1005">
            <v>6.43</v>
          </cell>
        </row>
        <row r="1006">
          <cell r="B1006">
            <v>16909015</v>
          </cell>
          <cell r="H1006">
            <v>6.43</v>
          </cell>
          <cell r="I1006" t="str">
            <v>E</v>
          </cell>
          <cell r="K1006">
            <v>6.43</v>
          </cell>
        </row>
        <row r="1007">
          <cell r="B1007">
            <v>16909015</v>
          </cell>
          <cell r="H1007">
            <v>6.43</v>
          </cell>
          <cell r="I1007" t="str">
            <v>E</v>
          </cell>
          <cell r="K1007">
            <v>6.43</v>
          </cell>
        </row>
        <row r="1008">
          <cell r="B1008">
            <v>16909015</v>
          </cell>
          <cell r="H1008">
            <v>6.43</v>
          </cell>
          <cell r="I1008" t="str">
            <v>E</v>
          </cell>
          <cell r="K1008">
            <v>6.43</v>
          </cell>
        </row>
        <row r="1009">
          <cell r="B1009">
            <v>16909015</v>
          </cell>
          <cell r="H1009">
            <v>6.43</v>
          </cell>
          <cell r="I1009" t="str">
            <v>E</v>
          </cell>
          <cell r="K1009">
            <v>6.43</v>
          </cell>
        </row>
        <row r="1010">
          <cell r="B1010">
            <v>16909015</v>
          </cell>
          <cell r="H1010">
            <v>6.44</v>
          </cell>
          <cell r="I1010" t="str">
            <v>E</v>
          </cell>
          <cell r="K1010">
            <v>6.44</v>
          </cell>
        </row>
        <row r="1011">
          <cell r="B1011">
            <v>16909015</v>
          </cell>
          <cell r="H1011">
            <v>6.44</v>
          </cell>
          <cell r="I1011" t="str">
            <v>E</v>
          </cell>
          <cell r="K1011">
            <v>6.44</v>
          </cell>
        </row>
        <row r="1012">
          <cell r="B1012">
            <v>16909015</v>
          </cell>
          <cell r="H1012">
            <v>6.44</v>
          </cell>
          <cell r="I1012" t="str">
            <v>E</v>
          </cell>
          <cell r="K1012">
            <v>6.44</v>
          </cell>
        </row>
        <row r="1013">
          <cell r="B1013">
            <v>16909015</v>
          </cell>
          <cell r="H1013">
            <v>6.43</v>
          </cell>
          <cell r="I1013" t="str">
            <v>E</v>
          </cell>
          <cell r="K1013">
            <v>6.43</v>
          </cell>
        </row>
        <row r="1014">
          <cell r="B1014">
            <v>16909015</v>
          </cell>
          <cell r="H1014">
            <v>6.44</v>
          </cell>
          <cell r="I1014" t="str">
            <v>E</v>
          </cell>
          <cell r="K1014">
            <v>6.44</v>
          </cell>
        </row>
        <row r="1015">
          <cell r="B1015">
            <v>16909015</v>
          </cell>
          <cell r="H1015">
            <v>6.44</v>
          </cell>
          <cell r="I1015" t="str">
            <v>E</v>
          </cell>
          <cell r="K1015">
            <v>6.44</v>
          </cell>
        </row>
        <row r="1016">
          <cell r="B1016">
            <v>16909015</v>
          </cell>
          <cell r="H1016">
            <v>6.44</v>
          </cell>
          <cell r="I1016" t="str">
            <v>E</v>
          </cell>
          <cell r="K1016">
            <v>6.44</v>
          </cell>
        </row>
        <row r="1017">
          <cell r="B1017">
            <v>16909015</v>
          </cell>
          <cell r="H1017">
            <v>6.44</v>
          </cell>
          <cell r="I1017" t="str">
            <v>E</v>
          </cell>
          <cell r="K1017">
            <v>6.44</v>
          </cell>
        </row>
        <row r="1018">
          <cell r="B1018">
            <v>16909015</v>
          </cell>
          <cell r="H1018">
            <v>9.52</v>
          </cell>
          <cell r="I1018" t="str">
            <v>E</v>
          </cell>
          <cell r="K1018">
            <v>9.52</v>
          </cell>
        </row>
        <row r="1019">
          <cell r="B1019">
            <v>16909015</v>
          </cell>
          <cell r="H1019">
            <v>9.52</v>
          </cell>
          <cell r="I1019" t="str">
            <v>E</v>
          </cell>
          <cell r="K1019">
            <v>9.52</v>
          </cell>
        </row>
        <row r="1020">
          <cell r="B1020">
            <v>16909015</v>
          </cell>
          <cell r="H1020">
            <v>9.52</v>
          </cell>
          <cell r="I1020" t="str">
            <v>E</v>
          </cell>
          <cell r="K1020">
            <v>9.52</v>
          </cell>
        </row>
        <row r="1021">
          <cell r="B1021">
            <v>16909015</v>
          </cell>
          <cell r="H1021">
            <v>9.52</v>
          </cell>
          <cell r="I1021" t="str">
            <v>E</v>
          </cell>
          <cell r="K1021">
            <v>9.52</v>
          </cell>
        </row>
        <row r="1022">
          <cell r="B1022">
            <v>16909015</v>
          </cell>
          <cell r="H1022">
            <v>9.52</v>
          </cell>
          <cell r="I1022" t="str">
            <v>E</v>
          </cell>
          <cell r="K1022">
            <v>9.52</v>
          </cell>
        </row>
        <row r="1023">
          <cell r="B1023">
            <v>16909015</v>
          </cell>
          <cell r="H1023">
            <v>9.52</v>
          </cell>
          <cell r="I1023" t="str">
            <v>E</v>
          </cell>
          <cell r="K1023">
            <v>9.52</v>
          </cell>
        </row>
        <row r="1024">
          <cell r="B1024">
            <v>16909015</v>
          </cell>
          <cell r="H1024">
            <v>9.52</v>
          </cell>
          <cell r="I1024" t="str">
            <v>E</v>
          </cell>
          <cell r="K1024">
            <v>9.52</v>
          </cell>
        </row>
        <row r="1025">
          <cell r="B1025">
            <v>16909015</v>
          </cell>
          <cell r="H1025">
            <v>9.52</v>
          </cell>
          <cell r="I1025" t="str">
            <v>E</v>
          </cell>
          <cell r="K1025">
            <v>9.52</v>
          </cell>
        </row>
        <row r="1026">
          <cell r="B1026">
            <v>16909015</v>
          </cell>
          <cell r="H1026">
            <v>9.52</v>
          </cell>
          <cell r="I1026" t="str">
            <v>E</v>
          </cell>
          <cell r="K1026">
            <v>9.52</v>
          </cell>
        </row>
        <row r="1027">
          <cell r="B1027">
            <v>16909015</v>
          </cell>
          <cell r="H1027">
            <v>9.52</v>
          </cell>
          <cell r="I1027" t="str">
            <v>E</v>
          </cell>
          <cell r="K1027">
            <v>9.52</v>
          </cell>
        </row>
        <row r="1028">
          <cell r="B1028">
            <v>16909015</v>
          </cell>
          <cell r="H1028">
            <v>9.52</v>
          </cell>
          <cell r="I1028" t="str">
            <v>E</v>
          </cell>
          <cell r="K1028">
            <v>9.52</v>
          </cell>
        </row>
        <row r="1029">
          <cell r="B1029">
            <v>16909015</v>
          </cell>
          <cell r="H1029">
            <v>9.52</v>
          </cell>
          <cell r="I1029" t="str">
            <v>E</v>
          </cell>
          <cell r="K1029">
            <v>9.52</v>
          </cell>
        </row>
        <row r="1030">
          <cell r="B1030">
            <v>16909015</v>
          </cell>
          <cell r="H1030">
            <v>9.52</v>
          </cell>
          <cell r="I1030" t="str">
            <v>E</v>
          </cell>
          <cell r="K1030">
            <v>9.52</v>
          </cell>
        </row>
        <row r="1031">
          <cell r="B1031">
            <v>16909015</v>
          </cell>
          <cell r="H1031">
            <v>9.52</v>
          </cell>
          <cell r="I1031" t="str">
            <v>E</v>
          </cell>
          <cell r="K1031">
            <v>9.52</v>
          </cell>
        </row>
        <row r="1032">
          <cell r="B1032">
            <v>16909015</v>
          </cell>
          <cell r="H1032">
            <v>9.52</v>
          </cell>
          <cell r="I1032" t="str">
            <v>E</v>
          </cell>
          <cell r="K1032">
            <v>9.52</v>
          </cell>
        </row>
        <row r="1033">
          <cell r="B1033">
            <v>16909015</v>
          </cell>
          <cell r="H1033">
            <v>9.52</v>
          </cell>
          <cell r="I1033" t="str">
            <v>E</v>
          </cell>
          <cell r="K1033">
            <v>9.52</v>
          </cell>
        </row>
        <row r="1034">
          <cell r="B1034">
            <v>16909015</v>
          </cell>
          <cell r="H1034">
            <v>9.52</v>
          </cell>
          <cell r="I1034" t="str">
            <v>E</v>
          </cell>
          <cell r="K1034">
            <v>9.52</v>
          </cell>
        </row>
        <row r="1035">
          <cell r="B1035">
            <v>16909015</v>
          </cell>
          <cell r="H1035">
            <v>9.52</v>
          </cell>
          <cell r="I1035" t="str">
            <v>E</v>
          </cell>
          <cell r="K1035">
            <v>9.52</v>
          </cell>
        </row>
        <row r="1036">
          <cell r="B1036">
            <v>16909015</v>
          </cell>
          <cell r="H1036">
            <v>9.52</v>
          </cell>
          <cell r="I1036" t="str">
            <v>E</v>
          </cell>
          <cell r="K1036">
            <v>9.52</v>
          </cell>
        </row>
        <row r="1037">
          <cell r="B1037">
            <v>16909015</v>
          </cell>
          <cell r="H1037">
            <v>9.52</v>
          </cell>
          <cell r="I1037" t="str">
            <v>E</v>
          </cell>
          <cell r="K1037">
            <v>9.52</v>
          </cell>
        </row>
        <row r="1038">
          <cell r="B1038">
            <v>16909015</v>
          </cell>
          <cell r="H1038">
            <v>9.52</v>
          </cell>
          <cell r="I1038" t="str">
            <v>E</v>
          </cell>
          <cell r="K1038">
            <v>9.52</v>
          </cell>
        </row>
        <row r="1039">
          <cell r="B1039">
            <v>16909015</v>
          </cell>
          <cell r="H1039">
            <v>9.52</v>
          </cell>
          <cell r="I1039" t="str">
            <v>E</v>
          </cell>
          <cell r="K1039">
            <v>9.52</v>
          </cell>
        </row>
        <row r="1040">
          <cell r="B1040">
            <v>16909015</v>
          </cell>
          <cell r="H1040">
            <v>9.52</v>
          </cell>
          <cell r="I1040" t="str">
            <v>E</v>
          </cell>
          <cell r="K1040">
            <v>9.52</v>
          </cell>
        </row>
        <row r="1041">
          <cell r="B1041">
            <v>16909015</v>
          </cell>
          <cell r="H1041">
            <v>9.52</v>
          </cell>
          <cell r="I1041" t="str">
            <v>E</v>
          </cell>
          <cell r="K1041">
            <v>9.52</v>
          </cell>
        </row>
        <row r="1042">
          <cell r="B1042">
            <v>16909015</v>
          </cell>
          <cell r="H1042">
            <v>9.52</v>
          </cell>
          <cell r="I1042" t="str">
            <v>E</v>
          </cell>
          <cell r="K1042">
            <v>9.52</v>
          </cell>
        </row>
        <row r="1043">
          <cell r="B1043">
            <v>16909015</v>
          </cell>
          <cell r="H1043">
            <v>9.52</v>
          </cell>
          <cell r="I1043" t="str">
            <v>E</v>
          </cell>
          <cell r="K1043">
            <v>9.52</v>
          </cell>
        </row>
        <row r="1044">
          <cell r="B1044">
            <v>16909015</v>
          </cell>
          <cell r="H1044">
            <v>9.52</v>
          </cell>
          <cell r="I1044" t="str">
            <v>E</v>
          </cell>
          <cell r="K1044">
            <v>9.52</v>
          </cell>
        </row>
        <row r="1045">
          <cell r="B1045">
            <v>16909015</v>
          </cell>
          <cell r="H1045">
            <v>9.52</v>
          </cell>
          <cell r="I1045" t="str">
            <v>E</v>
          </cell>
          <cell r="K1045">
            <v>9.52</v>
          </cell>
        </row>
        <row r="1046">
          <cell r="B1046">
            <v>16909015</v>
          </cell>
          <cell r="H1046">
            <v>9.52</v>
          </cell>
          <cell r="I1046" t="str">
            <v>E</v>
          </cell>
          <cell r="K1046">
            <v>9.52</v>
          </cell>
        </row>
        <row r="1047">
          <cell r="B1047">
            <v>16909015</v>
          </cell>
          <cell r="H1047">
            <v>9.52</v>
          </cell>
          <cell r="I1047" t="str">
            <v>E</v>
          </cell>
          <cell r="K1047">
            <v>9.52</v>
          </cell>
        </row>
        <row r="1048">
          <cell r="B1048">
            <v>16909015</v>
          </cell>
          <cell r="H1048">
            <v>9.52</v>
          </cell>
          <cell r="I1048" t="str">
            <v>E</v>
          </cell>
          <cell r="K1048">
            <v>9.52</v>
          </cell>
        </row>
        <row r="1049">
          <cell r="B1049">
            <v>16909015</v>
          </cell>
          <cell r="H1049">
            <v>9.52</v>
          </cell>
          <cell r="I1049" t="str">
            <v>E</v>
          </cell>
          <cell r="K1049">
            <v>9.52</v>
          </cell>
        </row>
        <row r="1050">
          <cell r="B1050">
            <v>16909015</v>
          </cell>
          <cell r="H1050">
            <v>9.52</v>
          </cell>
          <cell r="I1050" t="str">
            <v>E</v>
          </cell>
          <cell r="K1050">
            <v>9.52</v>
          </cell>
        </row>
        <row r="1051">
          <cell r="B1051">
            <v>16909015</v>
          </cell>
          <cell r="H1051">
            <v>9.5299999999999994</v>
          </cell>
          <cell r="I1051" t="str">
            <v>E</v>
          </cell>
          <cell r="K1051">
            <v>9.5299999999999994</v>
          </cell>
        </row>
        <row r="1052">
          <cell r="B1052">
            <v>16909015</v>
          </cell>
          <cell r="H1052">
            <v>9.5299999999999994</v>
          </cell>
          <cell r="I1052" t="str">
            <v>E</v>
          </cell>
          <cell r="K1052">
            <v>9.5299999999999994</v>
          </cell>
        </row>
        <row r="1053">
          <cell r="B1053">
            <v>16909015</v>
          </cell>
          <cell r="H1053">
            <v>9.5299999999999994</v>
          </cell>
          <cell r="I1053" t="str">
            <v>E</v>
          </cell>
          <cell r="K1053">
            <v>9.5299999999999994</v>
          </cell>
        </row>
        <row r="1054">
          <cell r="B1054">
            <v>16909015</v>
          </cell>
          <cell r="H1054">
            <v>9.5299999999999994</v>
          </cell>
          <cell r="I1054" t="str">
            <v>E</v>
          </cell>
          <cell r="K1054">
            <v>9.5299999999999994</v>
          </cell>
        </row>
        <row r="1055">
          <cell r="B1055">
            <v>16909015</v>
          </cell>
          <cell r="H1055">
            <v>9.5299999999999994</v>
          </cell>
          <cell r="I1055" t="str">
            <v>E</v>
          </cell>
          <cell r="K1055">
            <v>9.5299999999999994</v>
          </cell>
        </row>
        <row r="1056">
          <cell r="B1056">
            <v>16909015</v>
          </cell>
          <cell r="H1056">
            <v>9.5299999999999994</v>
          </cell>
          <cell r="I1056" t="str">
            <v>E</v>
          </cell>
          <cell r="K1056">
            <v>9.5299999999999994</v>
          </cell>
        </row>
        <row r="1057">
          <cell r="B1057">
            <v>16909015</v>
          </cell>
          <cell r="H1057">
            <v>9.5299999999999994</v>
          </cell>
          <cell r="I1057" t="str">
            <v>E</v>
          </cell>
          <cell r="K1057">
            <v>9.5299999999999994</v>
          </cell>
        </row>
        <row r="1058">
          <cell r="B1058">
            <v>16909015</v>
          </cell>
          <cell r="H1058">
            <v>9.5299999999999994</v>
          </cell>
          <cell r="I1058" t="str">
            <v>E</v>
          </cell>
          <cell r="K1058">
            <v>9.5299999999999994</v>
          </cell>
        </row>
        <row r="1059">
          <cell r="B1059">
            <v>16909015</v>
          </cell>
          <cell r="H1059">
            <v>9.5299999999999994</v>
          </cell>
          <cell r="I1059" t="str">
            <v>E</v>
          </cell>
          <cell r="K1059">
            <v>9.5299999999999994</v>
          </cell>
        </row>
        <row r="1060">
          <cell r="B1060">
            <v>16909015</v>
          </cell>
          <cell r="H1060">
            <v>9.5299999999999994</v>
          </cell>
          <cell r="I1060" t="str">
            <v>E</v>
          </cell>
          <cell r="K1060">
            <v>9.5299999999999994</v>
          </cell>
        </row>
        <row r="1061">
          <cell r="B1061">
            <v>16909015</v>
          </cell>
          <cell r="H1061">
            <v>9.5299999999999994</v>
          </cell>
          <cell r="I1061" t="str">
            <v>E</v>
          </cell>
          <cell r="K1061">
            <v>9.5299999999999994</v>
          </cell>
        </row>
        <row r="1062">
          <cell r="B1062">
            <v>16909015</v>
          </cell>
          <cell r="H1062">
            <v>9.5299999999999994</v>
          </cell>
          <cell r="I1062" t="str">
            <v>E</v>
          </cell>
          <cell r="K1062">
            <v>9.5299999999999994</v>
          </cell>
        </row>
        <row r="1063">
          <cell r="B1063">
            <v>16909015</v>
          </cell>
          <cell r="H1063">
            <v>9.5299999999999994</v>
          </cell>
          <cell r="I1063" t="str">
            <v>E</v>
          </cell>
          <cell r="K1063">
            <v>9.5299999999999994</v>
          </cell>
        </row>
        <row r="1064">
          <cell r="B1064">
            <v>16909015</v>
          </cell>
          <cell r="H1064">
            <v>9.5299999999999994</v>
          </cell>
          <cell r="I1064" t="str">
            <v>E</v>
          </cell>
          <cell r="K1064">
            <v>9.5299999999999994</v>
          </cell>
        </row>
        <row r="1065">
          <cell r="B1065">
            <v>16909015</v>
          </cell>
          <cell r="H1065">
            <v>9.5299999999999994</v>
          </cell>
          <cell r="I1065" t="str">
            <v>E</v>
          </cell>
          <cell r="K1065">
            <v>9.5299999999999994</v>
          </cell>
        </row>
        <row r="1066">
          <cell r="B1066">
            <v>16909015</v>
          </cell>
          <cell r="H1066">
            <v>9.5299999999999994</v>
          </cell>
          <cell r="I1066" t="str">
            <v>E</v>
          </cell>
          <cell r="K1066">
            <v>9.5299999999999994</v>
          </cell>
        </row>
        <row r="1067">
          <cell r="B1067">
            <v>16909015</v>
          </cell>
          <cell r="H1067">
            <v>9.5299999999999994</v>
          </cell>
          <cell r="I1067" t="str">
            <v>E</v>
          </cell>
          <cell r="K1067">
            <v>9.5299999999999994</v>
          </cell>
        </row>
        <row r="1068">
          <cell r="B1068">
            <v>16909015</v>
          </cell>
          <cell r="H1068">
            <v>9.5299999999999994</v>
          </cell>
          <cell r="I1068" t="str">
            <v>E</v>
          </cell>
          <cell r="K1068">
            <v>9.5299999999999994</v>
          </cell>
        </row>
        <row r="1069">
          <cell r="B1069">
            <v>16909015</v>
          </cell>
          <cell r="H1069">
            <v>9.5299999999999994</v>
          </cell>
          <cell r="I1069" t="str">
            <v>E</v>
          </cell>
          <cell r="K1069">
            <v>9.5299999999999994</v>
          </cell>
        </row>
        <row r="1070">
          <cell r="B1070">
            <v>16909015</v>
          </cell>
          <cell r="H1070">
            <v>9.5299999999999994</v>
          </cell>
          <cell r="I1070" t="str">
            <v>E</v>
          </cell>
          <cell r="K1070">
            <v>9.5299999999999994</v>
          </cell>
        </row>
        <row r="1071">
          <cell r="B1071">
            <v>16909015</v>
          </cell>
          <cell r="H1071">
            <v>9.5299999999999994</v>
          </cell>
          <cell r="I1071" t="str">
            <v>E</v>
          </cell>
          <cell r="K1071">
            <v>9.5299999999999994</v>
          </cell>
        </row>
        <row r="1072">
          <cell r="B1072">
            <v>16909015</v>
          </cell>
          <cell r="H1072">
            <v>4.4800000000000004</v>
          </cell>
          <cell r="I1072" t="str">
            <v>E</v>
          </cell>
          <cell r="K1072">
            <v>4.4800000000000004</v>
          </cell>
        </row>
        <row r="1073">
          <cell r="B1073">
            <v>16909015</v>
          </cell>
          <cell r="H1073">
            <v>4.4800000000000004</v>
          </cell>
          <cell r="I1073" t="str">
            <v>E</v>
          </cell>
          <cell r="K1073">
            <v>4.4800000000000004</v>
          </cell>
        </row>
        <row r="1074">
          <cell r="B1074">
            <v>16909015</v>
          </cell>
          <cell r="H1074">
            <v>4.4800000000000004</v>
          </cell>
          <cell r="I1074" t="str">
            <v>E</v>
          </cell>
          <cell r="K1074">
            <v>4.4800000000000004</v>
          </cell>
        </row>
        <row r="1075">
          <cell r="B1075">
            <v>16909015</v>
          </cell>
          <cell r="H1075">
            <v>6.82</v>
          </cell>
          <cell r="I1075" t="str">
            <v>E</v>
          </cell>
          <cell r="K1075">
            <v>6.82</v>
          </cell>
        </row>
        <row r="1076">
          <cell r="B1076">
            <v>16909015</v>
          </cell>
          <cell r="H1076">
            <v>6.82</v>
          </cell>
          <cell r="I1076" t="str">
            <v>E</v>
          </cell>
          <cell r="K1076">
            <v>6.82</v>
          </cell>
        </row>
        <row r="1077">
          <cell r="B1077">
            <v>16909015</v>
          </cell>
          <cell r="H1077">
            <v>6.82</v>
          </cell>
          <cell r="I1077" t="str">
            <v>E</v>
          </cell>
          <cell r="K1077">
            <v>6.82</v>
          </cell>
        </row>
        <row r="1078">
          <cell r="B1078">
            <v>16909015</v>
          </cell>
          <cell r="H1078">
            <v>6.82</v>
          </cell>
          <cell r="I1078" t="str">
            <v>E</v>
          </cell>
          <cell r="K1078">
            <v>6.82</v>
          </cell>
        </row>
        <row r="1079">
          <cell r="B1079">
            <v>16909015</v>
          </cell>
          <cell r="H1079">
            <v>6.82</v>
          </cell>
          <cell r="I1079" t="str">
            <v>E</v>
          </cell>
          <cell r="K1079">
            <v>6.82</v>
          </cell>
        </row>
        <row r="1080">
          <cell r="B1080">
            <v>16909015</v>
          </cell>
          <cell r="H1080">
            <v>6.82</v>
          </cell>
          <cell r="I1080" t="str">
            <v>E</v>
          </cell>
          <cell r="K1080">
            <v>6.82</v>
          </cell>
        </row>
        <row r="1081">
          <cell r="B1081">
            <v>16909015</v>
          </cell>
          <cell r="H1081">
            <v>6.82</v>
          </cell>
          <cell r="I1081" t="str">
            <v>E</v>
          </cell>
          <cell r="K1081">
            <v>6.82</v>
          </cell>
        </row>
        <row r="1082">
          <cell r="B1082">
            <v>16909015</v>
          </cell>
          <cell r="H1082">
            <v>6.82</v>
          </cell>
          <cell r="I1082" t="str">
            <v>E</v>
          </cell>
          <cell r="K1082">
            <v>6.82</v>
          </cell>
        </row>
        <row r="1083">
          <cell r="B1083">
            <v>16909015</v>
          </cell>
          <cell r="H1083">
            <v>6.82</v>
          </cell>
          <cell r="I1083" t="str">
            <v>E</v>
          </cell>
          <cell r="K1083">
            <v>6.82</v>
          </cell>
        </row>
        <row r="1084">
          <cell r="B1084">
            <v>16909015</v>
          </cell>
          <cell r="H1084">
            <v>6.82</v>
          </cell>
          <cell r="I1084" t="str">
            <v>E</v>
          </cell>
          <cell r="K1084">
            <v>6.82</v>
          </cell>
        </row>
        <row r="1085">
          <cell r="B1085">
            <v>16909015</v>
          </cell>
          <cell r="H1085">
            <v>6.82</v>
          </cell>
          <cell r="I1085" t="str">
            <v>E</v>
          </cell>
          <cell r="K1085">
            <v>6.82</v>
          </cell>
        </row>
        <row r="1086">
          <cell r="B1086">
            <v>16909015</v>
          </cell>
          <cell r="H1086">
            <v>6.82</v>
          </cell>
          <cell r="I1086" t="str">
            <v>E</v>
          </cell>
          <cell r="K1086">
            <v>6.82</v>
          </cell>
        </row>
        <row r="1087">
          <cell r="B1087">
            <v>16909015</v>
          </cell>
          <cell r="H1087">
            <v>6.82</v>
          </cell>
          <cell r="I1087" t="str">
            <v>E</v>
          </cell>
          <cell r="K1087">
            <v>6.82</v>
          </cell>
        </row>
        <row r="1088">
          <cell r="B1088">
            <v>16909015</v>
          </cell>
          <cell r="H1088">
            <v>6.82</v>
          </cell>
          <cell r="I1088" t="str">
            <v>E</v>
          </cell>
          <cell r="K1088">
            <v>6.82</v>
          </cell>
        </row>
        <row r="1089">
          <cell r="B1089">
            <v>16909015</v>
          </cell>
          <cell r="H1089">
            <v>6.82</v>
          </cell>
          <cell r="I1089" t="str">
            <v>E</v>
          </cell>
          <cell r="K1089">
            <v>6.82</v>
          </cell>
        </row>
        <row r="1090">
          <cell r="B1090">
            <v>16909015</v>
          </cell>
          <cell r="H1090">
            <v>6.82</v>
          </cell>
          <cell r="I1090" t="str">
            <v>E</v>
          </cell>
          <cell r="K1090">
            <v>6.82</v>
          </cell>
        </row>
        <row r="1091">
          <cell r="B1091">
            <v>16909015</v>
          </cell>
          <cell r="H1091">
            <v>6.82</v>
          </cell>
          <cell r="I1091" t="str">
            <v>E</v>
          </cell>
          <cell r="K1091">
            <v>6.82</v>
          </cell>
        </row>
        <row r="1092">
          <cell r="B1092">
            <v>16909015</v>
          </cell>
          <cell r="H1092">
            <v>6.82</v>
          </cell>
          <cell r="I1092" t="str">
            <v>E</v>
          </cell>
          <cell r="K1092">
            <v>6.82</v>
          </cell>
        </row>
        <row r="1093">
          <cell r="B1093">
            <v>16909015</v>
          </cell>
          <cell r="H1093">
            <v>6.82</v>
          </cell>
          <cell r="I1093" t="str">
            <v>E</v>
          </cell>
          <cell r="K1093">
            <v>6.82</v>
          </cell>
        </row>
        <row r="1094">
          <cell r="B1094">
            <v>16909015</v>
          </cell>
          <cell r="H1094">
            <v>6.82</v>
          </cell>
          <cell r="I1094" t="str">
            <v>E</v>
          </cell>
          <cell r="K1094">
            <v>6.82</v>
          </cell>
        </row>
        <row r="1095">
          <cell r="B1095">
            <v>16909015</v>
          </cell>
          <cell r="H1095">
            <v>6.82</v>
          </cell>
          <cell r="I1095" t="str">
            <v>E</v>
          </cell>
          <cell r="K1095">
            <v>6.82</v>
          </cell>
        </row>
        <row r="1096">
          <cell r="B1096">
            <v>16909015</v>
          </cell>
          <cell r="H1096">
            <v>6.82</v>
          </cell>
          <cell r="I1096" t="str">
            <v>E</v>
          </cell>
          <cell r="K1096">
            <v>6.82</v>
          </cell>
        </row>
        <row r="1097">
          <cell r="B1097">
            <v>16909015</v>
          </cell>
          <cell r="H1097">
            <v>6.82</v>
          </cell>
          <cell r="I1097" t="str">
            <v>E</v>
          </cell>
          <cell r="K1097">
            <v>6.82</v>
          </cell>
        </row>
        <row r="1098">
          <cell r="B1098">
            <v>16909015</v>
          </cell>
          <cell r="H1098">
            <v>6.82</v>
          </cell>
          <cell r="I1098" t="str">
            <v>E</v>
          </cell>
          <cell r="K1098">
            <v>6.82</v>
          </cell>
        </row>
        <row r="1099">
          <cell r="B1099">
            <v>16909015</v>
          </cell>
          <cell r="H1099">
            <v>6.82</v>
          </cell>
          <cell r="I1099" t="str">
            <v>E</v>
          </cell>
          <cell r="K1099">
            <v>6.82</v>
          </cell>
        </row>
        <row r="1100">
          <cell r="B1100">
            <v>16909015</v>
          </cell>
          <cell r="H1100">
            <v>6.82</v>
          </cell>
          <cell r="I1100" t="str">
            <v>E</v>
          </cell>
          <cell r="K1100">
            <v>6.82</v>
          </cell>
        </row>
        <row r="1101">
          <cell r="B1101">
            <v>16909015</v>
          </cell>
          <cell r="H1101">
            <v>6.82</v>
          </cell>
          <cell r="I1101" t="str">
            <v>E</v>
          </cell>
          <cell r="K1101">
            <v>6.82</v>
          </cell>
        </row>
        <row r="1102">
          <cell r="B1102">
            <v>16909015</v>
          </cell>
          <cell r="H1102">
            <v>6.82</v>
          </cell>
          <cell r="I1102" t="str">
            <v>E</v>
          </cell>
          <cell r="K1102">
            <v>6.82</v>
          </cell>
        </row>
        <row r="1103">
          <cell r="B1103">
            <v>16909015</v>
          </cell>
          <cell r="H1103">
            <v>6.82</v>
          </cell>
          <cell r="I1103" t="str">
            <v>E</v>
          </cell>
          <cell r="K1103">
            <v>6.82</v>
          </cell>
        </row>
        <row r="1104">
          <cell r="B1104">
            <v>16909015</v>
          </cell>
          <cell r="H1104">
            <v>6.82</v>
          </cell>
          <cell r="I1104" t="str">
            <v>E</v>
          </cell>
          <cell r="K1104">
            <v>6.82</v>
          </cell>
        </row>
        <row r="1105">
          <cell r="B1105">
            <v>16909015</v>
          </cell>
          <cell r="H1105">
            <v>6.82</v>
          </cell>
          <cell r="I1105" t="str">
            <v>E</v>
          </cell>
          <cell r="K1105">
            <v>6.82</v>
          </cell>
        </row>
        <row r="1106">
          <cell r="B1106">
            <v>16909015</v>
          </cell>
          <cell r="H1106">
            <v>6.82</v>
          </cell>
          <cell r="I1106" t="str">
            <v>E</v>
          </cell>
          <cell r="K1106">
            <v>6.82</v>
          </cell>
        </row>
        <row r="1107">
          <cell r="B1107">
            <v>16909015</v>
          </cell>
          <cell r="H1107">
            <v>6.82</v>
          </cell>
          <cell r="I1107" t="str">
            <v>E</v>
          </cell>
          <cell r="K1107">
            <v>6.82</v>
          </cell>
        </row>
        <row r="1108">
          <cell r="B1108">
            <v>16909015</v>
          </cell>
          <cell r="H1108">
            <v>6.82</v>
          </cell>
          <cell r="I1108" t="str">
            <v>E</v>
          </cell>
          <cell r="K1108">
            <v>6.82</v>
          </cell>
        </row>
        <row r="1109">
          <cell r="B1109">
            <v>16909015</v>
          </cell>
          <cell r="H1109">
            <v>6.82</v>
          </cell>
          <cell r="I1109" t="str">
            <v>E</v>
          </cell>
          <cell r="K1109">
            <v>6.82</v>
          </cell>
        </row>
        <row r="1110">
          <cell r="B1110">
            <v>16909015</v>
          </cell>
          <cell r="H1110">
            <v>6.82</v>
          </cell>
          <cell r="I1110" t="str">
            <v>E</v>
          </cell>
          <cell r="K1110">
            <v>6.82</v>
          </cell>
        </row>
        <row r="1111">
          <cell r="B1111">
            <v>16909015</v>
          </cell>
          <cell r="H1111">
            <v>6.82</v>
          </cell>
          <cell r="I1111" t="str">
            <v>E</v>
          </cell>
          <cell r="K1111">
            <v>6.82</v>
          </cell>
        </row>
        <row r="1112">
          <cell r="B1112">
            <v>16909015</v>
          </cell>
          <cell r="H1112">
            <v>6.82</v>
          </cell>
          <cell r="I1112" t="str">
            <v>E</v>
          </cell>
          <cell r="K1112">
            <v>6.82</v>
          </cell>
        </row>
        <row r="1113">
          <cell r="B1113">
            <v>16909015</v>
          </cell>
          <cell r="H1113">
            <v>6.82</v>
          </cell>
          <cell r="I1113" t="str">
            <v>E</v>
          </cell>
          <cell r="K1113">
            <v>6.82</v>
          </cell>
        </row>
        <row r="1114">
          <cell r="B1114">
            <v>16909015</v>
          </cell>
          <cell r="H1114">
            <v>6.82</v>
          </cell>
          <cell r="I1114" t="str">
            <v>E</v>
          </cell>
          <cell r="K1114">
            <v>6.82</v>
          </cell>
        </row>
        <row r="1115">
          <cell r="B1115">
            <v>16909015</v>
          </cell>
          <cell r="H1115">
            <v>6.82</v>
          </cell>
          <cell r="I1115" t="str">
            <v>E</v>
          </cell>
          <cell r="K1115">
            <v>6.82</v>
          </cell>
        </row>
        <row r="1116">
          <cell r="B1116">
            <v>16909015</v>
          </cell>
          <cell r="H1116">
            <v>6.82</v>
          </cell>
          <cell r="I1116" t="str">
            <v>E</v>
          </cell>
          <cell r="K1116">
            <v>6.82</v>
          </cell>
        </row>
        <row r="1117">
          <cell r="B1117">
            <v>16909015</v>
          </cell>
          <cell r="H1117">
            <v>6.82</v>
          </cell>
          <cell r="I1117" t="str">
            <v>E</v>
          </cell>
          <cell r="K1117">
            <v>6.82</v>
          </cell>
        </row>
        <row r="1118">
          <cell r="B1118">
            <v>16909015</v>
          </cell>
          <cell r="H1118">
            <v>6.82</v>
          </cell>
          <cell r="I1118" t="str">
            <v>E</v>
          </cell>
          <cell r="K1118">
            <v>6.82</v>
          </cell>
        </row>
        <row r="1119">
          <cell r="B1119">
            <v>16909015</v>
          </cell>
          <cell r="H1119">
            <v>6.82</v>
          </cell>
          <cell r="I1119" t="str">
            <v>E</v>
          </cell>
          <cell r="K1119">
            <v>6.82</v>
          </cell>
        </row>
        <row r="1120">
          <cell r="B1120">
            <v>16909015</v>
          </cell>
          <cell r="H1120">
            <v>6.82</v>
          </cell>
          <cell r="I1120" t="str">
            <v>E</v>
          </cell>
          <cell r="K1120">
            <v>6.82</v>
          </cell>
        </row>
        <row r="1121">
          <cell r="B1121">
            <v>16909015</v>
          </cell>
          <cell r="H1121">
            <v>6.82</v>
          </cell>
          <cell r="I1121" t="str">
            <v>E</v>
          </cell>
          <cell r="K1121">
            <v>6.82</v>
          </cell>
        </row>
        <row r="1122">
          <cell r="B1122">
            <v>16909015</v>
          </cell>
          <cell r="H1122">
            <v>6.82</v>
          </cell>
          <cell r="I1122" t="str">
            <v>E</v>
          </cell>
          <cell r="K1122">
            <v>6.82</v>
          </cell>
        </row>
        <row r="1123">
          <cell r="B1123">
            <v>16909015</v>
          </cell>
          <cell r="H1123">
            <v>6.82</v>
          </cell>
          <cell r="I1123" t="str">
            <v>E</v>
          </cell>
          <cell r="K1123">
            <v>6.82</v>
          </cell>
        </row>
        <row r="1124">
          <cell r="B1124">
            <v>16909015</v>
          </cell>
          <cell r="H1124">
            <v>6.82</v>
          </cell>
          <cell r="I1124" t="str">
            <v>E</v>
          </cell>
          <cell r="K1124">
            <v>6.82</v>
          </cell>
        </row>
        <row r="1125">
          <cell r="B1125">
            <v>16909015</v>
          </cell>
          <cell r="H1125">
            <v>6.82</v>
          </cell>
          <cell r="I1125" t="str">
            <v>E</v>
          </cell>
          <cell r="K1125">
            <v>6.82</v>
          </cell>
        </row>
        <row r="1126">
          <cell r="B1126">
            <v>16909015</v>
          </cell>
          <cell r="H1126">
            <v>6.82</v>
          </cell>
          <cell r="I1126" t="str">
            <v>E</v>
          </cell>
          <cell r="K1126">
            <v>6.82</v>
          </cell>
        </row>
        <row r="1127">
          <cell r="B1127">
            <v>16909015</v>
          </cell>
          <cell r="H1127">
            <v>0.01</v>
          </cell>
          <cell r="I1127" t="str">
            <v>E</v>
          </cell>
          <cell r="K1127">
            <v>0.01</v>
          </cell>
        </row>
        <row r="1128">
          <cell r="B1128">
            <v>16909015</v>
          </cell>
          <cell r="H1128">
            <v>0.01</v>
          </cell>
          <cell r="I1128" t="str">
            <v>E</v>
          </cell>
          <cell r="K1128">
            <v>0.01</v>
          </cell>
        </row>
        <row r="1129">
          <cell r="B1129">
            <v>16909015</v>
          </cell>
          <cell r="H1129">
            <v>0.01</v>
          </cell>
          <cell r="I1129" t="str">
            <v>E</v>
          </cell>
          <cell r="K1129">
            <v>0.01</v>
          </cell>
        </row>
        <row r="1130">
          <cell r="B1130">
            <v>16909015</v>
          </cell>
          <cell r="H1130">
            <v>0.01</v>
          </cell>
          <cell r="I1130" t="str">
            <v>E</v>
          </cell>
          <cell r="K1130">
            <v>0.01</v>
          </cell>
        </row>
        <row r="1131">
          <cell r="B1131">
            <v>16909015</v>
          </cell>
          <cell r="H1131">
            <v>0.01</v>
          </cell>
          <cell r="I1131" t="str">
            <v>E</v>
          </cell>
          <cell r="K1131">
            <v>0.01</v>
          </cell>
        </row>
        <row r="1132">
          <cell r="B1132">
            <v>16909015</v>
          </cell>
          <cell r="H1132">
            <v>4.4800000000000004</v>
          </cell>
          <cell r="I1132" t="str">
            <v>E</v>
          </cell>
          <cell r="K1132">
            <v>4.4800000000000004</v>
          </cell>
        </row>
        <row r="1133">
          <cell r="B1133">
            <v>16909015</v>
          </cell>
          <cell r="H1133">
            <v>68</v>
          </cell>
          <cell r="I1133" t="str">
            <v>E</v>
          </cell>
          <cell r="K1133">
            <v>68</v>
          </cell>
        </row>
        <row r="1134">
          <cell r="B1134">
            <v>16909015</v>
          </cell>
          <cell r="H1134">
            <v>5.37</v>
          </cell>
          <cell r="I1134" t="str">
            <v>E</v>
          </cell>
          <cell r="K1134">
            <v>5.37</v>
          </cell>
        </row>
        <row r="1135">
          <cell r="B1135">
            <v>16909015</v>
          </cell>
          <cell r="H1135">
            <v>5.37</v>
          </cell>
          <cell r="I1135" t="str">
            <v>E</v>
          </cell>
          <cell r="K1135">
            <v>5.37</v>
          </cell>
        </row>
        <row r="1136">
          <cell r="B1136">
            <v>16909015</v>
          </cell>
          <cell r="H1136">
            <v>5.37</v>
          </cell>
          <cell r="I1136" t="str">
            <v>E</v>
          </cell>
          <cell r="K1136">
            <v>5.37</v>
          </cell>
        </row>
        <row r="1137">
          <cell r="B1137">
            <v>16909015</v>
          </cell>
          <cell r="H1137">
            <v>5.37</v>
          </cell>
          <cell r="I1137" t="str">
            <v>E</v>
          </cell>
          <cell r="K1137">
            <v>5.37</v>
          </cell>
        </row>
        <row r="1138">
          <cell r="B1138">
            <v>16909015</v>
          </cell>
          <cell r="H1138">
            <v>5.37</v>
          </cell>
          <cell r="I1138" t="str">
            <v>E</v>
          </cell>
          <cell r="K1138">
            <v>5.37</v>
          </cell>
        </row>
        <row r="1139">
          <cell r="B1139">
            <v>16909015</v>
          </cell>
          <cell r="H1139">
            <v>5.37</v>
          </cell>
          <cell r="I1139" t="str">
            <v>E</v>
          </cell>
          <cell r="K1139">
            <v>5.37</v>
          </cell>
        </row>
        <row r="1140">
          <cell r="B1140">
            <v>16909015</v>
          </cell>
          <cell r="H1140">
            <v>5.38</v>
          </cell>
          <cell r="I1140" t="str">
            <v>E</v>
          </cell>
          <cell r="K1140">
            <v>5.38</v>
          </cell>
        </row>
        <row r="1141">
          <cell r="B1141">
            <v>16909015</v>
          </cell>
          <cell r="H1141">
            <v>5.38</v>
          </cell>
          <cell r="I1141" t="str">
            <v>E</v>
          </cell>
          <cell r="K1141">
            <v>5.38</v>
          </cell>
        </row>
        <row r="1142">
          <cell r="B1142">
            <v>16909015</v>
          </cell>
          <cell r="H1142">
            <v>5.38</v>
          </cell>
          <cell r="I1142" t="str">
            <v>E</v>
          </cell>
          <cell r="K1142">
            <v>5.38</v>
          </cell>
        </row>
        <row r="1143">
          <cell r="B1143">
            <v>16909015</v>
          </cell>
          <cell r="H1143">
            <v>5.38</v>
          </cell>
          <cell r="I1143" t="str">
            <v>E</v>
          </cell>
          <cell r="K1143">
            <v>5.38</v>
          </cell>
        </row>
        <row r="1144">
          <cell r="B1144">
            <v>16909015</v>
          </cell>
          <cell r="H1144">
            <v>5.38</v>
          </cell>
          <cell r="I1144" t="str">
            <v>E</v>
          </cell>
          <cell r="K1144">
            <v>5.38</v>
          </cell>
        </row>
        <row r="1145">
          <cell r="B1145">
            <v>16909015</v>
          </cell>
          <cell r="H1145">
            <v>5.38</v>
          </cell>
          <cell r="I1145" t="str">
            <v>E</v>
          </cell>
          <cell r="K1145">
            <v>5.38</v>
          </cell>
        </row>
        <row r="1146">
          <cell r="B1146">
            <v>16909015</v>
          </cell>
          <cell r="H1146">
            <v>5.38</v>
          </cell>
          <cell r="I1146" t="str">
            <v>E</v>
          </cell>
          <cell r="K1146">
            <v>5.38</v>
          </cell>
        </row>
        <row r="1147">
          <cell r="B1147">
            <v>16909015</v>
          </cell>
          <cell r="H1147">
            <v>5.38</v>
          </cell>
          <cell r="I1147" t="str">
            <v>E</v>
          </cell>
          <cell r="K1147">
            <v>5.38</v>
          </cell>
        </row>
        <row r="1148">
          <cell r="B1148">
            <v>16909015</v>
          </cell>
          <cell r="H1148">
            <v>5.38</v>
          </cell>
          <cell r="I1148" t="str">
            <v>E</v>
          </cell>
          <cell r="K1148">
            <v>5.38</v>
          </cell>
        </row>
        <row r="1149">
          <cell r="B1149">
            <v>16909015</v>
          </cell>
          <cell r="H1149">
            <v>5.38</v>
          </cell>
          <cell r="I1149" t="str">
            <v>E</v>
          </cell>
          <cell r="K1149">
            <v>5.38</v>
          </cell>
        </row>
        <row r="1150">
          <cell r="B1150">
            <v>16909015</v>
          </cell>
          <cell r="H1150">
            <v>5.38</v>
          </cell>
          <cell r="I1150" t="str">
            <v>E</v>
          </cell>
          <cell r="K1150">
            <v>5.38</v>
          </cell>
        </row>
        <row r="1151">
          <cell r="B1151">
            <v>16909015</v>
          </cell>
          <cell r="H1151">
            <v>5.38</v>
          </cell>
          <cell r="I1151" t="str">
            <v>E</v>
          </cell>
          <cell r="K1151">
            <v>5.38</v>
          </cell>
        </row>
        <row r="1152">
          <cell r="B1152">
            <v>16909015</v>
          </cell>
          <cell r="H1152">
            <v>5.38</v>
          </cell>
          <cell r="I1152" t="str">
            <v>E</v>
          </cell>
          <cell r="K1152">
            <v>5.38</v>
          </cell>
        </row>
        <row r="1153">
          <cell r="B1153">
            <v>16909015</v>
          </cell>
          <cell r="H1153">
            <v>5.38</v>
          </cell>
          <cell r="I1153" t="str">
            <v>E</v>
          </cell>
          <cell r="K1153">
            <v>5.38</v>
          </cell>
        </row>
        <row r="1154">
          <cell r="B1154">
            <v>16909015</v>
          </cell>
          <cell r="H1154">
            <v>5.38</v>
          </cell>
          <cell r="I1154" t="str">
            <v>E</v>
          </cell>
          <cell r="K1154">
            <v>5.38</v>
          </cell>
        </row>
        <row r="1155">
          <cell r="B1155">
            <v>16909015</v>
          </cell>
          <cell r="H1155">
            <v>5.38</v>
          </cell>
          <cell r="I1155" t="str">
            <v>E</v>
          </cell>
          <cell r="K1155">
            <v>5.38</v>
          </cell>
        </row>
        <row r="1156">
          <cell r="B1156">
            <v>16909015</v>
          </cell>
          <cell r="H1156">
            <v>5.38</v>
          </cell>
          <cell r="I1156" t="str">
            <v>E</v>
          </cell>
          <cell r="K1156">
            <v>5.38</v>
          </cell>
        </row>
        <row r="1157">
          <cell r="B1157">
            <v>16909015</v>
          </cell>
          <cell r="H1157">
            <v>5.38</v>
          </cell>
          <cell r="I1157" t="str">
            <v>E</v>
          </cell>
          <cell r="K1157">
            <v>5.38</v>
          </cell>
        </row>
        <row r="1158">
          <cell r="B1158">
            <v>16909015</v>
          </cell>
          <cell r="H1158">
            <v>5.38</v>
          </cell>
          <cell r="I1158" t="str">
            <v>E</v>
          </cell>
          <cell r="K1158">
            <v>5.38</v>
          </cell>
        </row>
        <row r="1159">
          <cell r="B1159">
            <v>16909015</v>
          </cell>
          <cell r="H1159">
            <v>5.38</v>
          </cell>
          <cell r="I1159" t="str">
            <v>E</v>
          </cell>
          <cell r="K1159">
            <v>5.38</v>
          </cell>
        </row>
        <row r="1160">
          <cell r="B1160">
            <v>16909015</v>
          </cell>
          <cell r="H1160">
            <v>5.38</v>
          </cell>
          <cell r="I1160" t="str">
            <v>E</v>
          </cell>
          <cell r="K1160">
            <v>5.38</v>
          </cell>
        </row>
        <row r="1161">
          <cell r="B1161">
            <v>16909015</v>
          </cell>
          <cell r="H1161">
            <v>5.38</v>
          </cell>
          <cell r="I1161" t="str">
            <v>E</v>
          </cell>
          <cell r="K1161">
            <v>5.38</v>
          </cell>
        </row>
        <row r="1162">
          <cell r="B1162">
            <v>16909015</v>
          </cell>
          <cell r="H1162">
            <v>5.38</v>
          </cell>
          <cell r="I1162" t="str">
            <v>E</v>
          </cell>
          <cell r="K1162">
            <v>5.38</v>
          </cell>
        </row>
        <row r="1163">
          <cell r="B1163">
            <v>16909015</v>
          </cell>
          <cell r="H1163">
            <v>5.38</v>
          </cell>
          <cell r="I1163" t="str">
            <v>E</v>
          </cell>
          <cell r="K1163">
            <v>5.38</v>
          </cell>
        </row>
        <row r="1164">
          <cell r="B1164">
            <v>16909015</v>
          </cell>
          <cell r="H1164">
            <v>5.38</v>
          </cell>
          <cell r="I1164" t="str">
            <v>E</v>
          </cell>
          <cell r="K1164">
            <v>5.38</v>
          </cell>
        </row>
        <row r="1165">
          <cell r="B1165">
            <v>16909015</v>
          </cell>
          <cell r="H1165">
            <v>5.38</v>
          </cell>
          <cell r="I1165" t="str">
            <v>E</v>
          </cell>
          <cell r="K1165">
            <v>5.38</v>
          </cell>
        </row>
        <row r="1166">
          <cell r="B1166">
            <v>16909015</v>
          </cell>
          <cell r="H1166">
            <v>5.38</v>
          </cell>
          <cell r="I1166" t="str">
            <v>E</v>
          </cell>
          <cell r="K1166">
            <v>5.38</v>
          </cell>
        </row>
        <row r="1167">
          <cell r="B1167">
            <v>16909015</v>
          </cell>
          <cell r="H1167">
            <v>5.38</v>
          </cell>
          <cell r="I1167" t="str">
            <v>E</v>
          </cell>
          <cell r="K1167">
            <v>5.38</v>
          </cell>
        </row>
        <row r="1168">
          <cell r="B1168">
            <v>16909015</v>
          </cell>
          <cell r="H1168">
            <v>5.38</v>
          </cell>
          <cell r="I1168" t="str">
            <v>E</v>
          </cell>
          <cell r="K1168">
            <v>5.38</v>
          </cell>
        </row>
        <row r="1169">
          <cell r="B1169">
            <v>16909015</v>
          </cell>
          <cell r="H1169">
            <v>5.38</v>
          </cell>
          <cell r="I1169" t="str">
            <v>E</v>
          </cell>
          <cell r="K1169">
            <v>5.38</v>
          </cell>
        </row>
        <row r="1170">
          <cell r="B1170">
            <v>16909015</v>
          </cell>
          <cell r="H1170">
            <v>5.38</v>
          </cell>
          <cell r="I1170" t="str">
            <v>E</v>
          </cell>
          <cell r="K1170">
            <v>5.38</v>
          </cell>
        </row>
        <row r="1171">
          <cell r="B1171">
            <v>16909015</v>
          </cell>
          <cell r="H1171">
            <v>5.38</v>
          </cell>
          <cell r="I1171" t="str">
            <v>E</v>
          </cell>
          <cell r="K1171">
            <v>5.38</v>
          </cell>
        </row>
        <row r="1172">
          <cell r="B1172">
            <v>16909015</v>
          </cell>
          <cell r="H1172">
            <v>5.38</v>
          </cell>
          <cell r="I1172" t="str">
            <v>E</v>
          </cell>
          <cell r="K1172">
            <v>5.38</v>
          </cell>
        </row>
        <row r="1173">
          <cell r="B1173">
            <v>16909015</v>
          </cell>
          <cell r="H1173">
            <v>5.38</v>
          </cell>
          <cell r="I1173" t="str">
            <v>E</v>
          </cell>
          <cell r="K1173">
            <v>5.38</v>
          </cell>
        </row>
        <row r="1174">
          <cell r="B1174">
            <v>16909015</v>
          </cell>
          <cell r="H1174">
            <v>5.38</v>
          </cell>
          <cell r="I1174" t="str">
            <v>E</v>
          </cell>
          <cell r="K1174">
            <v>5.38</v>
          </cell>
        </row>
        <row r="1175">
          <cell r="B1175">
            <v>16909015</v>
          </cell>
          <cell r="H1175">
            <v>5.38</v>
          </cell>
          <cell r="I1175" t="str">
            <v>E</v>
          </cell>
          <cell r="K1175">
            <v>5.38</v>
          </cell>
        </row>
        <row r="1176">
          <cell r="B1176">
            <v>16909015</v>
          </cell>
          <cell r="H1176">
            <v>5.38</v>
          </cell>
          <cell r="I1176" t="str">
            <v>E</v>
          </cell>
          <cell r="K1176">
            <v>5.38</v>
          </cell>
        </row>
        <row r="1177">
          <cell r="B1177">
            <v>16909015</v>
          </cell>
          <cell r="H1177">
            <v>5.38</v>
          </cell>
          <cell r="I1177" t="str">
            <v>E</v>
          </cell>
          <cell r="K1177">
            <v>5.38</v>
          </cell>
        </row>
        <row r="1178">
          <cell r="B1178">
            <v>16909015</v>
          </cell>
          <cell r="H1178">
            <v>5.38</v>
          </cell>
          <cell r="I1178" t="str">
            <v>E</v>
          </cell>
          <cell r="K1178">
            <v>5.38</v>
          </cell>
        </row>
        <row r="1179">
          <cell r="B1179">
            <v>16909015</v>
          </cell>
          <cell r="H1179">
            <v>5.38</v>
          </cell>
          <cell r="I1179" t="str">
            <v>E</v>
          </cell>
          <cell r="K1179">
            <v>5.38</v>
          </cell>
        </row>
        <row r="1180">
          <cell r="B1180">
            <v>16909015</v>
          </cell>
          <cell r="H1180">
            <v>5.38</v>
          </cell>
          <cell r="I1180" t="str">
            <v>E</v>
          </cell>
          <cell r="K1180">
            <v>5.38</v>
          </cell>
        </row>
        <row r="1181">
          <cell r="B1181">
            <v>16909015</v>
          </cell>
          <cell r="H1181">
            <v>5.38</v>
          </cell>
          <cell r="I1181" t="str">
            <v>E</v>
          </cell>
          <cell r="K1181">
            <v>5.38</v>
          </cell>
        </row>
        <row r="1182">
          <cell r="B1182">
            <v>16909015</v>
          </cell>
          <cell r="H1182">
            <v>5.38</v>
          </cell>
          <cell r="I1182" t="str">
            <v>E</v>
          </cell>
          <cell r="K1182">
            <v>5.38</v>
          </cell>
        </row>
        <row r="1183">
          <cell r="B1183">
            <v>16909015</v>
          </cell>
          <cell r="H1183">
            <v>5.38</v>
          </cell>
          <cell r="I1183" t="str">
            <v>E</v>
          </cell>
          <cell r="K1183">
            <v>5.38</v>
          </cell>
        </row>
        <row r="1184">
          <cell r="B1184">
            <v>16909015</v>
          </cell>
          <cell r="H1184">
            <v>5.38</v>
          </cell>
          <cell r="I1184" t="str">
            <v>E</v>
          </cell>
          <cell r="K1184">
            <v>5.38</v>
          </cell>
        </row>
        <row r="1185">
          <cell r="B1185">
            <v>16909015</v>
          </cell>
          <cell r="H1185">
            <v>5.38</v>
          </cell>
          <cell r="I1185" t="str">
            <v>E</v>
          </cell>
          <cell r="K1185">
            <v>5.38</v>
          </cell>
        </row>
        <row r="1186">
          <cell r="B1186">
            <v>16909015</v>
          </cell>
          <cell r="H1186">
            <v>5.38</v>
          </cell>
          <cell r="I1186" t="str">
            <v>E</v>
          </cell>
          <cell r="K1186">
            <v>5.38</v>
          </cell>
        </row>
        <row r="1187">
          <cell r="B1187">
            <v>16909015</v>
          </cell>
          <cell r="H1187">
            <v>5.38</v>
          </cell>
          <cell r="I1187" t="str">
            <v>E</v>
          </cell>
          <cell r="K1187">
            <v>5.38</v>
          </cell>
        </row>
        <row r="1188">
          <cell r="B1188">
            <v>16909015</v>
          </cell>
          <cell r="H1188">
            <v>4.4800000000000004</v>
          </cell>
          <cell r="I1188" t="str">
            <v>E</v>
          </cell>
          <cell r="K1188">
            <v>4.4800000000000004</v>
          </cell>
        </row>
        <row r="1189">
          <cell r="B1189">
            <v>16909015</v>
          </cell>
          <cell r="H1189">
            <v>4.4800000000000004</v>
          </cell>
          <cell r="I1189" t="str">
            <v>E</v>
          </cell>
          <cell r="K1189">
            <v>4.4800000000000004</v>
          </cell>
        </row>
        <row r="1190">
          <cell r="B1190">
            <v>16909015</v>
          </cell>
          <cell r="H1190">
            <v>4.4800000000000004</v>
          </cell>
          <cell r="I1190" t="str">
            <v>E</v>
          </cell>
          <cell r="K1190">
            <v>4.4800000000000004</v>
          </cell>
        </row>
        <row r="1191">
          <cell r="B1191">
            <v>16909015</v>
          </cell>
          <cell r="H1191">
            <v>34.979999999999997</v>
          </cell>
          <cell r="I1191" t="str">
            <v>E</v>
          </cell>
          <cell r="K1191">
            <v>34.979999999999997</v>
          </cell>
        </row>
        <row r="1192">
          <cell r="B1192">
            <v>16909015</v>
          </cell>
          <cell r="H1192">
            <v>4.4800000000000004</v>
          </cell>
          <cell r="I1192" t="str">
            <v>E</v>
          </cell>
          <cell r="K1192">
            <v>4.4800000000000004</v>
          </cell>
        </row>
        <row r="1193">
          <cell r="B1193">
            <v>16909015</v>
          </cell>
          <cell r="H1193">
            <v>4.4800000000000004</v>
          </cell>
          <cell r="I1193" t="str">
            <v>E</v>
          </cell>
          <cell r="K1193">
            <v>4.4800000000000004</v>
          </cell>
        </row>
        <row r="1194">
          <cell r="B1194">
            <v>16909015</v>
          </cell>
          <cell r="H1194">
            <v>4.4800000000000004</v>
          </cell>
          <cell r="I1194" t="str">
            <v>E</v>
          </cell>
          <cell r="K1194">
            <v>4.4800000000000004</v>
          </cell>
        </row>
        <row r="1195">
          <cell r="B1195">
            <v>16909015</v>
          </cell>
          <cell r="H1195">
            <v>6.5</v>
          </cell>
          <cell r="I1195" t="str">
            <v>E</v>
          </cell>
          <cell r="K1195">
            <v>6.5</v>
          </cell>
        </row>
        <row r="1196">
          <cell r="B1196">
            <v>16909015</v>
          </cell>
          <cell r="H1196">
            <v>6.5</v>
          </cell>
          <cell r="I1196" t="str">
            <v>E</v>
          </cell>
          <cell r="K1196">
            <v>6.5</v>
          </cell>
        </row>
        <row r="1197">
          <cell r="B1197">
            <v>16909015</v>
          </cell>
          <cell r="H1197">
            <v>4.4800000000000004</v>
          </cell>
          <cell r="I1197" t="str">
            <v>E</v>
          </cell>
          <cell r="K1197">
            <v>4.4800000000000004</v>
          </cell>
        </row>
        <row r="1198">
          <cell r="B1198">
            <v>16909015</v>
          </cell>
          <cell r="H1198">
            <v>4.4800000000000004</v>
          </cell>
          <cell r="I1198" t="str">
            <v>E</v>
          </cell>
          <cell r="K1198">
            <v>4.4800000000000004</v>
          </cell>
        </row>
        <row r="1199">
          <cell r="B1199">
            <v>16909015</v>
          </cell>
          <cell r="H1199">
            <v>4.4800000000000004</v>
          </cell>
          <cell r="I1199" t="str">
            <v>E</v>
          </cell>
          <cell r="K1199">
            <v>4.4800000000000004</v>
          </cell>
        </row>
        <row r="1200">
          <cell r="B1200">
            <v>16909015</v>
          </cell>
          <cell r="H1200">
            <v>4.4800000000000004</v>
          </cell>
          <cell r="I1200" t="str">
            <v>E</v>
          </cell>
          <cell r="K1200">
            <v>4.4800000000000004</v>
          </cell>
        </row>
        <row r="1201">
          <cell r="B1201">
            <v>16909015</v>
          </cell>
          <cell r="H1201">
            <v>4.4800000000000004</v>
          </cell>
          <cell r="I1201" t="str">
            <v>E</v>
          </cell>
          <cell r="K1201">
            <v>4.4800000000000004</v>
          </cell>
        </row>
        <row r="1202">
          <cell r="B1202">
            <v>16909015</v>
          </cell>
          <cell r="H1202">
            <v>4.4800000000000004</v>
          </cell>
          <cell r="I1202" t="str">
            <v>E</v>
          </cell>
          <cell r="K1202">
            <v>4.4800000000000004</v>
          </cell>
        </row>
        <row r="1203">
          <cell r="B1203">
            <v>16909015</v>
          </cell>
          <cell r="H1203">
            <v>4.4800000000000004</v>
          </cell>
          <cell r="I1203" t="str">
            <v>E</v>
          </cell>
          <cell r="K1203">
            <v>4.4800000000000004</v>
          </cell>
        </row>
        <row r="1204">
          <cell r="B1204">
            <v>16909015</v>
          </cell>
          <cell r="H1204">
            <v>7</v>
          </cell>
          <cell r="I1204" t="str">
            <v>E</v>
          </cell>
          <cell r="K1204">
            <v>7</v>
          </cell>
        </row>
        <row r="1205">
          <cell r="B1205">
            <v>16909015</v>
          </cell>
          <cell r="H1205">
            <v>35</v>
          </cell>
          <cell r="I1205" t="str">
            <v>E</v>
          </cell>
          <cell r="K1205">
            <v>35</v>
          </cell>
        </row>
        <row r="1206">
          <cell r="B1206">
            <v>16909015</v>
          </cell>
          <cell r="H1206">
            <v>5.6</v>
          </cell>
          <cell r="I1206" t="str">
            <v>E</v>
          </cell>
          <cell r="K1206">
            <v>5.6</v>
          </cell>
        </row>
        <row r="1207">
          <cell r="B1207">
            <v>16909015</v>
          </cell>
          <cell r="H1207">
            <v>5.6</v>
          </cell>
          <cell r="I1207" t="str">
            <v>E</v>
          </cell>
          <cell r="K1207">
            <v>5.6</v>
          </cell>
        </row>
        <row r="1208">
          <cell r="B1208">
            <v>16909015</v>
          </cell>
          <cell r="H1208">
            <v>5.6</v>
          </cell>
          <cell r="I1208" t="str">
            <v>E</v>
          </cell>
          <cell r="K1208">
            <v>5.6</v>
          </cell>
        </row>
        <row r="1209">
          <cell r="B1209">
            <v>16909015</v>
          </cell>
          <cell r="H1209">
            <v>5.6</v>
          </cell>
          <cell r="I1209" t="str">
            <v>E</v>
          </cell>
          <cell r="K1209">
            <v>5.6</v>
          </cell>
        </row>
        <row r="1210">
          <cell r="B1210">
            <v>16909015</v>
          </cell>
          <cell r="H1210">
            <v>5.6</v>
          </cell>
          <cell r="I1210" t="str">
            <v>E</v>
          </cell>
          <cell r="K1210">
            <v>5.6</v>
          </cell>
        </row>
        <row r="1211">
          <cell r="B1211">
            <v>16909015</v>
          </cell>
          <cell r="H1211">
            <v>5.6</v>
          </cell>
          <cell r="I1211" t="str">
            <v>E</v>
          </cell>
          <cell r="K1211">
            <v>5.6</v>
          </cell>
        </row>
        <row r="1212">
          <cell r="B1212">
            <v>16909015</v>
          </cell>
          <cell r="H1212">
            <v>5.6</v>
          </cell>
          <cell r="I1212" t="str">
            <v>E</v>
          </cell>
          <cell r="K1212">
            <v>5.6</v>
          </cell>
        </row>
        <row r="1213">
          <cell r="B1213">
            <v>16909015</v>
          </cell>
          <cell r="H1213">
            <v>5.6</v>
          </cell>
          <cell r="I1213" t="str">
            <v>E</v>
          </cell>
          <cell r="K1213">
            <v>5.6</v>
          </cell>
        </row>
        <row r="1214">
          <cell r="B1214">
            <v>16909015</v>
          </cell>
          <cell r="H1214">
            <v>5.6</v>
          </cell>
          <cell r="I1214" t="str">
            <v>E</v>
          </cell>
          <cell r="K1214">
            <v>5.6</v>
          </cell>
        </row>
        <row r="1215">
          <cell r="B1215">
            <v>16909015</v>
          </cell>
          <cell r="H1215">
            <v>5.6</v>
          </cell>
          <cell r="I1215" t="str">
            <v>E</v>
          </cell>
          <cell r="K1215">
            <v>5.6</v>
          </cell>
        </row>
        <row r="1216">
          <cell r="B1216">
            <v>16909015</v>
          </cell>
          <cell r="H1216">
            <v>5.6</v>
          </cell>
          <cell r="I1216" t="str">
            <v>E</v>
          </cell>
          <cell r="K1216">
            <v>5.6</v>
          </cell>
        </row>
        <row r="1217">
          <cell r="B1217">
            <v>16909015</v>
          </cell>
          <cell r="H1217">
            <v>5.6</v>
          </cell>
          <cell r="I1217" t="str">
            <v>E</v>
          </cell>
          <cell r="K1217">
            <v>5.6</v>
          </cell>
        </row>
        <row r="1218">
          <cell r="B1218">
            <v>16909015</v>
          </cell>
          <cell r="H1218">
            <v>5.6</v>
          </cell>
          <cell r="I1218" t="str">
            <v>E</v>
          </cell>
          <cell r="K1218">
            <v>5.6</v>
          </cell>
        </row>
        <row r="1219">
          <cell r="B1219">
            <v>16909015</v>
          </cell>
          <cell r="H1219">
            <v>5.6</v>
          </cell>
          <cell r="I1219" t="str">
            <v>E</v>
          </cell>
          <cell r="K1219">
            <v>5.6</v>
          </cell>
        </row>
        <row r="1220">
          <cell r="B1220">
            <v>16909015</v>
          </cell>
          <cell r="H1220">
            <v>5.6</v>
          </cell>
          <cell r="I1220" t="str">
            <v>E</v>
          </cell>
          <cell r="K1220">
            <v>5.6</v>
          </cell>
        </row>
        <row r="1221">
          <cell r="B1221">
            <v>16909015</v>
          </cell>
          <cell r="H1221">
            <v>5.6</v>
          </cell>
          <cell r="I1221" t="str">
            <v>E</v>
          </cell>
          <cell r="K1221">
            <v>5.6</v>
          </cell>
        </row>
        <row r="1222">
          <cell r="B1222">
            <v>16909015</v>
          </cell>
          <cell r="H1222">
            <v>5.6</v>
          </cell>
          <cell r="I1222" t="str">
            <v>E</v>
          </cell>
          <cell r="K1222">
            <v>5.6</v>
          </cell>
        </row>
        <row r="1223">
          <cell r="B1223">
            <v>16909015</v>
          </cell>
          <cell r="H1223">
            <v>5.6</v>
          </cell>
          <cell r="I1223" t="str">
            <v>E</v>
          </cell>
          <cell r="K1223">
            <v>5.6</v>
          </cell>
        </row>
        <row r="1224">
          <cell r="B1224">
            <v>16909015</v>
          </cell>
          <cell r="H1224">
            <v>5.6</v>
          </cell>
          <cell r="I1224" t="str">
            <v>E</v>
          </cell>
          <cell r="K1224">
            <v>5.6</v>
          </cell>
        </row>
        <row r="1225">
          <cell r="B1225">
            <v>16909015</v>
          </cell>
          <cell r="H1225">
            <v>5.6</v>
          </cell>
          <cell r="I1225" t="str">
            <v>E</v>
          </cell>
          <cell r="K1225">
            <v>5.6</v>
          </cell>
        </row>
        <row r="1226">
          <cell r="B1226">
            <v>16909015</v>
          </cell>
          <cell r="H1226">
            <v>5.6</v>
          </cell>
          <cell r="I1226" t="str">
            <v>E</v>
          </cell>
          <cell r="K1226">
            <v>5.6</v>
          </cell>
        </row>
        <row r="1227">
          <cell r="B1227">
            <v>16909015</v>
          </cell>
          <cell r="H1227">
            <v>5.6</v>
          </cell>
          <cell r="I1227" t="str">
            <v>E</v>
          </cell>
          <cell r="K1227">
            <v>5.6</v>
          </cell>
        </row>
        <row r="1228">
          <cell r="B1228">
            <v>16909015</v>
          </cell>
          <cell r="H1228">
            <v>5.6</v>
          </cell>
          <cell r="I1228" t="str">
            <v>E</v>
          </cell>
          <cell r="K1228">
            <v>5.6</v>
          </cell>
        </row>
        <row r="1229">
          <cell r="B1229">
            <v>16909015</v>
          </cell>
          <cell r="H1229">
            <v>5.6</v>
          </cell>
          <cell r="I1229" t="str">
            <v>E</v>
          </cell>
          <cell r="K1229">
            <v>5.6</v>
          </cell>
        </row>
        <row r="1230">
          <cell r="B1230">
            <v>16909015</v>
          </cell>
          <cell r="H1230">
            <v>5.6</v>
          </cell>
          <cell r="I1230" t="str">
            <v>E</v>
          </cell>
          <cell r="K1230">
            <v>5.6</v>
          </cell>
        </row>
        <row r="1231">
          <cell r="B1231">
            <v>16909015</v>
          </cell>
          <cell r="H1231">
            <v>5.6</v>
          </cell>
          <cell r="I1231" t="str">
            <v>E</v>
          </cell>
          <cell r="K1231">
            <v>5.6</v>
          </cell>
        </row>
        <row r="1232">
          <cell r="B1232">
            <v>16909015</v>
          </cell>
          <cell r="H1232">
            <v>5.6</v>
          </cell>
          <cell r="I1232" t="str">
            <v>E</v>
          </cell>
          <cell r="K1232">
            <v>5.6</v>
          </cell>
        </row>
        <row r="1233">
          <cell r="B1233">
            <v>16909015</v>
          </cell>
          <cell r="H1233">
            <v>5.6</v>
          </cell>
          <cell r="I1233" t="str">
            <v>E</v>
          </cell>
          <cell r="K1233">
            <v>5.6</v>
          </cell>
        </row>
        <row r="1234">
          <cell r="B1234">
            <v>16909015</v>
          </cell>
          <cell r="H1234">
            <v>5.6</v>
          </cell>
          <cell r="I1234" t="str">
            <v>E</v>
          </cell>
          <cell r="K1234">
            <v>5.6</v>
          </cell>
        </row>
        <row r="1235">
          <cell r="B1235">
            <v>16909015</v>
          </cell>
          <cell r="H1235">
            <v>5.69</v>
          </cell>
          <cell r="I1235" t="str">
            <v>E</v>
          </cell>
          <cell r="K1235">
            <v>5.69</v>
          </cell>
        </row>
        <row r="1236">
          <cell r="B1236">
            <v>16909015</v>
          </cell>
          <cell r="H1236">
            <v>5.68</v>
          </cell>
          <cell r="I1236" t="str">
            <v>E</v>
          </cell>
          <cell r="K1236">
            <v>5.68</v>
          </cell>
        </row>
        <row r="1237">
          <cell r="B1237">
            <v>16909015</v>
          </cell>
          <cell r="H1237">
            <v>5.68</v>
          </cell>
          <cell r="I1237" t="str">
            <v>E</v>
          </cell>
          <cell r="K1237">
            <v>5.68</v>
          </cell>
        </row>
        <row r="1238">
          <cell r="B1238">
            <v>16909015</v>
          </cell>
          <cell r="H1238">
            <v>5.68</v>
          </cell>
          <cell r="I1238" t="str">
            <v>E</v>
          </cell>
          <cell r="K1238">
            <v>5.68</v>
          </cell>
        </row>
        <row r="1239">
          <cell r="B1239">
            <v>16909015</v>
          </cell>
          <cell r="H1239">
            <v>5.68</v>
          </cell>
          <cell r="I1239" t="str">
            <v>E</v>
          </cell>
          <cell r="K1239">
            <v>5.68</v>
          </cell>
        </row>
        <row r="1240">
          <cell r="B1240">
            <v>16909015</v>
          </cell>
          <cell r="H1240">
            <v>5.68</v>
          </cell>
          <cell r="I1240" t="str">
            <v>E</v>
          </cell>
          <cell r="K1240">
            <v>5.68</v>
          </cell>
        </row>
        <row r="1241">
          <cell r="B1241">
            <v>16909015</v>
          </cell>
          <cell r="H1241">
            <v>5.68</v>
          </cell>
          <cell r="I1241" t="str">
            <v>E</v>
          </cell>
          <cell r="K1241">
            <v>5.68</v>
          </cell>
        </row>
        <row r="1242">
          <cell r="B1242">
            <v>16909015</v>
          </cell>
          <cell r="H1242">
            <v>5.68</v>
          </cell>
          <cell r="I1242" t="str">
            <v>E</v>
          </cell>
          <cell r="K1242">
            <v>5.68</v>
          </cell>
        </row>
        <row r="1243">
          <cell r="B1243">
            <v>16909015</v>
          </cell>
          <cell r="H1243">
            <v>5.68</v>
          </cell>
          <cell r="I1243" t="str">
            <v>E</v>
          </cell>
          <cell r="K1243">
            <v>5.68</v>
          </cell>
        </row>
        <row r="1244">
          <cell r="B1244">
            <v>16909015</v>
          </cell>
          <cell r="H1244">
            <v>5.68</v>
          </cell>
          <cell r="I1244" t="str">
            <v>E</v>
          </cell>
          <cell r="K1244">
            <v>5.68</v>
          </cell>
        </row>
        <row r="1245">
          <cell r="B1245">
            <v>16909015</v>
          </cell>
          <cell r="H1245">
            <v>5.68</v>
          </cell>
          <cell r="I1245" t="str">
            <v>E</v>
          </cell>
          <cell r="K1245">
            <v>5.68</v>
          </cell>
        </row>
        <row r="1246">
          <cell r="B1246">
            <v>16909015</v>
          </cell>
          <cell r="H1246">
            <v>5.68</v>
          </cell>
          <cell r="I1246" t="str">
            <v>E</v>
          </cell>
          <cell r="K1246">
            <v>5.68</v>
          </cell>
        </row>
        <row r="1247">
          <cell r="B1247">
            <v>16909015</v>
          </cell>
          <cell r="H1247">
            <v>5.68</v>
          </cell>
          <cell r="I1247" t="str">
            <v>E</v>
          </cell>
          <cell r="K1247">
            <v>5.68</v>
          </cell>
        </row>
        <row r="1248">
          <cell r="B1248">
            <v>16909015</v>
          </cell>
          <cell r="H1248">
            <v>5.68</v>
          </cell>
          <cell r="I1248" t="str">
            <v>E</v>
          </cell>
          <cell r="K1248">
            <v>5.68</v>
          </cell>
        </row>
        <row r="1249">
          <cell r="B1249">
            <v>16909015</v>
          </cell>
          <cell r="H1249">
            <v>5.68</v>
          </cell>
          <cell r="I1249" t="str">
            <v>E</v>
          </cell>
          <cell r="K1249">
            <v>5.68</v>
          </cell>
        </row>
        <row r="1250">
          <cell r="B1250">
            <v>16909015</v>
          </cell>
          <cell r="H1250">
            <v>5.68</v>
          </cell>
          <cell r="I1250" t="str">
            <v>E</v>
          </cell>
          <cell r="K1250">
            <v>5.68</v>
          </cell>
        </row>
        <row r="1251">
          <cell r="B1251">
            <v>16909015</v>
          </cell>
          <cell r="H1251">
            <v>5.68</v>
          </cell>
          <cell r="I1251" t="str">
            <v>E</v>
          </cell>
          <cell r="K1251">
            <v>5.68</v>
          </cell>
        </row>
        <row r="1252">
          <cell r="B1252">
            <v>16909015</v>
          </cell>
          <cell r="H1252">
            <v>5.68</v>
          </cell>
          <cell r="I1252" t="str">
            <v>E</v>
          </cell>
          <cell r="K1252">
            <v>5.68</v>
          </cell>
        </row>
        <row r="1253">
          <cell r="B1253">
            <v>16909015</v>
          </cell>
          <cell r="H1253">
            <v>5.68</v>
          </cell>
          <cell r="I1253" t="str">
            <v>E</v>
          </cell>
          <cell r="K1253">
            <v>5.68</v>
          </cell>
        </row>
        <row r="1254">
          <cell r="B1254">
            <v>16909015</v>
          </cell>
          <cell r="H1254">
            <v>5.68</v>
          </cell>
          <cell r="I1254" t="str">
            <v>E</v>
          </cell>
          <cell r="K1254">
            <v>5.68</v>
          </cell>
        </row>
        <row r="1255">
          <cell r="B1255">
            <v>16909015</v>
          </cell>
          <cell r="H1255">
            <v>5.68</v>
          </cell>
          <cell r="I1255" t="str">
            <v>E</v>
          </cell>
          <cell r="K1255">
            <v>5.68</v>
          </cell>
        </row>
        <row r="1256">
          <cell r="B1256">
            <v>16909015</v>
          </cell>
          <cell r="H1256">
            <v>5.68</v>
          </cell>
          <cell r="I1256" t="str">
            <v>E</v>
          </cell>
          <cell r="K1256">
            <v>5.68</v>
          </cell>
        </row>
        <row r="1257">
          <cell r="B1257">
            <v>16909015</v>
          </cell>
          <cell r="H1257">
            <v>5.62</v>
          </cell>
          <cell r="I1257" t="str">
            <v>E</v>
          </cell>
          <cell r="K1257">
            <v>5.62</v>
          </cell>
        </row>
        <row r="1258">
          <cell r="B1258">
            <v>16909015</v>
          </cell>
          <cell r="H1258">
            <v>5.68</v>
          </cell>
          <cell r="I1258" t="str">
            <v>E</v>
          </cell>
          <cell r="K1258">
            <v>5.68</v>
          </cell>
        </row>
        <row r="1259">
          <cell r="B1259">
            <v>16909015</v>
          </cell>
          <cell r="H1259">
            <v>5.68</v>
          </cell>
          <cell r="I1259" t="str">
            <v>E</v>
          </cell>
          <cell r="K1259">
            <v>5.68</v>
          </cell>
        </row>
        <row r="1260">
          <cell r="B1260">
            <v>16909015</v>
          </cell>
          <cell r="H1260">
            <v>5.68</v>
          </cell>
          <cell r="I1260" t="str">
            <v>E</v>
          </cell>
          <cell r="K1260">
            <v>5.68</v>
          </cell>
        </row>
        <row r="1261">
          <cell r="B1261">
            <v>16909015</v>
          </cell>
          <cell r="H1261">
            <v>1.65</v>
          </cell>
          <cell r="I1261" t="str">
            <v>E</v>
          </cell>
          <cell r="K1261">
            <v>1.65</v>
          </cell>
        </row>
        <row r="1262">
          <cell r="B1262">
            <v>16909015</v>
          </cell>
          <cell r="H1262">
            <v>1.65</v>
          </cell>
          <cell r="I1262" t="str">
            <v>E</v>
          </cell>
          <cell r="K1262">
            <v>1.65</v>
          </cell>
        </row>
        <row r="1263">
          <cell r="B1263">
            <v>16909015</v>
          </cell>
          <cell r="H1263">
            <v>16.649999999999999</v>
          </cell>
          <cell r="I1263" t="str">
            <v>E</v>
          </cell>
          <cell r="K1263">
            <v>16.649999999999999</v>
          </cell>
        </row>
        <row r="1264">
          <cell r="B1264">
            <v>16909015</v>
          </cell>
          <cell r="H1264">
            <v>1.65</v>
          </cell>
          <cell r="I1264" t="str">
            <v>E</v>
          </cell>
          <cell r="K1264">
            <v>1.65</v>
          </cell>
        </row>
        <row r="1265">
          <cell r="B1265">
            <v>16909015</v>
          </cell>
          <cell r="H1265">
            <v>1.65</v>
          </cell>
          <cell r="I1265" t="str">
            <v>E</v>
          </cell>
          <cell r="K1265">
            <v>1.65</v>
          </cell>
        </row>
        <row r="1266">
          <cell r="B1266">
            <v>16909015</v>
          </cell>
          <cell r="H1266">
            <v>1.65</v>
          </cell>
          <cell r="I1266" t="str">
            <v>E</v>
          </cell>
          <cell r="K1266">
            <v>1.65</v>
          </cell>
        </row>
        <row r="1267">
          <cell r="B1267">
            <v>16909015</v>
          </cell>
          <cell r="H1267">
            <v>1.65</v>
          </cell>
          <cell r="I1267" t="str">
            <v>E</v>
          </cell>
          <cell r="K1267">
            <v>1.65</v>
          </cell>
        </row>
        <row r="1268">
          <cell r="B1268">
            <v>16909015</v>
          </cell>
          <cell r="H1268">
            <v>1.65</v>
          </cell>
          <cell r="I1268" t="str">
            <v>E</v>
          </cell>
          <cell r="K1268">
            <v>1.65</v>
          </cell>
        </row>
        <row r="1269">
          <cell r="B1269">
            <v>16909015</v>
          </cell>
          <cell r="H1269">
            <v>1.65</v>
          </cell>
          <cell r="I1269" t="str">
            <v>E</v>
          </cell>
          <cell r="K1269">
            <v>1.65</v>
          </cell>
        </row>
        <row r="1270">
          <cell r="B1270">
            <v>16909015</v>
          </cell>
          <cell r="H1270">
            <v>1.65</v>
          </cell>
          <cell r="I1270" t="str">
            <v>E</v>
          </cell>
          <cell r="K1270">
            <v>1.65</v>
          </cell>
        </row>
        <row r="1271">
          <cell r="B1271">
            <v>16909015</v>
          </cell>
          <cell r="H1271">
            <v>1.65</v>
          </cell>
          <cell r="I1271" t="str">
            <v>E</v>
          </cell>
          <cell r="K1271">
            <v>1.65</v>
          </cell>
        </row>
        <row r="1272">
          <cell r="B1272">
            <v>16909015</v>
          </cell>
          <cell r="H1272">
            <v>1.65</v>
          </cell>
          <cell r="I1272" t="str">
            <v>E</v>
          </cell>
          <cell r="K1272">
            <v>1.65</v>
          </cell>
        </row>
        <row r="1273">
          <cell r="B1273">
            <v>16909015</v>
          </cell>
          <cell r="H1273">
            <v>1.65</v>
          </cell>
          <cell r="I1273" t="str">
            <v>E</v>
          </cell>
          <cell r="K1273">
            <v>1.65</v>
          </cell>
        </row>
        <row r="1274">
          <cell r="B1274">
            <v>16909015</v>
          </cell>
          <cell r="H1274">
            <v>1.65</v>
          </cell>
          <cell r="I1274" t="str">
            <v>E</v>
          </cell>
          <cell r="K1274">
            <v>1.65</v>
          </cell>
        </row>
        <row r="1275">
          <cell r="B1275">
            <v>16909015</v>
          </cell>
          <cell r="H1275">
            <v>3.65</v>
          </cell>
          <cell r="I1275" t="str">
            <v>E</v>
          </cell>
          <cell r="K1275">
            <v>3.65</v>
          </cell>
        </row>
        <row r="1276">
          <cell r="B1276">
            <v>16909015</v>
          </cell>
          <cell r="H1276">
            <v>3.65</v>
          </cell>
          <cell r="I1276" t="str">
            <v>E</v>
          </cell>
          <cell r="K1276">
            <v>3.65</v>
          </cell>
        </row>
        <row r="1277">
          <cell r="B1277">
            <v>16909015</v>
          </cell>
          <cell r="H1277">
            <v>18.649999999999999</v>
          </cell>
          <cell r="I1277" t="str">
            <v>E</v>
          </cell>
          <cell r="K1277">
            <v>18.649999999999999</v>
          </cell>
        </row>
        <row r="1278">
          <cell r="B1278">
            <v>16909015</v>
          </cell>
          <cell r="H1278">
            <v>1.65</v>
          </cell>
          <cell r="I1278" t="str">
            <v>E</v>
          </cell>
          <cell r="K1278">
            <v>1.65</v>
          </cell>
        </row>
        <row r="1279">
          <cell r="B1279">
            <v>16909015</v>
          </cell>
          <cell r="H1279">
            <v>1.65</v>
          </cell>
          <cell r="I1279" t="str">
            <v>E</v>
          </cell>
          <cell r="K1279">
            <v>1.65</v>
          </cell>
        </row>
        <row r="1280">
          <cell r="B1280">
            <v>16909015</v>
          </cell>
          <cell r="H1280">
            <v>1.65</v>
          </cell>
          <cell r="I1280" t="str">
            <v>E</v>
          </cell>
          <cell r="K1280">
            <v>1.65</v>
          </cell>
        </row>
        <row r="1281">
          <cell r="B1281">
            <v>16909015</v>
          </cell>
          <cell r="H1281">
            <v>3.65</v>
          </cell>
          <cell r="I1281" t="str">
            <v>E</v>
          </cell>
          <cell r="K1281">
            <v>3.65</v>
          </cell>
        </row>
        <row r="1282">
          <cell r="B1282">
            <v>16909015</v>
          </cell>
          <cell r="H1282">
            <v>1.65</v>
          </cell>
          <cell r="I1282" t="str">
            <v>E</v>
          </cell>
          <cell r="K1282">
            <v>1.65</v>
          </cell>
        </row>
        <row r="1283">
          <cell r="B1283">
            <v>16909015</v>
          </cell>
          <cell r="H1283">
            <v>1.65</v>
          </cell>
          <cell r="I1283" t="str">
            <v>E</v>
          </cell>
          <cell r="K1283">
            <v>1.65</v>
          </cell>
        </row>
        <row r="1284">
          <cell r="B1284">
            <v>16909015</v>
          </cell>
          <cell r="H1284">
            <v>1.65</v>
          </cell>
          <cell r="I1284" t="str">
            <v>E</v>
          </cell>
          <cell r="K1284">
            <v>1.65</v>
          </cell>
        </row>
        <row r="1285">
          <cell r="B1285">
            <v>16909015</v>
          </cell>
          <cell r="H1285">
            <v>16.649999999999999</v>
          </cell>
          <cell r="I1285" t="str">
            <v>E</v>
          </cell>
          <cell r="K1285">
            <v>16.649999999999999</v>
          </cell>
        </row>
        <row r="1286">
          <cell r="B1286">
            <v>16909015</v>
          </cell>
          <cell r="H1286">
            <v>1.65</v>
          </cell>
          <cell r="I1286" t="str">
            <v>E</v>
          </cell>
          <cell r="K1286">
            <v>1.65</v>
          </cell>
        </row>
        <row r="1287">
          <cell r="B1287">
            <v>16909015</v>
          </cell>
          <cell r="H1287">
            <v>1.65</v>
          </cell>
          <cell r="I1287" t="str">
            <v>E</v>
          </cell>
          <cell r="K1287">
            <v>1.65</v>
          </cell>
        </row>
        <row r="1288">
          <cell r="B1288">
            <v>16909015</v>
          </cell>
          <cell r="H1288">
            <v>1.65</v>
          </cell>
          <cell r="I1288" t="str">
            <v>E</v>
          </cell>
          <cell r="K1288">
            <v>1.65</v>
          </cell>
        </row>
        <row r="1289">
          <cell r="B1289">
            <v>16909015</v>
          </cell>
          <cell r="H1289">
            <v>1.65</v>
          </cell>
          <cell r="I1289" t="str">
            <v>E</v>
          </cell>
          <cell r="K1289">
            <v>1.65</v>
          </cell>
        </row>
        <row r="1290">
          <cell r="B1290">
            <v>16909015</v>
          </cell>
          <cell r="H1290">
            <v>1.65</v>
          </cell>
          <cell r="I1290" t="str">
            <v>E</v>
          </cell>
          <cell r="K1290">
            <v>1.65</v>
          </cell>
        </row>
        <row r="1291">
          <cell r="B1291">
            <v>16909015</v>
          </cell>
          <cell r="H1291">
            <v>1.65</v>
          </cell>
          <cell r="I1291" t="str">
            <v>E</v>
          </cell>
          <cell r="K1291">
            <v>1.65</v>
          </cell>
        </row>
        <row r="1292">
          <cell r="B1292">
            <v>16909015</v>
          </cell>
          <cell r="H1292">
            <v>1.65</v>
          </cell>
          <cell r="I1292" t="str">
            <v>E</v>
          </cell>
          <cell r="K1292">
            <v>1.65</v>
          </cell>
        </row>
        <row r="1293">
          <cell r="B1293">
            <v>16909015</v>
          </cell>
          <cell r="H1293">
            <v>1.65</v>
          </cell>
          <cell r="I1293" t="str">
            <v>E</v>
          </cell>
          <cell r="K1293">
            <v>1.65</v>
          </cell>
        </row>
        <row r="1294">
          <cell r="B1294">
            <v>16909015</v>
          </cell>
          <cell r="H1294">
            <v>1.65</v>
          </cell>
          <cell r="I1294" t="str">
            <v>E</v>
          </cell>
          <cell r="K1294">
            <v>1.65</v>
          </cell>
        </row>
        <row r="1295">
          <cell r="B1295">
            <v>16909015</v>
          </cell>
          <cell r="H1295">
            <v>3.65</v>
          </cell>
          <cell r="I1295" t="str">
            <v>E</v>
          </cell>
          <cell r="K1295">
            <v>3.65</v>
          </cell>
        </row>
        <row r="1296">
          <cell r="B1296">
            <v>16909015</v>
          </cell>
          <cell r="H1296">
            <v>5.65</v>
          </cell>
          <cell r="I1296" t="str">
            <v>E</v>
          </cell>
          <cell r="K1296">
            <v>5.65</v>
          </cell>
        </row>
        <row r="1297">
          <cell r="B1297">
            <v>16909015</v>
          </cell>
          <cell r="H1297">
            <v>1.65</v>
          </cell>
          <cell r="I1297" t="str">
            <v>E</v>
          </cell>
          <cell r="K1297">
            <v>1.65</v>
          </cell>
        </row>
        <row r="1298">
          <cell r="B1298">
            <v>16909015</v>
          </cell>
          <cell r="H1298">
            <v>3.65</v>
          </cell>
          <cell r="I1298" t="str">
            <v>E</v>
          </cell>
          <cell r="K1298">
            <v>3.65</v>
          </cell>
        </row>
        <row r="1299">
          <cell r="B1299">
            <v>16909015</v>
          </cell>
          <cell r="H1299">
            <v>1.65</v>
          </cell>
          <cell r="I1299" t="str">
            <v>E</v>
          </cell>
          <cell r="K1299">
            <v>1.65</v>
          </cell>
        </row>
        <row r="1300">
          <cell r="B1300">
            <v>16909015</v>
          </cell>
          <cell r="H1300">
            <v>1.65</v>
          </cell>
          <cell r="I1300" t="str">
            <v>E</v>
          </cell>
          <cell r="K1300">
            <v>1.65</v>
          </cell>
        </row>
        <row r="1301">
          <cell r="B1301">
            <v>16909015</v>
          </cell>
          <cell r="H1301">
            <v>1.65</v>
          </cell>
          <cell r="I1301" t="str">
            <v>E</v>
          </cell>
          <cell r="K1301">
            <v>1.65</v>
          </cell>
        </row>
        <row r="1302">
          <cell r="B1302">
            <v>16909015</v>
          </cell>
          <cell r="H1302">
            <v>1.65</v>
          </cell>
          <cell r="I1302" t="str">
            <v>E</v>
          </cell>
          <cell r="K1302">
            <v>1.65</v>
          </cell>
        </row>
        <row r="1303">
          <cell r="B1303">
            <v>16909015</v>
          </cell>
          <cell r="H1303">
            <v>1.65</v>
          </cell>
          <cell r="I1303" t="str">
            <v>E</v>
          </cell>
          <cell r="K1303">
            <v>1.65</v>
          </cell>
        </row>
        <row r="1304">
          <cell r="B1304">
            <v>16909015</v>
          </cell>
          <cell r="H1304">
            <v>1.65</v>
          </cell>
          <cell r="I1304" t="str">
            <v>E</v>
          </cell>
          <cell r="K1304">
            <v>1.65</v>
          </cell>
        </row>
        <row r="1305">
          <cell r="B1305">
            <v>16909015</v>
          </cell>
          <cell r="H1305">
            <v>1.65</v>
          </cell>
          <cell r="I1305" t="str">
            <v>E</v>
          </cell>
          <cell r="K1305">
            <v>1.65</v>
          </cell>
        </row>
        <row r="1306">
          <cell r="B1306">
            <v>16909015</v>
          </cell>
          <cell r="H1306">
            <v>1.65</v>
          </cell>
          <cell r="I1306" t="str">
            <v>E</v>
          </cell>
          <cell r="K1306">
            <v>1.65</v>
          </cell>
        </row>
        <row r="1307">
          <cell r="B1307">
            <v>16909015</v>
          </cell>
          <cell r="H1307">
            <v>1.65</v>
          </cell>
          <cell r="I1307" t="str">
            <v>E</v>
          </cell>
          <cell r="K1307">
            <v>1.65</v>
          </cell>
        </row>
        <row r="1308">
          <cell r="B1308">
            <v>16909015</v>
          </cell>
          <cell r="H1308">
            <v>1.65</v>
          </cell>
          <cell r="I1308" t="str">
            <v>E</v>
          </cell>
          <cell r="K1308">
            <v>1.65</v>
          </cell>
        </row>
        <row r="1309">
          <cell r="B1309">
            <v>16909015</v>
          </cell>
          <cell r="H1309">
            <v>3.65</v>
          </cell>
          <cell r="I1309" t="str">
            <v>E</v>
          </cell>
          <cell r="K1309">
            <v>3.65</v>
          </cell>
        </row>
        <row r="1310">
          <cell r="B1310">
            <v>16909015</v>
          </cell>
          <cell r="H1310">
            <v>1.65</v>
          </cell>
          <cell r="I1310" t="str">
            <v>E</v>
          </cell>
          <cell r="K1310">
            <v>1.65</v>
          </cell>
        </row>
        <row r="1311">
          <cell r="B1311">
            <v>16909015</v>
          </cell>
          <cell r="H1311">
            <v>1.65</v>
          </cell>
          <cell r="I1311" t="str">
            <v>E</v>
          </cell>
          <cell r="K1311">
            <v>1.65</v>
          </cell>
        </row>
        <row r="1312">
          <cell r="B1312">
            <v>16909015</v>
          </cell>
          <cell r="H1312">
            <v>1.65</v>
          </cell>
          <cell r="I1312" t="str">
            <v>E</v>
          </cell>
          <cell r="K1312">
            <v>1.65</v>
          </cell>
        </row>
        <row r="1313">
          <cell r="B1313">
            <v>16909015</v>
          </cell>
          <cell r="H1313">
            <v>1.65</v>
          </cell>
          <cell r="I1313" t="str">
            <v>E</v>
          </cell>
          <cell r="K1313">
            <v>1.65</v>
          </cell>
        </row>
        <row r="1314">
          <cell r="B1314">
            <v>16909015</v>
          </cell>
          <cell r="H1314">
            <v>1.65</v>
          </cell>
          <cell r="I1314" t="str">
            <v>E</v>
          </cell>
          <cell r="K1314">
            <v>1.65</v>
          </cell>
        </row>
        <row r="1315">
          <cell r="B1315">
            <v>16909015</v>
          </cell>
          <cell r="H1315">
            <v>1.65</v>
          </cell>
          <cell r="I1315" t="str">
            <v>E</v>
          </cell>
          <cell r="K1315">
            <v>1.65</v>
          </cell>
        </row>
        <row r="1316">
          <cell r="B1316">
            <v>16909015</v>
          </cell>
          <cell r="H1316">
            <v>1.65</v>
          </cell>
          <cell r="I1316" t="str">
            <v>E</v>
          </cell>
          <cell r="K1316">
            <v>1.65</v>
          </cell>
        </row>
        <row r="1317">
          <cell r="B1317">
            <v>16909015</v>
          </cell>
          <cell r="H1317">
            <v>1.65</v>
          </cell>
          <cell r="I1317" t="str">
            <v>E</v>
          </cell>
          <cell r="K1317">
            <v>1.65</v>
          </cell>
        </row>
        <row r="1318">
          <cell r="B1318">
            <v>16909015</v>
          </cell>
          <cell r="H1318">
            <v>1.65</v>
          </cell>
          <cell r="I1318" t="str">
            <v>E</v>
          </cell>
          <cell r="K1318">
            <v>1.65</v>
          </cell>
        </row>
        <row r="1319">
          <cell r="B1319">
            <v>16909015</v>
          </cell>
          <cell r="H1319">
            <v>1.65</v>
          </cell>
          <cell r="I1319" t="str">
            <v>E</v>
          </cell>
          <cell r="K1319">
            <v>1.65</v>
          </cell>
        </row>
        <row r="1320">
          <cell r="B1320">
            <v>16909015</v>
          </cell>
          <cell r="H1320">
            <v>1.65</v>
          </cell>
          <cell r="I1320" t="str">
            <v>E</v>
          </cell>
          <cell r="K1320">
            <v>1.65</v>
          </cell>
        </row>
        <row r="1321">
          <cell r="B1321">
            <v>16909015</v>
          </cell>
          <cell r="H1321">
            <v>0.82</v>
          </cell>
          <cell r="I1321" t="str">
            <v>E</v>
          </cell>
          <cell r="K1321">
            <v>0.82</v>
          </cell>
        </row>
        <row r="1322">
          <cell r="B1322">
            <v>16909015</v>
          </cell>
          <cell r="H1322">
            <v>3.65</v>
          </cell>
          <cell r="I1322" t="str">
            <v>E</v>
          </cell>
          <cell r="K1322">
            <v>3.65</v>
          </cell>
        </row>
        <row r="1323">
          <cell r="B1323">
            <v>16909015</v>
          </cell>
          <cell r="H1323">
            <v>3.65</v>
          </cell>
          <cell r="I1323" t="str">
            <v>E</v>
          </cell>
          <cell r="K1323">
            <v>3.65</v>
          </cell>
        </row>
        <row r="1324">
          <cell r="B1324">
            <v>16909015</v>
          </cell>
          <cell r="H1324">
            <v>1.65</v>
          </cell>
          <cell r="I1324" t="str">
            <v>E</v>
          </cell>
          <cell r="K1324">
            <v>1.65</v>
          </cell>
        </row>
        <row r="1325">
          <cell r="B1325">
            <v>16909015</v>
          </cell>
          <cell r="H1325">
            <v>1.65</v>
          </cell>
          <cell r="I1325" t="str">
            <v>E</v>
          </cell>
          <cell r="K1325">
            <v>1.65</v>
          </cell>
        </row>
        <row r="1326">
          <cell r="B1326">
            <v>16909015</v>
          </cell>
          <cell r="H1326">
            <v>1.65</v>
          </cell>
          <cell r="I1326" t="str">
            <v>E</v>
          </cell>
          <cell r="K1326">
            <v>1.65</v>
          </cell>
        </row>
        <row r="1327">
          <cell r="B1327">
            <v>16909015</v>
          </cell>
          <cell r="H1327">
            <v>1.65</v>
          </cell>
          <cell r="I1327" t="str">
            <v>E</v>
          </cell>
          <cell r="K1327">
            <v>1.65</v>
          </cell>
        </row>
        <row r="1328">
          <cell r="B1328">
            <v>16909015</v>
          </cell>
          <cell r="H1328">
            <v>1.65</v>
          </cell>
          <cell r="I1328" t="str">
            <v>E</v>
          </cell>
          <cell r="K1328">
            <v>1.65</v>
          </cell>
        </row>
        <row r="1329">
          <cell r="B1329">
            <v>16909015</v>
          </cell>
          <cell r="H1329">
            <v>1.65</v>
          </cell>
          <cell r="I1329" t="str">
            <v>E</v>
          </cell>
          <cell r="K1329">
            <v>1.65</v>
          </cell>
        </row>
        <row r="1330">
          <cell r="B1330">
            <v>16909015</v>
          </cell>
          <cell r="H1330">
            <v>1.65</v>
          </cell>
          <cell r="I1330" t="str">
            <v>E</v>
          </cell>
          <cell r="K1330">
            <v>1.65</v>
          </cell>
        </row>
        <row r="1331">
          <cell r="B1331">
            <v>16909015</v>
          </cell>
          <cell r="H1331">
            <v>1.66</v>
          </cell>
          <cell r="I1331" t="str">
            <v>E</v>
          </cell>
          <cell r="K1331">
            <v>1.66</v>
          </cell>
        </row>
        <row r="1332">
          <cell r="B1332">
            <v>16909015</v>
          </cell>
          <cell r="H1332">
            <v>1.66</v>
          </cell>
          <cell r="I1332" t="str">
            <v>E</v>
          </cell>
          <cell r="K1332">
            <v>1.66</v>
          </cell>
        </row>
        <row r="1333">
          <cell r="B1333">
            <v>16909015</v>
          </cell>
          <cell r="H1333">
            <v>1.66</v>
          </cell>
          <cell r="I1333" t="str">
            <v>E</v>
          </cell>
          <cell r="K1333">
            <v>1.66</v>
          </cell>
        </row>
        <row r="1334">
          <cell r="B1334">
            <v>16909015</v>
          </cell>
          <cell r="H1334">
            <v>1.66</v>
          </cell>
          <cell r="I1334" t="str">
            <v>E</v>
          </cell>
          <cell r="K1334">
            <v>1.66</v>
          </cell>
        </row>
        <row r="1335">
          <cell r="B1335">
            <v>16909015</v>
          </cell>
          <cell r="H1335">
            <v>1.66</v>
          </cell>
          <cell r="I1335" t="str">
            <v>E</v>
          </cell>
          <cell r="K1335">
            <v>1.66</v>
          </cell>
        </row>
        <row r="1336">
          <cell r="B1336">
            <v>16909015</v>
          </cell>
          <cell r="H1336">
            <v>1.66</v>
          </cell>
          <cell r="I1336" t="str">
            <v>E</v>
          </cell>
          <cell r="K1336">
            <v>1.66</v>
          </cell>
        </row>
        <row r="1337">
          <cell r="B1337">
            <v>16909015</v>
          </cell>
          <cell r="H1337">
            <v>3.65</v>
          </cell>
          <cell r="I1337" t="str">
            <v>E</v>
          </cell>
          <cell r="K1337">
            <v>3.65</v>
          </cell>
        </row>
        <row r="1338">
          <cell r="B1338">
            <v>16909015</v>
          </cell>
          <cell r="H1338">
            <v>1.66</v>
          </cell>
          <cell r="I1338" t="str">
            <v>E</v>
          </cell>
          <cell r="K1338">
            <v>1.66</v>
          </cell>
        </row>
        <row r="1339">
          <cell r="B1339">
            <v>16909015</v>
          </cell>
          <cell r="H1339">
            <v>5.6</v>
          </cell>
          <cell r="I1339" t="str">
            <v>E</v>
          </cell>
          <cell r="K1339">
            <v>5.6</v>
          </cell>
        </row>
        <row r="1340">
          <cell r="B1340">
            <v>16909015</v>
          </cell>
          <cell r="H1340">
            <v>5.6</v>
          </cell>
          <cell r="I1340" t="str">
            <v>E</v>
          </cell>
          <cell r="K1340">
            <v>5.6</v>
          </cell>
        </row>
        <row r="1341">
          <cell r="B1341">
            <v>16909015</v>
          </cell>
          <cell r="H1341">
            <v>5.6</v>
          </cell>
          <cell r="I1341" t="str">
            <v>E</v>
          </cell>
          <cell r="K1341">
            <v>5.6</v>
          </cell>
        </row>
        <row r="1342">
          <cell r="B1342">
            <v>16909015</v>
          </cell>
          <cell r="H1342">
            <v>1.73</v>
          </cell>
          <cell r="I1342" t="str">
            <v>E</v>
          </cell>
          <cell r="K1342">
            <v>1.73</v>
          </cell>
        </row>
        <row r="1343">
          <cell r="B1343">
            <v>16909015</v>
          </cell>
          <cell r="H1343">
            <v>1.73</v>
          </cell>
          <cell r="I1343" t="str">
            <v>E</v>
          </cell>
          <cell r="K1343">
            <v>1.73</v>
          </cell>
        </row>
        <row r="1344">
          <cell r="B1344">
            <v>16909015</v>
          </cell>
          <cell r="H1344">
            <v>1.73</v>
          </cell>
          <cell r="I1344" t="str">
            <v>E</v>
          </cell>
          <cell r="K1344">
            <v>1.73</v>
          </cell>
        </row>
        <row r="1345">
          <cell r="B1345">
            <v>16909015</v>
          </cell>
          <cell r="H1345">
            <v>1.73</v>
          </cell>
          <cell r="I1345" t="str">
            <v>E</v>
          </cell>
          <cell r="K1345">
            <v>1.73</v>
          </cell>
        </row>
        <row r="1346">
          <cell r="B1346">
            <v>16909015</v>
          </cell>
          <cell r="H1346">
            <v>1.73</v>
          </cell>
          <cell r="I1346" t="str">
            <v>E</v>
          </cell>
          <cell r="K1346">
            <v>1.73</v>
          </cell>
        </row>
        <row r="1347">
          <cell r="B1347">
            <v>16909015</v>
          </cell>
          <cell r="H1347">
            <v>1.73</v>
          </cell>
          <cell r="I1347" t="str">
            <v>E</v>
          </cell>
          <cell r="K1347">
            <v>1.73</v>
          </cell>
        </row>
        <row r="1348">
          <cell r="B1348">
            <v>16909015</v>
          </cell>
          <cell r="H1348">
            <v>1.73</v>
          </cell>
          <cell r="I1348" t="str">
            <v>E</v>
          </cell>
          <cell r="K1348">
            <v>1.73</v>
          </cell>
        </row>
        <row r="1349">
          <cell r="B1349">
            <v>16909015</v>
          </cell>
          <cell r="H1349">
            <v>1.73</v>
          </cell>
          <cell r="I1349" t="str">
            <v>E</v>
          </cell>
          <cell r="K1349">
            <v>1.73</v>
          </cell>
        </row>
        <row r="1350">
          <cell r="B1350">
            <v>16909015</v>
          </cell>
          <cell r="H1350">
            <v>1.73</v>
          </cell>
          <cell r="I1350" t="str">
            <v>E</v>
          </cell>
          <cell r="K1350">
            <v>1.73</v>
          </cell>
        </row>
        <row r="1351">
          <cell r="B1351">
            <v>16909015</v>
          </cell>
          <cell r="H1351">
            <v>1.73</v>
          </cell>
          <cell r="I1351" t="str">
            <v>E</v>
          </cell>
          <cell r="K1351">
            <v>1.73</v>
          </cell>
        </row>
        <row r="1352">
          <cell r="B1352">
            <v>16909015</v>
          </cell>
          <cell r="H1352">
            <v>1.73</v>
          </cell>
          <cell r="I1352" t="str">
            <v>E</v>
          </cell>
          <cell r="K1352">
            <v>1.73</v>
          </cell>
        </row>
        <row r="1353">
          <cell r="B1353">
            <v>16909015</v>
          </cell>
          <cell r="H1353">
            <v>1.73</v>
          </cell>
          <cell r="I1353" t="str">
            <v>E</v>
          </cell>
          <cell r="K1353">
            <v>1.73</v>
          </cell>
        </row>
        <row r="1354">
          <cell r="B1354">
            <v>16909015</v>
          </cell>
          <cell r="H1354">
            <v>1.73</v>
          </cell>
          <cell r="I1354" t="str">
            <v>E</v>
          </cell>
          <cell r="K1354">
            <v>1.73</v>
          </cell>
        </row>
        <row r="1355">
          <cell r="B1355">
            <v>16909015</v>
          </cell>
          <cell r="H1355">
            <v>1.73</v>
          </cell>
          <cell r="I1355" t="str">
            <v>E</v>
          </cell>
          <cell r="K1355">
            <v>1.73</v>
          </cell>
        </row>
        <row r="1356">
          <cell r="B1356">
            <v>16909015</v>
          </cell>
          <cell r="H1356">
            <v>1.73</v>
          </cell>
          <cell r="I1356" t="str">
            <v>E</v>
          </cell>
          <cell r="K1356">
            <v>1.73</v>
          </cell>
        </row>
        <row r="1357">
          <cell r="B1357">
            <v>16909015</v>
          </cell>
          <cell r="H1357">
            <v>16.73</v>
          </cell>
          <cell r="I1357" t="str">
            <v>E</v>
          </cell>
          <cell r="K1357">
            <v>16.73</v>
          </cell>
        </row>
        <row r="1358">
          <cell r="B1358">
            <v>16909015</v>
          </cell>
          <cell r="H1358">
            <v>16.73</v>
          </cell>
          <cell r="I1358" t="str">
            <v>E</v>
          </cell>
          <cell r="K1358">
            <v>16.73</v>
          </cell>
        </row>
        <row r="1359">
          <cell r="B1359">
            <v>16909015</v>
          </cell>
          <cell r="H1359">
            <v>1.73</v>
          </cell>
          <cell r="I1359" t="str">
            <v>E</v>
          </cell>
          <cell r="K1359">
            <v>1.73</v>
          </cell>
        </row>
        <row r="1360">
          <cell r="B1360">
            <v>16909015</v>
          </cell>
          <cell r="H1360">
            <v>1.73</v>
          </cell>
          <cell r="I1360" t="str">
            <v>E</v>
          </cell>
          <cell r="K1360">
            <v>1.73</v>
          </cell>
        </row>
        <row r="1361">
          <cell r="B1361">
            <v>16909015</v>
          </cell>
          <cell r="H1361">
            <v>1.73</v>
          </cell>
          <cell r="I1361" t="str">
            <v>E</v>
          </cell>
          <cell r="K1361">
            <v>1.73</v>
          </cell>
        </row>
        <row r="1362">
          <cell r="B1362">
            <v>16909015</v>
          </cell>
          <cell r="H1362">
            <v>1.73</v>
          </cell>
          <cell r="I1362" t="str">
            <v>E</v>
          </cell>
          <cell r="K1362">
            <v>1.73</v>
          </cell>
        </row>
        <row r="1363">
          <cell r="B1363">
            <v>16909015</v>
          </cell>
          <cell r="H1363">
            <v>1.73</v>
          </cell>
          <cell r="I1363" t="str">
            <v>E</v>
          </cell>
          <cell r="K1363">
            <v>1.73</v>
          </cell>
        </row>
        <row r="1364">
          <cell r="B1364">
            <v>16909015</v>
          </cell>
          <cell r="H1364">
            <v>1.73</v>
          </cell>
          <cell r="I1364" t="str">
            <v>E</v>
          </cell>
          <cell r="K1364">
            <v>1.73</v>
          </cell>
        </row>
        <row r="1365">
          <cell r="B1365">
            <v>16909015</v>
          </cell>
          <cell r="H1365">
            <v>7.12</v>
          </cell>
          <cell r="I1365" t="str">
            <v>E</v>
          </cell>
          <cell r="K1365">
            <v>7.12</v>
          </cell>
        </row>
        <row r="1366">
          <cell r="B1366">
            <v>16909015</v>
          </cell>
          <cell r="H1366">
            <v>1.73</v>
          </cell>
          <cell r="I1366" t="str">
            <v>E</v>
          </cell>
          <cell r="K1366">
            <v>1.73</v>
          </cell>
        </row>
        <row r="1367">
          <cell r="B1367">
            <v>16909015</v>
          </cell>
          <cell r="H1367">
            <v>1.73</v>
          </cell>
          <cell r="I1367" t="str">
            <v>E</v>
          </cell>
          <cell r="K1367">
            <v>1.73</v>
          </cell>
        </row>
        <row r="1368">
          <cell r="B1368">
            <v>16909015</v>
          </cell>
          <cell r="H1368">
            <v>1.73</v>
          </cell>
          <cell r="I1368" t="str">
            <v>E</v>
          </cell>
          <cell r="K1368">
            <v>1.73</v>
          </cell>
        </row>
        <row r="1369">
          <cell r="B1369">
            <v>16909015</v>
          </cell>
          <cell r="H1369">
            <v>1.73</v>
          </cell>
          <cell r="I1369" t="str">
            <v>E</v>
          </cell>
          <cell r="K1369">
            <v>1.73</v>
          </cell>
        </row>
        <row r="1370">
          <cell r="B1370">
            <v>16909015</v>
          </cell>
          <cell r="H1370">
            <v>1.73</v>
          </cell>
          <cell r="I1370" t="str">
            <v>E</v>
          </cell>
          <cell r="K1370">
            <v>1.73</v>
          </cell>
        </row>
        <row r="1371">
          <cell r="B1371">
            <v>16909015</v>
          </cell>
          <cell r="H1371">
            <v>1.73</v>
          </cell>
          <cell r="I1371" t="str">
            <v>E</v>
          </cell>
          <cell r="K1371">
            <v>1.73</v>
          </cell>
        </row>
        <row r="1372">
          <cell r="B1372">
            <v>16909015</v>
          </cell>
          <cell r="H1372">
            <v>1.73</v>
          </cell>
          <cell r="I1372" t="str">
            <v>E</v>
          </cell>
          <cell r="K1372">
            <v>1.73</v>
          </cell>
        </row>
        <row r="1373">
          <cell r="B1373">
            <v>16909015</v>
          </cell>
          <cell r="H1373">
            <v>1.73</v>
          </cell>
          <cell r="I1373" t="str">
            <v>E</v>
          </cell>
          <cell r="K1373">
            <v>1.73</v>
          </cell>
        </row>
        <row r="1374">
          <cell r="B1374">
            <v>16909015</v>
          </cell>
          <cell r="H1374">
            <v>1.73</v>
          </cell>
          <cell r="I1374" t="str">
            <v>E</v>
          </cell>
          <cell r="K1374">
            <v>1.73</v>
          </cell>
        </row>
        <row r="1375">
          <cell r="B1375">
            <v>16909015</v>
          </cell>
          <cell r="H1375">
            <v>1.73</v>
          </cell>
          <cell r="I1375" t="str">
            <v>E</v>
          </cell>
          <cell r="K1375">
            <v>1.73</v>
          </cell>
        </row>
        <row r="1376">
          <cell r="B1376">
            <v>16909015</v>
          </cell>
          <cell r="H1376">
            <v>1.73</v>
          </cell>
          <cell r="I1376" t="str">
            <v>E</v>
          </cell>
          <cell r="K1376">
            <v>1.73</v>
          </cell>
        </row>
        <row r="1377">
          <cell r="B1377">
            <v>16909015</v>
          </cell>
          <cell r="H1377">
            <v>1.73</v>
          </cell>
          <cell r="I1377" t="str">
            <v>E</v>
          </cell>
          <cell r="K1377">
            <v>1.73</v>
          </cell>
        </row>
        <row r="1378">
          <cell r="B1378">
            <v>16909015</v>
          </cell>
          <cell r="H1378">
            <v>1.74</v>
          </cell>
          <cell r="I1378" t="str">
            <v>E</v>
          </cell>
          <cell r="K1378">
            <v>1.74</v>
          </cell>
        </row>
        <row r="1379">
          <cell r="B1379">
            <v>16909015</v>
          </cell>
          <cell r="H1379">
            <v>1.74</v>
          </cell>
          <cell r="I1379" t="str">
            <v>E</v>
          </cell>
          <cell r="K1379">
            <v>1.74</v>
          </cell>
        </row>
        <row r="1380">
          <cell r="B1380">
            <v>16909015</v>
          </cell>
          <cell r="H1380">
            <v>1.74</v>
          </cell>
          <cell r="I1380" t="str">
            <v>E</v>
          </cell>
          <cell r="K1380">
            <v>1.74</v>
          </cell>
        </row>
        <row r="1381">
          <cell r="B1381">
            <v>16909015</v>
          </cell>
          <cell r="H1381">
            <v>16.73</v>
          </cell>
          <cell r="I1381" t="str">
            <v>E</v>
          </cell>
          <cell r="K1381">
            <v>16.73</v>
          </cell>
        </row>
        <row r="1382">
          <cell r="B1382">
            <v>16909015</v>
          </cell>
          <cell r="H1382">
            <v>1.73</v>
          </cell>
          <cell r="I1382" t="str">
            <v>E</v>
          </cell>
          <cell r="K1382">
            <v>1.73</v>
          </cell>
        </row>
        <row r="1383">
          <cell r="B1383">
            <v>16909015</v>
          </cell>
          <cell r="H1383">
            <v>16.73</v>
          </cell>
          <cell r="I1383" t="str">
            <v>E</v>
          </cell>
          <cell r="K1383">
            <v>16.73</v>
          </cell>
        </row>
        <row r="1384">
          <cell r="B1384">
            <v>16909015</v>
          </cell>
          <cell r="H1384">
            <v>1.74</v>
          </cell>
          <cell r="I1384" t="str">
            <v>E</v>
          </cell>
          <cell r="K1384">
            <v>1.74</v>
          </cell>
        </row>
        <row r="1385">
          <cell r="B1385">
            <v>16909015</v>
          </cell>
          <cell r="H1385">
            <v>1.74</v>
          </cell>
          <cell r="I1385" t="str">
            <v>E</v>
          </cell>
          <cell r="K1385">
            <v>1.74</v>
          </cell>
        </row>
        <row r="1386">
          <cell r="B1386">
            <v>16909015</v>
          </cell>
          <cell r="H1386">
            <v>1.74</v>
          </cell>
          <cell r="I1386" t="str">
            <v>E</v>
          </cell>
          <cell r="K1386">
            <v>1.74</v>
          </cell>
        </row>
        <row r="1387">
          <cell r="B1387">
            <v>16909015</v>
          </cell>
          <cell r="H1387">
            <v>1.74</v>
          </cell>
          <cell r="I1387" t="str">
            <v>E</v>
          </cell>
          <cell r="K1387">
            <v>1.74</v>
          </cell>
        </row>
        <row r="1388">
          <cell r="B1388">
            <v>16909015</v>
          </cell>
          <cell r="H1388">
            <v>1.74</v>
          </cell>
          <cell r="I1388" t="str">
            <v>E</v>
          </cell>
          <cell r="K1388">
            <v>1.74</v>
          </cell>
        </row>
        <row r="1389">
          <cell r="B1389">
            <v>16909015</v>
          </cell>
          <cell r="H1389">
            <v>1.74</v>
          </cell>
          <cell r="I1389" t="str">
            <v>E</v>
          </cell>
          <cell r="K1389">
            <v>1.74</v>
          </cell>
        </row>
        <row r="1390">
          <cell r="B1390">
            <v>16909015</v>
          </cell>
          <cell r="H1390">
            <v>1.74</v>
          </cell>
          <cell r="I1390" t="str">
            <v>E</v>
          </cell>
          <cell r="K1390">
            <v>1.74</v>
          </cell>
        </row>
        <row r="1391">
          <cell r="B1391">
            <v>16909015</v>
          </cell>
          <cell r="H1391">
            <v>1.74</v>
          </cell>
          <cell r="I1391" t="str">
            <v>E</v>
          </cell>
          <cell r="K1391">
            <v>1.74</v>
          </cell>
        </row>
        <row r="1392">
          <cell r="B1392">
            <v>16909015</v>
          </cell>
          <cell r="H1392">
            <v>1.74</v>
          </cell>
          <cell r="I1392" t="str">
            <v>E</v>
          </cell>
          <cell r="K1392">
            <v>1.74</v>
          </cell>
        </row>
        <row r="1393">
          <cell r="B1393">
            <v>16909015</v>
          </cell>
          <cell r="H1393">
            <v>1.74</v>
          </cell>
          <cell r="I1393" t="str">
            <v>E</v>
          </cell>
          <cell r="K1393">
            <v>1.74</v>
          </cell>
        </row>
        <row r="1394">
          <cell r="B1394">
            <v>16909015</v>
          </cell>
          <cell r="H1394">
            <v>16.73</v>
          </cell>
          <cell r="I1394" t="str">
            <v>E</v>
          </cell>
          <cell r="K1394">
            <v>16.73</v>
          </cell>
        </row>
        <row r="1395">
          <cell r="B1395">
            <v>16909015</v>
          </cell>
          <cell r="H1395">
            <v>1.74</v>
          </cell>
          <cell r="I1395" t="str">
            <v>E</v>
          </cell>
          <cell r="K1395">
            <v>1.74</v>
          </cell>
        </row>
        <row r="1396">
          <cell r="B1396">
            <v>16909015</v>
          </cell>
          <cell r="H1396">
            <v>1.74</v>
          </cell>
          <cell r="I1396" t="str">
            <v>E</v>
          </cell>
          <cell r="K1396">
            <v>1.74</v>
          </cell>
        </row>
        <row r="1397">
          <cell r="B1397">
            <v>16909015</v>
          </cell>
          <cell r="H1397">
            <v>1.74</v>
          </cell>
          <cell r="I1397" t="str">
            <v>E</v>
          </cell>
          <cell r="K1397">
            <v>1.74</v>
          </cell>
        </row>
        <row r="1398">
          <cell r="B1398">
            <v>16909015</v>
          </cell>
          <cell r="H1398">
            <v>1.74</v>
          </cell>
          <cell r="I1398" t="str">
            <v>E</v>
          </cell>
          <cell r="K1398">
            <v>1.74</v>
          </cell>
        </row>
        <row r="1399">
          <cell r="B1399">
            <v>16909015</v>
          </cell>
          <cell r="H1399">
            <v>1.74</v>
          </cell>
          <cell r="I1399" t="str">
            <v>E</v>
          </cell>
          <cell r="K1399">
            <v>1.74</v>
          </cell>
        </row>
        <row r="1400">
          <cell r="B1400">
            <v>16909015</v>
          </cell>
          <cell r="H1400">
            <v>9.73</v>
          </cell>
          <cell r="I1400" t="str">
            <v>E</v>
          </cell>
          <cell r="K1400">
            <v>9.73</v>
          </cell>
        </row>
        <row r="1401">
          <cell r="B1401">
            <v>16909015</v>
          </cell>
          <cell r="H1401">
            <v>1.74</v>
          </cell>
          <cell r="I1401" t="str">
            <v>E</v>
          </cell>
          <cell r="K1401">
            <v>1.74</v>
          </cell>
        </row>
        <row r="1402">
          <cell r="B1402">
            <v>16909015</v>
          </cell>
          <cell r="H1402">
            <v>1.74</v>
          </cell>
          <cell r="I1402" t="str">
            <v>E</v>
          </cell>
          <cell r="K1402">
            <v>1.74</v>
          </cell>
        </row>
        <row r="1403">
          <cell r="B1403">
            <v>16909015</v>
          </cell>
          <cell r="H1403">
            <v>1.74</v>
          </cell>
          <cell r="I1403" t="str">
            <v>E</v>
          </cell>
          <cell r="K1403">
            <v>1.74</v>
          </cell>
        </row>
        <row r="1404">
          <cell r="B1404">
            <v>16909015</v>
          </cell>
          <cell r="H1404">
            <v>1.74</v>
          </cell>
          <cell r="I1404" t="str">
            <v>E</v>
          </cell>
          <cell r="K1404">
            <v>1.74</v>
          </cell>
        </row>
        <row r="1405">
          <cell r="B1405">
            <v>16909015</v>
          </cell>
          <cell r="H1405">
            <v>1.74</v>
          </cell>
          <cell r="I1405" t="str">
            <v>E</v>
          </cell>
          <cell r="K1405">
            <v>1.74</v>
          </cell>
        </row>
        <row r="1406">
          <cell r="B1406">
            <v>16909015</v>
          </cell>
          <cell r="H1406">
            <v>16.73</v>
          </cell>
          <cell r="I1406" t="str">
            <v>E</v>
          </cell>
          <cell r="K1406">
            <v>16.73</v>
          </cell>
        </row>
        <row r="1407">
          <cell r="B1407">
            <v>16909015</v>
          </cell>
          <cell r="H1407">
            <v>1.74</v>
          </cell>
          <cell r="I1407" t="str">
            <v>E</v>
          </cell>
          <cell r="K1407">
            <v>1.74</v>
          </cell>
        </row>
        <row r="1408">
          <cell r="B1408">
            <v>16909015</v>
          </cell>
          <cell r="H1408">
            <v>1.74</v>
          </cell>
          <cell r="I1408" t="str">
            <v>E</v>
          </cell>
          <cell r="K1408">
            <v>1.74</v>
          </cell>
        </row>
        <row r="1409">
          <cell r="B1409">
            <v>16909015</v>
          </cell>
          <cell r="H1409">
            <v>1.74</v>
          </cell>
          <cell r="I1409" t="str">
            <v>E</v>
          </cell>
          <cell r="K1409">
            <v>1.74</v>
          </cell>
        </row>
        <row r="1410">
          <cell r="B1410">
            <v>16909015</v>
          </cell>
          <cell r="H1410">
            <v>1.81</v>
          </cell>
          <cell r="I1410" t="str">
            <v>E</v>
          </cell>
          <cell r="K1410">
            <v>1.81</v>
          </cell>
        </row>
        <row r="1411">
          <cell r="B1411">
            <v>16909015</v>
          </cell>
          <cell r="H1411">
            <v>1.81</v>
          </cell>
          <cell r="I1411" t="str">
            <v>E</v>
          </cell>
          <cell r="K1411">
            <v>1.81</v>
          </cell>
        </row>
        <row r="1412">
          <cell r="B1412">
            <v>16909015</v>
          </cell>
          <cell r="H1412">
            <v>1.81</v>
          </cell>
          <cell r="I1412" t="str">
            <v>E</v>
          </cell>
          <cell r="K1412">
            <v>1.81</v>
          </cell>
        </row>
        <row r="1413">
          <cell r="B1413">
            <v>16909015</v>
          </cell>
          <cell r="H1413">
            <v>1.81</v>
          </cell>
          <cell r="I1413" t="str">
            <v>E</v>
          </cell>
          <cell r="K1413">
            <v>1.81</v>
          </cell>
        </row>
        <row r="1414">
          <cell r="B1414">
            <v>16909015</v>
          </cell>
          <cell r="H1414">
            <v>1.81</v>
          </cell>
          <cell r="I1414" t="str">
            <v>E</v>
          </cell>
          <cell r="K1414">
            <v>1.81</v>
          </cell>
        </row>
        <row r="1415">
          <cell r="B1415">
            <v>16909015</v>
          </cell>
          <cell r="H1415">
            <v>1.81</v>
          </cell>
          <cell r="I1415" t="str">
            <v>E</v>
          </cell>
          <cell r="K1415">
            <v>1.81</v>
          </cell>
        </row>
        <row r="1416">
          <cell r="B1416">
            <v>16909015</v>
          </cell>
          <cell r="H1416">
            <v>1.81</v>
          </cell>
          <cell r="I1416" t="str">
            <v>E</v>
          </cell>
          <cell r="K1416">
            <v>1.81</v>
          </cell>
        </row>
        <row r="1417">
          <cell r="B1417">
            <v>16909015</v>
          </cell>
          <cell r="H1417">
            <v>1.81</v>
          </cell>
          <cell r="I1417" t="str">
            <v>E</v>
          </cell>
          <cell r="K1417">
            <v>1.81</v>
          </cell>
        </row>
        <row r="1418">
          <cell r="B1418">
            <v>16909015</v>
          </cell>
          <cell r="H1418">
            <v>1.81</v>
          </cell>
          <cell r="I1418" t="str">
            <v>E</v>
          </cell>
          <cell r="K1418">
            <v>1.81</v>
          </cell>
        </row>
        <row r="1419">
          <cell r="B1419">
            <v>16909015</v>
          </cell>
          <cell r="H1419">
            <v>1.81</v>
          </cell>
          <cell r="I1419" t="str">
            <v>E</v>
          </cell>
          <cell r="K1419">
            <v>1.81</v>
          </cell>
        </row>
        <row r="1420">
          <cell r="B1420">
            <v>16909015</v>
          </cell>
          <cell r="H1420">
            <v>1.81</v>
          </cell>
          <cell r="I1420" t="str">
            <v>E</v>
          </cell>
          <cell r="K1420">
            <v>1.81</v>
          </cell>
        </row>
        <row r="1421">
          <cell r="B1421">
            <v>16909015</v>
          </cell>
          <cell r="H1421">
            <v>1.81</v>
          </cell>
          <cell r="I1421" t="str">
            <v>E</v>
          </cell>
          <cell r="K1421">
            <v>1.81</v>
          </cell>
        </row>
        <row r="1422">
          <cell r="B1422">
            <v>16909015</v>
          </cell>
          <cell r="H1422">
            <v>16.82</v>
          </cell>
          <cell r="I1422" t="str">
            <v>E</v>
          </cell>
          <cell r="K1422">
            <v>16.82</v>
          </cell>
        </row>
        <row r="1423">
          <cell r="B1423">
            <v>16909015</v>
          </cell>
          <cell r="H1423">
            <v>1.84</v>
          </cell>
          <cell r="I1423" t="str">
            <v>E</v>
          </cell>
          <cell r="K1423">
            <v>1.84</v>
          </cell>
        </row>
        <row r="1424">
          <cell r="B1424">
            <v>16909015</v>
          </cell>
          <cell r="H1424">
            <v>1.98</v>
          </cell>
          <cell r="I1424" t="str">
            <v>E</v>
          </cell>
          <cell r="K1424">
            <v>1.98</v>
          </cell>
        </row>
        <row r="1425">
          <cell r="B1425">
            <v>16909015</v>
          </cell>
          <cell r="H1425">
            <v>1.98</v>
          </cell>
          <cell r="I1425" t="str">
            <v>E</v>
          </cell>
          <cell r="K1425">
            <v>1.98</v>
          </cell>
        </row>
        <row r="1426">
          <cell r="B1426">
            <v>16909015</v>
          </cell>
          <cell r="H1426">
            <v>16.98</v>
          </cell>
          <cell r="I1426" t="str">
            <v>E</v>
          </cell>
          <cell r="K1426">
            <v>16.98</v>
          </cell>
        </row>
        <row r="1427">
          <cell r="B1427">
            <v>16909015</v>
          </cell>
          <cell r="H1427">
            <v>1.98</v>
          </cell>
          <cell r="I1427" t="str">
            <v>E</v>
          </cell>
          <cell r="K1427">
            <v>1.98</v>
          </cell>
        </row>
        <row r="1428">
          <cell r="B1428">
            <v>16909015</v>
          </cell>
          <cell r="H1428">
            <v>1.98</v>
          </cell>
          <cell r="I1428" t="str">
            <v>E</v>
          </cell>
          <cell r="K1428">
            <v>1.98</v>
          </cell>
        </row>
        <row r="1429">
          <cell r="B1429">
            <v>16909015</v>
          </cell>
          <cell r="H1429">
            <v>1.98</v>
          </cell>
          <cell r="I1429" t="str">
            <v>E</v>
          </cell>
          <cell r="K1429">
            <v>1.98</v>
          </cell>
        </row>
        <row r="1430">
          <cell r="B1430">
            <v>16909015</v>
          </cell>
          <cell r="H1430">
            <v>1.98</v>
          </cell>
          <cell r="I1430" t="str">
            <v>E</v>
          </cell>
          <cell r="K1430">
            <v>1.98</v>
          </cell>
        </row>
        <row r="1431">
          <cell r="B1431">
            <v>16909015</v>
          </cell>
          <cell r="H1431">
            <v>1.98</v>
          </cell>
          <cell r="I1431" t="str">
            <v>E</v>
          </cell>
          <cell r="K1431">
            <v>1.98</v>
          </cell>
        </row>
        <row r="1432">
          <cell r="B1432">
            <v>16909015</v>
          </cell>
          <cell r="H1432">
            <v>1.98</v>
          </cell>
          <cell r="I1432" t="str">
            <v>E</v>
          </cell>
          <cell r="K1432">
            <v>1.98</v>
          </cell>
        </row>
        <row r="1433">
          <cell r="B1433">
            <v>16909015</v>
          </cell>
          <cell r="H1433">
            <v>1.98</v>
          </cell>
          <cell r="I1433" t="str">
            <v>E</v>
          </cell>
          <cell r="K1433">
            <v>1.98</v>
          </cell>
        </row>
        <row r="1434">
          <cell r="B1434">
            <v>16909015</v>
          </cell>
          <cell r="H1434">
            <v>1.98</v>
          </cell>
          <cell r="I1434" t="str">
            <v>E</v>
          </cell>
          <cell r="K1434">
            <v>1.98</v>
          </cell>
        </row>
        <row r="1435">
          <cell r="B1435">
            <v>16909015</v>
          </cell>
          <cell r="H1435">
            <v>1.98</v>
          </cell>
          <cell r="I1435" t="str">
            <v>E</v>
          </cell>
          <cell r="K1435">
            <v>1.98</v>
          </cell>
        </row>
        <row r="1436">
          <cell r="B1436">
            <v>16909015</v>
          </cell>
          <cell r="H1436">
            <v>1.98</v>
          </cell>
          <cell r="I1436" t="str">
            <v>E</v>
          </cell>
          <cell r="K1436">
            <v>1.98</v>
          </cell>
        </row>
        <row r="1437">
          <cell r="B1437">
            <v>16909015</v>
          </cell>
          <cell r="H1437">
            <v>1.98</v>
          </cell>
          <cell r="I1437" t="str">
            <v>E</v>
          </cell>
          <cell r="K1437">
            <v>1.98</v>
          </cell>
        </row>
        <row r="1438">
          <cell r="B1438">
            <v>16909015</v>
          </cell>
          <cell r="H1438">
            <v>1.98</v>
          </cell>
          <cell r="I1438" t="str">
            <v>E</v>
          </cell>
          <cell r="K1438">
            <v>1.98</v>
          </cell>
        </row>
        <row r="1439">
          <cell r="B1439">
            <v>16909015</v>
          </cell>
          <cell r="H1439">
            <v>1.98</v>
          </cell>
          <cell r="I1439" t="str">
            <v>E</v>
          </cell>
          <cell r="K1439">
            <v>1.98</v>
          </cell>
        </row>
        <row r="1440">
          <cell r="B1440">
            <v>16909015</v>
          </cell>
          <cell r="H1440">
            <v>1.98</v>
          </cell>
          <cell r="I1440" t="str">
            <v>E</v>
          </cell>
          <cell r="K1440">
            <v>1.98</v>
          </cell>
        </row>
        <row r="1441">
          <cell r="B1441">
            <v>16909015</v>
          </cell>
          <cell r="H1441">
            <v>1.98</v>
          </cell>
          <cell r="I1441" t="str">
            <v>E</v>
          </cell>
          <cell r="K1441">
            <v>1.98</v>
          </cell>
        </row>
        <row r="1442">
          <cell r="B1442">
            <v>16909015</v>
          </cell>
          <cell r="H1442">
            <v>1.98</v>
          </cell>
          <cell r="I1442" t="str">
            <v>E</v>
          </cell>
          <cell r="K1442">
            <v>1.98</v>
          </cell>
        </row>
        <row r="1443">
          <cell r="B1443">
            <v>16909015</v>
          </cell>
          <cell r="H1443">
            <v>1.98</v>
          </cell>
          <cell r="I1443" t="str">
            <v>E</v>
          </cell>
          <cell r="K1443">
            <v>1.98</v>
          </cell>
        </row>
        <row r="1444">
          <cell r="B1444">
            <v>16909015</v>
          </cell>
          <cell r="H1444">
            <v>1.98</v>
          </cell>
          <cell r="I1444" t="str">
            <v>E</v>
          </cell>
          <cell r="K1444">
            <v>1.98</v>
          </cell>
        </row>
        <row r="1445">
          <cell r="B1445">
            <v>16909015</v>
          </cell>
          <cell r="H1445">
            <v>1.98</v>
          </cell>
          <cell r="I1445" t="str">
            <v>E</v>
          </cell>
          <cell r="K1445">
            <v>1.98</v>
          </cell>
        </row>
        <row r="1446">
          <cell r="B1446">
            <v>16909015</v>
          </cell>
          <cell r="H1446">
            <v>1.98</v>
          </cell>
          <cell r="I1446" t="str">
            <v>E</v>
          </cell>
          <cell r="K1446">
            <v>1.98</v>
          </cell>
        </row>
        <row r="1447">
          <cell r="B1447">
            <v>16909015</v>
          </cell>
          <cell r="H1447">
            <v>1.98</v>
          </cell>
          <cell r="I1447" t="str">
            <v>E</v>
          </cell>
          <cell r="K1447">
            <v>1.98</v>
          </cell>
        </row>
        <row r="1448">
          <cell r="B1448">
            <v>16909015</v>
          </cell>
          <cell r="H1448">
            <v>1.98</v>
          </cell>
          <cell r="I1448" t="str">
            <v>E</v>
          </cell>
          <cell r="K1448">
            <v>1.98</v>
          </cell>
        </row>
        <row r="1449">
          <cell r="B1449">
            <v>16909015</v>
          </cell>
          <cell r="H1449">
            <v>1.98</v>
          </cell>
          <cell r="I1449" t="str">
            <v>E</v>
          </cell>
          <cell r="K1449">
            <v>1.98</v>
          </cell>
        </row>
        <row r="1450">
          <cell r="B1450">
            <v>16909015</v>
          </cell>
          <cell r="H1450">
            <v>1.98</v>
          </cell>
          <cell r="I1450" t="str">
            <v>E</v>
          </cell>
          <cell r="K1450">
            <v>1.98</v>
          </cell>
        </row>
        <row r="1451">
          <cell r="B1451">
            <v>16909015</v>
          </cell>
          <cell r="H1451">
            <v>1.98</v>
          </cell>
          <cell r="I1451" t="str">
            <v>E</v>
          </cell>
          <cell r="K1451">
            <v>1.98</v>
          </cell>
        </row>
        <row r="1452">
          <cell r="B1452">
            <v>16909015</v>
          </cell>
          <cell r="H1452">
            <v>1.98</v>
          </cell>
          <cell r="I1452" t="str">
            <v>E</v>
          </cell>
          <cell r="K1452">
            <v>1.98</v>
          </cell>
        </row>
        <row r="1453">
          <cell r="B1453">
            <v>16909015</v>
          </cell>
          <cell r="H1453">
            <v>1.98</v>
          </cell>
          <cell r="I1453" t="str">
            <v>E</v>
          </cell>
          <cell r="K1453">
            <v>1.98</v>
          </cell>
        </row>
        <row r="1454">
          <cell r="B1454">
            <v>16909015</v>
          </cell>
          <cell r="H1454">
            <v>1.98</v>
          </cell>
          <cell r="I1454" t="str">
            <v>E</v>
          </cell>
          <cell r="K1454">
            <v>1.98</v>
          </cell>
        </row>
        <row r="1455">
          <cell r="B1455">
            <v>16909015</v>
          </cell>
          <cell r="H1455">
            <v>1.98</v>
          </cell>
          <cell r="I1455" t="str">
            <v>E</v>
          </cell>
          <cell r="K1455">
            <v>1.98</v>
          </cell>
        </row>
        <row r="1456">
          <cell r="B1456">
            <v>16909015</v>
          </cell>
          <cell r="H1456">
            <v>1.98</v>
          </cell>
          <cell r="I1456" t="str">
            <v>E</v>
          </cell>
          <cell r="K1456">
            <v>1.98</v>
          </cell>
        </row>
        <row r="1457">
          <cell r="B1457">
            <v>16909015</v>
          </cell>
          <cell r="H1457">
            <v>1.98</v>
          </cell>
          <cell r="I1457" t="str">
            <v>E</v>
          </cell>
          <cell r="K1457">
            <v>1.98</v>
          </cell>
        </row>
        <row r="1458">
          <cell r="B1458">
            <v>16909015</v>
          </cell>
          <cell r="H1458">
            <v>1.98</v>
          </cell>
          <cell r="I1458" t="str">
            <v>E</v>
          </cell>
          <cell r="K1458">
            <v>1.98</v>
          </cell>
        </row>
        <row r="1459">
          <cell r="B1459">
            <v>16909015</v>
          </cell>
          <cell r="H1459">
            <v>1.98</v>
          </cell>
          <cell r="I1459" t="str">
            <v>E</v>
          </cell>
          <cell r="K1459">
            <v>1.98</v>
          </cell>
        </row>
        <row r="1460">
          <cell r="B1460">
            <v>16909015</v>
          </cell>
          <cell r="H1460">
            <v>1.98</v>
          </cell>
          <cell r="I1460" t="str">
            <v>E</v>
          </cell>
          <cell r="K1460">
            <v>1.98</v>
          </cell>
        </row>
        <row r="1461">
          <cell r="B1461">
            <v>16909015</v>
          </cell>
          <cell r="H1461">
            <v>1.98</v>
          </cell>
          <cell r="I1461" t="str">
            <v>E</v>
          </cell>
          <cell r="K1461">
            <v>1.98</v>
          </cell>
        </row>
        <row r="1462">
          <cell r="B1462">
            <v>16909015</v>
          </cell>
          <cell r="H1462">
            <v>1.98</v>
          </cell>
          <cell r="I1462" t="str">
            <v>E</v>
          </cell>
          <cell r="K1462">
            <v>1.98</v>
          </cell>
        </row>
        <row r="1463">
          <cell r="B1463">
            <v>16909015</v>
          </cell>
          <cell r="H1463">
            <v>1.98</v>
          </cell>
          <cell r="I1463" t="str">
            <v>E</v>
          </cell>
          <cell r="K1463">
            <v>1.98</v>
          </cell>
        </row>
        <row r="1464">
          <cell r="B1464">
            <v>16909015</v>
          </cell>
          <cell r="H1464">
            <v>1.98</v>
          </cell>
          <cell r="I1464" t="str">
            <v>E</v>
          </cell>
          <cell r="K1464">
            <v>1.98</v>
          </cell>
        </row>
        <row r="1465">
          <cell r="B1465">
            <v>16909015</v>
          </cell>
          <cell r="H1465">
            <v>1.98</v>
          </cell>
          <cell r="I1465" t="str">
            <v>E</v>
          </cell>
          <cell r="K1465">
            <v>1.98</v>
          </cell>
        </row>
        <row r="1466">
          <cell r="B1466">
            <v>16909015</v>
          </cell>
          <cell r="H1466">
            <v>1.98</v>
          </cell>
          <cell r="I1466" t="str">
            <v>E</v>
          </cell>
          <cell r="K1466">
            <v>1.98</v>
          </cell>
        </row>
        <row r="1467">
          <cell r="B1467">
            <v>16909015</v>
          </cell>
          <cell r="H1467">
            <v>1.98</v>
          </cell>
          <cell r="I1467" t="str">
            <v>E</v>
          </cell>
          <cell r="K1467">
            <v>1.98</v>
          </cell>
        </row>
        <row r="1468">
          <cell r="B1468">
            <v>16909015</v>
          </cell>
          <cell r="H1468">
            <v>1.98</v>
          </cell>
          <cell r="I1468" t="str">
            <v>E</v>
          </cell>
          <cell r="K1468">
            <v>1.98</v>
          </cell>
        </row>
        <row r="1469">
          <cell r="B1469">
            <v>16909015</v>
          </cell>
          <cell r="H1469">
            <v>1.98</v>
          </cell>
          <cell r="I1469" t="str">
            <v>E</v>
          </cell>
          <cell r="K1469">
            <v>1.98</v>
          </cell>
        </row>
        <row r="1470">
          <cell r="B1470">
            <v>16909015</v>
          </cell>
          <cell r="H1470">
            <v>1.98</v>
          </cell>
          <cell r="I1470" t="str">
            <v>E</v>
          </cell>
          <cell r="K1470">
            <v>1.98</v>
          </cell>
        </row>
        <row r="1471">
          <cell r="B1471">
            <v>16909015</v>
          </cell>
          <cell r="H1471">
            <v>1.98</v>
          </cell>
          <cell r="I1471" t="str">
            <v>E</v>
          </cell>
          <cell r="K1471">
            <v>1.98</v>
          </cell>
        </row>
        <row r="1472">
          <cell r="B1472">
            <v>16909015</v>
          </cell>
          <cell r="H1472">
            <v>1.98</v>
          </cell>
          <cell r="I1472" t="str">
            <v>E</v>
          </cell>
          <cell r="K1472">
            <v>1.98</v>
          </cell>
        </row>
        <row r="1473">
          <cell r="B1473">
            <v>16909015</v>
          </cell>
          <cell r="H1473">
            <v>1.98</v>
          </cell>
          <cell r="I1473" t="str">
            <v>E</v>
          </cell>
          <cell r="K1473">
            <v>1.98</v>
          </cell>
        </row>
        <row r="1474">
          <cell r="B1474">
            <v>16909015</v>
          </cell>
          <cell r="H1474">
            <v>1.98</v>
          </cell>
          <cell r="I1474" t="str">
            <v>E</v>
          </cell>
          <cell r="K1474">
            <v>1.98</v>
          </cell>
        </row>
        <row r="1475">
          <cell r="B1475">
            <v>16909015</v>
          </cell>
          <cell r="H1475">
            <v>1.98</v>
          </cell>
          <cell r="I1475" t="str">
            <v>E</v>
          </cell>
          <cell r="K1475">
            <v>1.98</v>
          </cell>
        </row>
        <row r="1476">
          <cell r="B1476">
            <v>16909015</v>
          </cell>
          <cell r="H1476">
            <v>1.98</v>
          </cell>
          <cell r="I1476" t="str">
            <v>E</v>
          </cell>
          <cell r="K1476">
            <v>1.98</v>
          </cell>
        </row>
        <row r="1477">
          <cell r="B1477">
            <v>16909015</v>
          </cell>
          <cell r="H1477">
            <v>1.98</v>
          </cell>
          <cell r="I1477" t="str">
            <v>E</v>
          </cell>
          <cell r="K1477">
            <v>1.98</v>
          </cell>
        </row>
        <row r="1478">
          <cell r="B1478">
            <v>16909015</v>
          </cell>
          <cell r="H1478">
            <v>1.98</v>
          </cell>
          <cell r="I1478" t="str">
            <v>E</v>
          </cell>
          <cell r="K1478">
            <v>1.98</v>
          </cell>
        </row>
        <row r="1479">
          <cell r="B1479">
            <v>16909015</v>
          </cell>
          <cell r="H1479">
            <v>1.98</v>
          </cell>
          <cell r="I1479" t="str">
            <v>E</v>
          </cell>
          <cell r="K1479">
            <v>1.98</v>
          </cell>
        </row>
        <row r="1480">
          <cell r="B1480">
            <v>16909015</v>
          </cell>
          <cell r="H1480">
            <v>1.98</v>
          </cell>
          <cell r="I1480" t="str">
            <v>E</v>
          </cell>
          <cell r="K1480">
            <v>1.98</v>
          </cell>
        </row>
        <row r="1481">
          <cell r="B1481">
            <v>16909015</v>
          </cell>
          <cell r="H1481">
            <v>1.98</v>
          </cell>
          <cell r="I1481" t="str">
            <v>E</v>
          </cell>
          <cell r="K1481">
            <v>1.98</v>
          </cell>
        </row>
        <row r="1482">
          <cell r="B1482">
            <v>16909015</v>
          </cell>
          <cell r="H1482">
            <v>1.98</v>
          </cell>
          <cell r="I1482" t="str">
            <v>E</v>
          </cell>
          <cell r="K1482">
            <v>1.98</v>
          </cell>
        </row>
        <row r="1483">
          <cell r="B1483">
            <v>16909015</v>
          </cell>
          <cell r="H1483">
            <v>9.98</v>
          </cell>
          <cell r="I1483" t="str">
            <v>E</v>
          </cell>
          <cell r="K1483">
            <v>9.98</v>
          </cell>
        </row>
        <row r="1484">
          <cell r="B1484">
            <v>16909015</v>
          </cell>
          <cell r="H1484">
            <v>1.98</v>
          </cell>
          <cell r="I1484" t="str">
            <v>E</v>
          </cell>
          <cell r="K1484">
            <v>1.98</v>
          </cell>
        </row>
        <row r="1485">
          <cell r="B1485">
            <v>16909015</v>
          </cell>
          <cell r="H1485">
            <v>1.98</v>
          </cell>
          <cell r="I1485" t="str">
            <v>E</v>
          </cell>
          <cell r="K1485">
            <v>1.98</v>
          </cell>
        </row>
        <row r="1486">
          <cell r="B1486">
            <v>16909015</v>
          </cell>
          <cell r="H1486">
            <v>1.98</v>
          </cell>
          <cell r="I1486" t="str">
            <v>E</v>
          </cell>
          <cell r="K1486">
            <v>1.98</v>
          </cell>
        </row>
        <row r="1487">
          <cell r="B1487">
            <v>16909015</v>
          </cell>
          <cell r="H1487">
            <v>1.98</v>
          </cell>
          <cell r="I1487" t="str">
            <v>E</v>
          </cell>
          <cell r="K1487">
            <v>1.98</v>
          </cell>
        </row>
        <row r="1488">
          <cell r="B1488">
            <v>16909015</v>
          </cell>
          <cell r="H1488">
            <v>1.98</v>
          </cell>
          <cell r="I1488" t="str">
            <v>E</v>
          </cell>
          <cell r="K1488">
            <v>1.98</v>
          </cell>
        </row>
        <row r="1489">
          <cell r="B1489">
            <v>16909015</v>
          </cell>
          <cell r="H1489">
            <v>1.98</v>
          </cell>
          <cell r="I1489" t="str">
            <v>E</v>
          </cell>
          <cell r="K1489">
            <v>1.98</v>
          </cell>
        </row>
        <row r="1490">
          <cell r="B1490">
            <v>16909015</v>
          </cell>
          <cell r="H1490">
            <v>1.98</v>
          </cell>
          <cell r="I1490" t="str">
            <v>E</v>
          </cell>
          <cell r="K1490">
            <v>1.98</v>
          </cell>
        </row>
        <row r="1491">
          <cell r="B1491">
            <v>16909015</v>
          </cell>
          <cell r="H1491">
            <v>1.98</v>
          </cell>
          <cell r="I1491" t="str">
            <v>E</v>
          </cell>
          <cell r="K1491">
            <v>1.98</v>
          </cell>
        </row>
        <row r="1492">
          <cell r="B1492">
            <v>16909015</v>
          </cell>
          <cell r="H1492">
            <v>1.98</v>
          </cell>
          <cell r="I1492" t="str">
            <v>E</v>
          </cell>
          <cell r="K1492">
            <v>1.98</v>
          </cell>
        </row>
        <row r="1493">
          <cell r="B1493">
            <v>16909015</v>
          </cell>
          <cell r="H1493">
            <v>1.98</v>
          </cell>
          <cell r="I1493" t="str">
            <v>E</v>
          </cell>
          <cell r="K1493">
            <v>1.98</v>
          </cell>
        </row>
        <row r="1494">
          <cell r="B1494">
            <v>16909015</v>
          </cell>
          <cell r="H1494">
            <v>1.98</v>
          </cell>
          <cell r="I1494" t="str">
            <v>E</v>
          </cell>
          <cell r="K1494">
            <v>1.98</v>
          </cell>
        </row>
        <row r="1495">
          <cell r="B1495">
            <v>16909015</v>
          </cell>
          <cell r="H1495">
            <v>1.98</v>
          </cell>
          <cell r="I1495" t="str">
            <v>E</v>
          </cell>
          <cell r="K1495">
            <v>1.98</v>
          </cell>
        </row>
        <row r="1496">
          <cell r="B1496">
            <v>16909015</v>
          </cell>
          <cell r="H1496">
            <v>1.98</v>
          </cell>
          <cell r="I1496" t="str">
            <v>E</v>
          </cell>
          <cell r="K1496">
            <v>1.98</v>
          </cell>
        </row>
        <row r="1497">
          <cell r="B1497">
            <v>16909015</v>
          </cell>
          <cell r="H1497">
            <v>1.98</v>
          </cell>
          <cell r="I1497" t="str">
            <v>E</v>
          </cell>
          <cell r="K1497">
            <v>1.98</v>
          </cell>
        </row>
        <row r="1498">
          <cell r="B1498">
            <v>16909015</v>
          </cell>
          <cell r="H1498">
            <v>1.98</v>
          </cell>
          <cell r="I1498" t="str">
            <v>E</v>
          </cell>
          <cell r="K1498">
            <v>1.98</v>
          </cell>
        </row>
        <row r="1499">
          <cell r="B1499">
            <v>16909015</v>
          </cell>
          <cell r="H1499">
            <v>1.98</v>
          </cell>
          <cell r="I1499" t="str">
            <v>E</v>
          </cell>
          <cell r="K1499">
            <v>1.98</v>
          </cell>
        </row>
        <row r="1500">
          <cell r="B1500">
            <v>16909015</v>
          </cell>
          <cell r="H1500">
            <v>1.99</v>
          </cell>
          <cell r="I1500" t="str">
            <v>E</v>
          </cell>
          <cell r="K1500">
            <v>1.99</v>
          </cell>
        </row>
        <row r="1501">
          <cell r="B1501">
            <v>16909015</v>
          </cell>
          <cell r="H1501">
            <v>1.99</v>
          </cell>
          <cell r="I1501" t="str">
            <v>E</v>
          </cell>
          <cell r="K1501">
            <v>1.99</v>
          </cell>
        </row>
        <row r="1502">
          <cell r="B1502">
            <v>16909015</v>
          </cell>
          <cell r="H1502">
            <v>1.99</v>
          </cell>
          <cell r="I1502" t="str">
            <v>E</v>
          </cell>
          <cell r="K1502">
            <v>1.99</v>
          </cell>
        </row>
        <row r="1503">
          <cell r="B1503">
            <v>16909015</v>
          </cell>
          <cell r="H1503">
            <v>1.99</v>
          </cell>
          <cell r="I1503" t="str">
            <v>E</v>
          </cell>
          <cell r="K1503">
            <v>1.99</v>
          </cell>
        </row>
        <row r="1504">
          <cell r="B1504">
            <v>16909015</v>
          </cell>
          <cell r="H1504">
            <v>1.99</v>
          </cell>
          <cell r="I1504" t="str">
            <v>E</v>
          </cell>
          <cell r="K1504">
            <v>1.99</v>
          </cell>
        </row>
        <row r="1505">
          <cell r="B1505">
            <v>16909015</v>
          </cell>
          <cell r="H1505">
            <v>1.99</v>
          </cell>
          <cell r="I1505" t="str">
            <v>E</v>
          </cell>
          <cell r="K1505">
            <v>1.99</v>
          </cell>
        </row>
        <row r="1506">
          <cell r="B1506">
            <v>16909015</v>
          </cell>
          <cell r="H1506">
            <v>1.99</v>
          </cell>
          <cell r="I1506" t="str">
            <v>E</v>
          </cell>
          <cell r="K1506">
            <v>1.99</v>
          </cell>
        </row>
        <row r="1507">
          <cell r="B1507">
            <v>16909015</v>
          </cell>
          <cell r="H1507">
            <v>1.99</v>
          </cell>
          <cell r="I1507" t="str">
            <v>E</v>
          </cell>
          <cell r="K1507">
            <v>1.99</v>
          </cell>
        </row>
        <row r="1508">
          <cell r="B1508">
            <v>16909015</v>
          </cell>
          <cell r="H1508">
            <v>1.99</v>
          </cell>
          <cell r="I1508" t="str">
            <v>E</v>
          </cell>
          <cell r="K1508">
            <v>1.99</v>
          </cell>
        </row>
        <row r="1509">
          <cell r="B1509">
            <v>16909015</v>
          </cell>
          <cell r="H1509">
            <v>5.6</v>
          </cell>
          <cell r="I1509" t="str">
            <v>E</v>
          </cell>
          <cell r="K1509">
            <v>5.6</v>
          </cell>
        </row>
        <row r="1510">
          <cell r="B1510">
            <v>16909015</v>
          </cell>
          <cell r="H1510">
            <v>5.6</v>
          </cell>
          <cell r="I1510" t="str">
            <v>E</v>
          </cell>
          <cell r="K1510">
            <v>5.6</v>
          </cell>
        </row>
        <row r="1511">
          <cell r="B1511">
            <v>16909015</v>
          </cell>
          <cell r="H1511">
            <v>5.6</v>
          </cell>
          <cell r="I1511" t="str">
            <v>E</v>
          </cell>
          <cell r="K1511">
            <v>5.6</v>
          </cell>
        </row>
        <row r="1512">
          <cell r="B1512">
            <v>16909015</v>
          </cell>
          <cell r="H1512">
            <v>5.6</v>
          </cell>
          <cell r="I1512" t="str">
            <v>E</v>
          </cell>
          <cell r="K1512">
            <v>5.6</v>
          </cell>
        </row>
        <row r="1513">
          <cell r="B1513">
            <v>16909015</v>
          </cell>
          <cell r="H1513">
            <v>5.6</v>
          </cell>
          <cell r="I1513" t="str">
            <v>E</v>
          </cell>
          <cell r="K1513">
            <v>5.6</v>
          </cell>
        </row>
        <row r="1514">
          <cell r="B1514">
            <v>16909015</v>
          </cell>
          <cell r="H1514">
            <v>0.32</v>
          </cell>
          <cell r="I1514" t="str">
            <v>E</v>
          </cell>
          <cell r="K1514">
            <v>0.32</v>
          </cell>
        </row>
        <row r="1515">
          <cell r="B1515">
            <v>16909015</v>
          </cell>
          <cell r="H1515">
            <v>0.4</v>
          </cell>
          <cell r="I1515" t="str">
            <v>E</v>
          </cell>
          <cell r="K1515">
            <v>0.4</v>
          </cell>
        </row>
        <row r="1516">
          <cell r="B1516">
            <v>16909015</v>
          </cell>
          <cell r="H1516">
            <v>0.9</v>
          </cell>
          <cell r="I1516" t="str">
            <v>E</v>
          </cell>
          <cell r="K1516">
            <v>0.9</v>
          </cell>
        </row>
        <row r="1517">
          <cell r="B1517">
            <v>16909015</v>
          </cell>
          <cell r="H1517">
            <v>1.8</v>
          </cell>
          <cell r="I1517" t="str">
            <v>E</v>
          </cell>
          <cell r="K1517">
            <v>1.8</v>
          </cell>
        </row>
        <row r="1518">
          <cell r="B1518">
            <v>16909015</v>
          </cell>
          <cell r="H1518">
            <v>0.8</v>
          </cell>
          <cell r="I1518" t="str">
            <v>E</v>
          </cell>
          <cell r="K1518">
            <v>0.8</v>
          </cell>
        </row>
        <row r="1519">
          <cell r="B1519">
            <v>16909015</v>
          </cell>
          <cell r="H1519">
            <v>0.25</v>
          </cell>
          <cell r="I1519" t="str">
            <v>E</v>
          </cell>
          <cell r="K1519">
            <v>0.25</v>
          </cell>
        </row>
        <row r="1520">
          <cell r="B1520">
            <v>16909015</v>
          </cell>
          <cell r="H1520">
            <v>1.69</v>
          </cell>
          <cell r="I1520" t="str">
            <v>E</v>
          </cell>
          <cell r="K1520">
            <v>1.69</v>
          </cell>
        </row>
        <row r="1521">
          <cell r="B1521">
            <v>16909015</v>
          </cell>
          <cell r="H1521">
            <v>1.69</v>
          </cell>
          <cell r="I1521" t="str">
            <v>E</v>
          </cell>
          <cell r="K1521">
            <v>1.69</v>
          </cell>
        </row>
        <row r="1522">
          <cell r="B1522">
            <v>16909015</v>
          </cell>
          <cell r="H1522">
            <v>1.69</v>
          </cell>
          <cell r="I1522" t="str">
            <v>E</v>
          </cell>
          <cell r="K1522">
            <v>1.69</v>
          </cell>
        </row>
        <row r="1523">
          <cell r="B1523">
            <v>16909015</v>
          </cell>
          <cell r="H1523">
            <v>1.69</v>
          </cell>
          <cell r="I1523" t="str">
            <v>E</v>
          </cell>
          <cell r="K1523">
            <v>1.69</v>
          </cell>
        </row>
        <row r="1524">
          <cell r="B1524">
            <v>16909015</v>
          </cell>
          <cell r="H1524">
            <v>1.69</v>
          </cell>
          <cell r="I1524" t="str">
            <v>E</v>
          </cell>
          <cell r="K1524">
            <v>1.69</v>
          </cell>
        </row>
        <row r="1525">
          <cell r="B1525">
            <v>16909015</v>
          </cell>
          <cell r="H1525">
            <v>1.69</v>
          </cell>
          <cell r="I1525" t="str">
            <v>E</v>
          </cell>
          <cell r="K1525">
            <v>1.69</v>
          </cell>
        </row>
        <row r="1526">
          <cell r="B1526">
            <v>16909015</v>
          </cell>
          <cell r="H1526">
            <v>7.0000000000000007E-2</v>
          </cell>
          <cell r="I1526" t="str">
            <v>E</v>
          </cell>
          <cell r="K1526">
            <v>7.0000000000000007E-2</v>
          </cell>
        </row>
        <row r="1527">
          <cell r="B1527">
            <v>16909015</v>
          </cell>
          <cell r="H1527">
            <v>1.69</v>
          </cell>
          <cell r="I1527" t="str">
            <v>E</v>
          </cell>
          <cell r="K1527">
            <v>1.69</v>
          </cell>
        </row>
        <row r="1528">
          <cell r="B1528">
            <v>16909015</v>
          </cell>
          <cell r="H1528">
            <v>1.69</v>
          </cell>
          <cell r="I1528" t="str">
            <v>E</v>
          </cell>
          <cell r="K1528">
            <v>1.69</v>
          </cell>
        </row>
        <row r="1529">
          <cell r="B1529">
            <v>16909015</v>
          </cell>
          <cell r="H1529">
            <v>1.69</v>
          </cell>
          <cell r="I1529" t="str">
            <v>E</v>
          </cell>
          <cell r="K1529">
            <v>1.69</v>
          </cell>
        </row>
        <row r="1530">
          <cell r="B1530">
            <v>16909015</v>
          </cell>
          <cell r="H1530">
            <v>1.69</v>
          </cell>
          <cell r="I1530" t="str">
            <v>E</v>
          </cell>
          <cell r="K1530">
            <v>1.69</v>
          </cell>
        </row>
        <row r="1531">
          <cell r="B1531">
            <v>16909015</v>
          </cell>
          <cell r="H1531">
            <v>1.69</v>
          </cell>
          <cell r="I1531" t="str">
            <v>E</v>
          </cell>
          <cell r="K1531">
            <v>1.69</v>
          </cell>
        </row>
        <row r="1532">
          <cell r="B1532">
            <v>16909015</v>
          </cell>
          <cell r="H1532">
            <v>1.69</v>
          </cell>
          <cell r="I1532" t="str">
            <v>E</v>
          </cell>
          <cell r="K1532">
            <v>1.69</v>
          </cell>
        </row>
        <row r="1533">
          <cell r="B1533">
            <v>16909015</v>
          </cell>
          <cell r="H1533">
            <v>1.69</v>
          </cell>
          <cell r="I1533" t="str">
            <v>E</v>
          </cell>
          <cell r="K1533">
            <v>1.69</v>
          </cell>
        </row>
        <row r="1534">
          <cell r="B1534">
            <v>16909015</v>
          </cell>
          <cell r="H1534">
            <v>1.69</v>
          </cell>
          <cell r="I1534" t="str">
            <v>E</v>
          </cell>
          <cell r="K1534">
            <v>1.69</v>
          </cell>
        </row>
        <row r="1535">
          <cell r="B1535">
            <v>16909015</v>
          </cell>
          <cell r="H1535">
            <v>1.69</v>
          </cell>
          <cell r="I1535" t="str">
            <v>E</v>
          </cell>
          <cell r="K1535">
            <v>1.69</v>
          </cell>
        </row>
        <row r="1536">
          <cell r="B1536">
            <v>16909015</v>
          </cell>
          <cell r="H1536">
            <v>1.69</v>
          </cell>
          <cell r="I1536" t="str">
            <v>E</v>
          </cell>
          <cell r="K1536">
            <v>1.69</v>
          </cell>
        </row>
        <row r="1537">
          <cell r="B1537">
            <v>16909015</v>
          </cell>
          <cell r="H1537">
            <v>1.69</v>
          </cell>
          <cell r="I1537" t="str">
            <v>E</v>
          </cell>
          <cell r="K1537">
            <v>1.69</v>
          </cell>
        </row>
        <row r="1538">
          <cell r="B1538">
            <v>16909015</v>
          </cell>
          <cell r="H1538">
            <v>1.69</v>
          </cell>
          <cell r="I1538" t="str">
            <v>E</v>
          </cell>
          <cell r="K1538">
            <v>1.69</v>
          </cell>
        </row>
        <row r="1539">
          <cell r="B1539">
            <v>16909015</v>
          </cell>
          <cell r="H1539">
            <v>1.69</v>
          </cell>
          <cell r="I1539" t="str">
            <v>E</v>
          </cell>
          <cell r="K1539">
            <v>1.69</v>
          </cell>
        </row>
        <row r="1540">
          <cell r="B1540">
            <v>16909015</v>
          </cell>
          <cell r="H1540">
            <v>1.69</v>
          </cell>
          <cell r="I1540" t="str">
            <v>E</v>
          </cell>
          <cell r="K1540">
            <v>1.69</v>
          </cell>
        </row>
        <row r="1541">
          <cell r="B1541">
            <v>16909015</v>
          </cell>
          <cell r="H1541">
            <v>1.69</v>
          </cell>
          <cell r="I1541" t="str">
            <v>E</v>
          </cell>
          <cell r="K1541">
            <v>1.69</v>
          </cell>
        </row>
        <row r="1542">
          <cell r="B1542">
            <v>16909015</v>
          </cell>
          <cell r="H1542">
            <v>1.69</v>
          </cell>
          <cell r="I1542" t="str">
            <v>E</v>
          </cell>
          <cell r="K1542">
            <v>1.69</v>
          </cell>
        </row>
        <row r="1543">
          <cell r="B1543">
            <v>16909015</v>
          </cell>
          <cell r="H1543">
            <v>1.69</v>
          </cell>
          <cell r="I1543" t="str">
            <v>E</v>
          </cell>
          <cell r="K1543">
            <v>1.69</v>
          </cell>
        </row>
        <row r="1544">
          <cell r="B1544">
            <v>16909015</v>
          </cell>
          <cell r="H1544">
            <v>1.69</v>
          </cell>
          <cell r="I1544" t="str">
            <v>E</v>
          </cell>
          <cell r="K1544">
            <v>1.69</v>
          </cell>
        </row>
        <row r="1545">
          <cell r="B1545">
            <v>16909015</v>
          </cell>
          <cell r="H1545">
            <v>1.69</v>
          </cell>
          <cell r="I1545" t="str">
            <v>E</v>
          </cell>
          <cell r="K1545">
            <v>1.69</v>
          </cell>
        </row>
        <row r="1546">
          <cell r="B1546">
            <v>16909015</v>
          </cell>
          <cell r="H1546">
            <v>1.69</v>
          </cell>
          <cell r="I1546" t="str">
            <v>E</v>
          </cell>
          <cell r="K1546">
            <v>1.69</v>
          </cell>
        </row>
        <row r="1547">
          <cell r="B1547">
            <v>16909015</v>
          </cell>
          <cell r="H1547">
            <v>1.69</v>
          </cell>
          <cell r="I1547" t="str">
            <v>E</v>
          </cell>
          <cell r="K1547">
            <v>1.69</v>
          </cell>
        </row>
        <row r="1548">
          <cell r="B1548">
            <v>16909015</v>
          </cell>
          <cell r="H1548">
            <v>1.69</v>
          </cell>
          <cell r="I1548" t="str">
            <v>E</v>
          </cell>
          <cell r="K1548">
            <v>1.69</v>
          </cell>
        </row>
        <row r="1549">
          <cell r="B1549">
            <v>16909015</v>
          </cell>
          <cell r="H1549">
            <v>1.69</v>
          </cell>
          <cell r="I1549" t="str">
            <v>E</v>
          </cell>
          <cell r="K1549">
            <v>1.69</v>
          </cell>
        </row>
        <row r="1550">
          <cell r="B1550">
            <v>16909015</v>
          </cell>
          <cell r="H1550">
            <v>1.69</v>
          </cell>
          <cell r="I1550" t="str">
            <v>E</v>
          </cell>
          <cell r="K1550">
            <v>1.69</v>
          </cell>
        </row>
        <row r="1551">
          <cell r="B1551">
            <v>16909015</v>
          </cell>
          <cell r="H1551">
            <v>1.69</v>
          </cell>
          <cell r="I1551" t="str">
            <v>E</v>
          </cell>
          <cell r="K1551">
            <v>1.69</v>
          </cell>
        </row>
        <row r="1552">
          <cell r="B1552">
            <v>16909015</v>
          </cell>
          <cell r="H1552">
            <v>1.69</v>
          </cell>
          <cell r="I1552" t="str">
            <v>E</v>
          </cell>
          <cell r="K1552">
            <v>1.69</v>
          </cell>
        </row>
        <row r="1553">
          <cell r="B1553">
            <v>16909015</v>
          </cell>
          <cell r="H1553">
            <v>1.69</v>
          </cell>
          <cell r="I1553" t="str">
            <v>E</v>
          </cell>
          <cell r="K1553">
            <v>1.69</v>
          </cell>
        </row>
        <row r="1554">
          <cell r="B1554">
            <v>16909015</v>
          </cell>
          <cell r="H1554">
            <v>1.69</v>
          </cell>
          <cell r="I1554" t="str">
            <v>E</v>
          </cell>
          <cell r="K1554">
            <v>1.69</v>
          </cell>
        </row>
        <row r="1555">
          <cell r="B1555">
            <v>16909015</v>
          </cell>
          <cell r="H1555">
            <v>1.69</v>
          </cell>
          <cell r="I1555" t="str">
            <v>E</v>
          </cell>
          <cell r="K1555">
            <v>1.69</v>
          </cell>
        </row>
        <row r="1556">
          <cell r="B1556">
            <v>16909015</v>
          </cell>
          <cell r="H1556">
            <v>1.69</v>
          </cell>
          <cell r="I1556" t="str">
            <v>E</v>
          </cell>
          <cell r="K1556">
            <v>1.69</v>
          </cell>
        </row>
        <row r="1557">
          <cell r="B1557">
            <v>16909015</v>
          </cell>
          <cell r="H1557">
            <v>1.69</v>
          </cell>
          <cell r="I1557" t="str">
            <v>E</v>
          </cell>
          <cell r="K1557">
            <v>1.69</v>
          </cell>
        </row>
        <row r="1558">
          <cell r="B1558">
            <v>16909015</v>
          </cell>
          <cell r="H1558">
            <v>1.69</v>
          </cell>
          <cell r="I1558" t="str">
            <v>E</v>
          </cell>
          <cell r="K1558">
            <v>1.69</v>
          </cell>
        </row>
        <row r="1559">
          <cell r="B1559">
            <v>16909015</v>
          </cell>
          <cell r="H1559">
            <v>1.69</v>
          </cell>
          <cell r="I1559" t="str">
            <v>E</v>
          </cell>
          <cell r="K1559">
            <v>1.69</v>
          </cell>
        </row>
        <row r="1560">
          <cell r="B1560">
            <v>16909015</v>
          </cell>
          <cell r="H1560">
            <v>1.69</v>
          </cell>
          <cell r="I1560" t="str">
            <v>E</v>
          </cell>
          <cell r="K1560">
            <v>1.69</v>
          </cell>
        </row>
        <row r="1561">
          <cell r="B1561">
            <v>16909015</v>
          </cell>
          <cell r="H1561">
            <v>1.69</v>
          </cell>
          <cell r="I1561" t="str">
            <v>E</v>
          </cell>
          <cell r="K1561">
            <v>1.69</v>
          </cell>
        </row>
        <row r="1562">
          <cell r="B1562">
            <v>16909015</v>
          </cell>
          <cell r="H1562">
            <v>1.69</v>
          </cell>
          <cell r="I1562" t="str">
            <v>E</v>
          </cell>
          <cell r="K1562">
            <v>1.69</v>
          </cell>
        </row>
        <row r="1563">
          <cell r="B1563">
            <v>16909015</v>
          </cell>
          <cell r="H1563">
            <v>1.69</v>
          </cell>
          <cell r="I1563" t="str">
            <v>E</v>
          </cell>
          <cell r="K1563">
            <v>1.69</v>
          </cell>
        </row>
        <row r="1564">
          <cell r="B1564">
            <v>16909015</v>
          </cell>
          <cell r="H1564">
            <v>1.69</v>
          </cell>
          <cell r="I1564" t="str">
            <v>E</v>
          </cell>
          <cell r="K1564">
            <v>1.69</v>
          </cell>
        </row>
        <row r="1565">
          <cell r="B1565">
            <v>16909015</v>
          </cell>
          <cell r="H1565">
            <v>1.69</v>
          </cell>
          <cell r="I1565" t="str">
            <v>E</v>
          </cell>
          <cell r="K1565">
            <v>1.69</v>
          </cell>
        </row>
        <row r="1566">
          <cell r="B1566">
            <v>16909015</v>
          </cell>
          <cell r="H1566">
            <v>1.69</v>
          </cell>
          <cell r="I1566" t="str">
            <v>E</v>
          </cell>
          <cell r="K1566">
            <v>1.69</v>
          </cell>
        </row>
        <row r="1567">
          <cell r="B1567">
            <v>16909015</v>
          </cell>
          <cell r="H1567">
            <v>1.69</v>
          </cell>
          <cell r="I1567" t="str">
            <v>E</v>
          </cell>
          <cell r="K1567">
            <v>1.69</v>
          </cell>
        </row>
        <row r="1568">
          <cell r="B1568">
            <v>16909015</v>
          </cell>
          <cell r="H1568">
            <v>1.69</v>
          </cell>
          <cell r="I1568" t="str">
            <v>E</v>
          </cell>
          <cell r="K1568">
            <v>1.69</v>
          </cell>
        </row>
        <row r="1569">
          <cell r="B1569">
            <v>16909015</v>
          </cell>
          <cell r="H1569">
            <v>1.69</v>
          </cell>
          <cell r="I1569" t="str">
            <v>E</v>
          </cell>
          <cell r="K1569">
            <v>1.69</v>
          </cell>
        </row>
        <row r="1570">
          <cell r="B1570">
            <v>16909015</v>
          </cell>
          <cell r="H1570">
            <v>1.69</v>
          </cell>
          <cell r="I1570" t="str">
            <v>E</v>
          </cell>
          <cell r="K1570">
            <v>1.69</v>
          </cell>
        </row>
        <row r="1571">
          <cell r="B1571">
            <v>16909015</v>
          </cell>
          <cell r="H1571">
            <v>1.69</v>
          </cell>
          <cell r="I1571" t="str">
            <v>E</v>
          </cell>
          <cell r="K1571">
            <v>1.69</v>
          </cell>
        </row>
        <row r="1572">
          <cell r="B1572">
            <v>16909015</v>
          </cell>
          <cell r="H1572">
            <v>1.69</v>
          </cell>
          <cell r="I1572" t="str">
            <v>E</v>
          </cell>
          <cell r="K1572">
            <v>1.69</v>
          </cell>
        </row>
        <row r="1573">
          <cell r="B1573">
            <v>16909015</v>
          </cell>
          <cell r="H1573">
            <v>1.69</v>
          </cell>
          <cell r="I1573" t="str">
            <v>E</v>
          </cell>
          <cell r="K1573">
            <v>1.69</v>
          </cell>
        </row>
        <row r="1574">
          <cell r="B1574">
            <v>16909015</v>
          </cell>
          <cell r="H1574">
            <v>1.69</v>
          </cell>
          <cell r="I1574" t="str">
            <v>E</v>
          </cell>
          <cell r="K1574">
            <v>1.69</v>
          </cell>
        </row>
        <row r="1575">
          <cell r="B1575">
            <v>16909015</v>
          </cell>
          <cell r="H1575">
            <v>1.69</v>
          </cell>
          <cell r="I1575" t="str">
            <v>E</v>
          </cell>
          <cell r="K1575">
            <v>1.69</v>
          </cell>
        </row>
        <row r="1576">
          <cell r="B1576">
            <v>16909015</v>
          </cell>
          <cell r="H1576">
            <v>1.69</v>
          </cell>
          <cell r="I1576" t="str">
            <v>E</v>
          </cell>
          <cell r="K1576">
            <v>1.69</v>
          </cell>
        </row>
        <row r="1577">
          <cell r="B1577">
            <v>16909015</v>
          </cell>
          <cell r="H1577">
            <v>1.69</v>
          </cell>
          <cell r="I1577" t="str">
            <v>E</v>
          </cell>
          <cell r="K1577">
            <v>1.69</v>
          </cell>
        </row>
        <row r="1578">
          <cell r="B1578">
            <v>16909015</v>
          </cell>
          <cell r="H1578">
            <v>1.69</v>
          </cell>
          <cell r="I1578" t="str">
            <v>E</v>
          </cell>
          <cell r="K1578">
            <v>1.69</v>
          </cell>
        </row>
        <row r="1579">
          <cell r="B1579">
            <v>16909015</v>
          </cell>
          <cell r="H1579">
            <v>1.69</v>
          </cell>
          <cell r="I1579" t="str">
            <v>E</v>
          </cell>
          <cell r="K1579">
            <v>1.69</v>
          </cell>
        </row>
        <row r="1580">
          <cell r="B1580">
            <v>16909015</v>
          </cell>
          <cell r="H1580">
            <v>1.69</v>
          </cell>
          <cell r="I1580" t="str">
            <v>E</v>
          </cell>
          <cell r="K1580">
            <v>1.69</v>
          </cell>
        </row>
        <row r="1581">
          <cell r="B1581">
            <v>16909015</v>
          </cell>
          <cell r="H1581">
            <v>1.69</v>
          </cell>
          <cell r="I1581" t="str">
            <v>E</v>
          </cell>
          <cell r="K1581">
            <v>1.69</v>
          </cell>
        </row>
        <row r="1582">
          <cell r="B1582">
            <v>16909015</v>
          </cell>
          <cell r="H1582">
            <v>1.69</v>
          </cell>
          <cell r="I1582" t="str">
            <v>E</v>
          </cell>
          <cell r="K1582">
            <v>1.69</v>
          </cell>
        </row>
        <row r="1583">
          <cell r="B1583">
            <v>16909015</v>
          </cell>
          <cell r="H1583">
            <v>1.69</v>
          </cell>
          <cell r="I1583" t="str">
            <v>E</v>
          </cell>
          <cell r="K1583">
            <v>1.69</v>
          </cell>
        </row>
        <row r="1584">
          <cell r="B1584">
            <v>16909015</v>
          </cell>
          <cell r="H1584">
            <v>1.69</v>
          </cell>
          <cell r="I1584" t="str">
            <v>E</v>
          </cell>
          <cell r="K1584">
            <v>1.69</v>
          </cell>
        </row>
        <row r="1585">
          <cell r="B1585">
            <v>16909015</v>
          </cell>
          <cell r="H1585">
            <v>1.69</v>
          </cell>
          <cell r="I1585" t="str">
            <v>E</v>
          </cell>
          <cell r="K1585">
            <v>1.69</v>
          </cell>
        </row>
        <row r="1586">
          <cell r="B1586">
            <v>16909015</v>
          </cell>
          <cell r="H1586">
            <v>1.69</v>
          </cell>
          <cell r="I1586" t="str">
            <v>E</v>
          </cell>
          <cell r="K1586">
            <v>1.69</v>
          </cell>
        </row>
        <row r="1587">
          <cell r="B1587">
            <v>16909015</v>
          </cell>
          <cell r="H1587">
            <v>1.69</v>
          </cell>
          <cell r="I1587" t="str">
            <v>E</v>
          </cell>
          <cell r="K1587">
            <v>1.69</v>
          </cell>
        </row>
        <row r="1588">
          <cell r="B1588">
            <v>16909015</v>
          </cell>
          <cell r="H1588">
            <v>1.69</v>
          </cell>
          <cell r="I1588" t="str">
            <v>E</v>
          </cell>
          <cell r="K1588">
            <v>1.69</v>
          </cell>
        </row>
        <row r="1589">
          <cell r="B1589">
            <v>16909015</v>
          </cell>
          <cell r="H1589">
            <v>1.7</v>
          </cell>
          <cell r="I1589" t="str">
            <v>E</v>
          </cell>
          <cell r="K1589">
            <v>1.7</v>
          </cell>
        </row>
        <row r="1590">
          <cell r="B1590">
            <v>16909015</v>
          </cell>
          <cell r="H1590">
            <v>1.7</v>
          </cell>
          <cell r="I1590" t="str">
            <v>E</v>
          </cell>
          <cell r="K1590">
            <v>1.7</v>
          </cell>
        </row>
        <row r="1591">
          <cell r="B1591">
            <v>16909015</v>
          </cell>
          <cell r="H1591">
            <v>1.7</v>
          </cell>
          <cell r="I1591" t="str">
            <v>E</v>
          </cell>
          <cell r="K1591">
            <v>1.7</v>
          </cell>
        </row>
        <row r="1592">
          <cell r="B1592">
            <v>16909015</v>
          </cell>
          <cell r="H1592">
            <v>1.7</v>
          </cell>
          <cell r="I1592" t="str">
            <v>E</v>
          </cell>
          <cell r="K1592">
            <v>1.7</v>
          </cell>
        </row>
        <row r="1593">
          <cell r="B1593">
            <v>16909015</v>
          </cell>
          <cell r="H1593">
            <v>1.7</v>
          </cell>
          <cell r="I1593" t="str">
            <v>E</v>
          </cell>
          <cell r="K1593">
            <v>1.7</v>
          </cell>
        </row>
        <row r="1594">
          <cell r="B1594">
            <v>16909015</v>
          </cell>
          <cell r="H1594">
            <v>1.7</v>
          </cell>
          <cell r="I1594" t="str">
            <v>E</v>
          </cell>
          <cell r="K1594">
            <v>1.7</v>
          </cell>
        </row>
        <row r="1595">
          <cell r="B1595">
            <v>16909015</v>
          </cell>
          <cell r="H1595">
            <v>1.7</v>
          </cell>
          <cell r="I1595" t="str">
            <v>E</v>
          </cell>
          <cell r="K1595">
            <v>1.7</v>
          </cell>
        </row>
        <row r="1596">
          <cell r="B1596">
            <v>16909015</v>
          </cell>
          <cell r="H1596">
            <v>1.7</v>
          </cell>
          <cell r="I1596" t="str">
            <v>E</v>
          </cell>
          <cell r="K1596">
            <v>1.7</v>
          </cell>
        </row>
        <row r="1597">
          <cell r="B1597">
            <v>16909015</v>
          </cell>
          <cell r="H1597">
            <v>1.7</v>
          </cell>
          <cell r="I1597" t="str">
            <v>E</v>
          </cell>
          <cell r="K1597">
            <v>1.7</v>
          </cell>
        </row>
        <row r="1598">
          <cell r="B1598">
            <v>16909015</v>
          </cell>
          <cell r="H1598">
            <v>1.7</v>
          </cell>
          <cell r="I1598" t="str">
            <v>E</v>
          </cell>
          <cell r="K1598">
            <v>1.7</v>
          </cell>
        </row>
        <row r="1599">
          <cell r="B1599">
            <v>16909015</v>
          </cell>
          <cell r="H1599">
            <v>1.7</v>
          </cell>
          <cell r="I1599" t="str">
            <v>E</v>
          </cell>
          <cell r="K1599">
            <v>1.7</v>
          </cell>
        </row>
        <row r="1600">
          <cell r="B1600">
            <v>16909015</v>
          </cell>
          <cell r="H1600">
            <v>1.7</v>
          </cell>
          <cell r="I1600" t="str">
            <v>E</v>
          </cell>
          <cell r="K1600">
            <v>1.7</v>
          </cell>
        </row>
        <row r="1601">
          <cell r="B1601">
            <v>16909015</v>
          </cell>
          <cell r="H1601">
            <v>1.7</v>
          </cell>
          <cell r="I1601" t="str">
            <v>E</v>
          </cell>
          <cell r="K1601">
            <v>1.7</v>
          </cell>
        </row>
        <row r="1602">
          <cell r="B1602">
            <v>16909015</v>
          </cell>
          <cell r="H1602">
            <v>36.71</v>
          </cell>
          <cell r="I1602" t="str">
            <v>E</v>
          </cell>
          <cell r="K1602">
            <v>36.71</v>
          </cell>
        </row>
        <row r="1603">
          <cell r="B1603">
            <v>16909015</v>
          </cell>
          <cell r="H1603">
            <v>1.87</v>
          </cell>
          <cell r="I1603" t="str">
            <v>E</v>
          </cell>
          <cell r="K1603">
            <v>1.87</v>
          </cell>
        </row>
        <row r="1604">
          <cell r="B1604">
            <v>16909015</v>
          </cell>
          <cell r="H1604">
            <v>1.87</v>
          </cell>
          <cell r="I1604" t="str">
            <v>E</v>
          </cell>
          <cell r="K1604">
            <v>1.87</v>
          </cell>
        </row>
        <row r="1605">
          <cell r="B1605">
            <v>16909015</v>
          </cell>
          <cell r="H1605">
            <v>1.87</v>
          </cell>
          <cell r="I1605" t="str">
            <v>E</v>
          </cell>
          <cell r="K1605">
            <v>1.87</v>
          </cell>
        </row>
        <row r="1606">
          <cell r="B1606">
            <v>16909015</v>
          </cell>
          <cell r="H1606">
            <v>1.87</v>
          </cell>
          <cell r="I1606" t="str">
            <v>E</v>
          </cell>
          <cell r="K1606">
            <v>1.87</v>
          </cell>
        </row>
        <row r="1607">
          <cell r="B1607">
            <v>16909015</v>
          </cell>
          <cell r="H1607">
            <v>1.87</v>
          </cell>
          <cell r="I1607" t="str">
            <v>E</v>
          </cell>
          <cell r="K1607">
            <v>1.87</v>
          </cell>
        </row>
        <row r="1608">
          <cell r="B1608">
            <v>16909015</v>
          </cell>
          <cell r="H1608">
            <v>1.87</v>
          </cell>
          <cell r="I1608" t="str">
            <v>E</v>
          </cell>
          <cell r="K1608">
            <v>1.87</v>
          </cell>
        </row>
        <row r="1609">
          <cell r="B1609">
            <v>16909015</v>
          </cell>
          <cell r="H1609">
            <v>1.87</v>
          </cell>
          <cell r="I1609" t="str">
            <v>E</v>
          </cell>
          <cell r="K1609">
            <v>1.87</v>
          </cell>
        </row>
        <row r="1610">
          <cell r="B1610">
            <v>16909015</v>
          </cell>
          <cell r="H1610">
            <v>1.87</v>
          </cell>
          <cell r="I1610" t="str">
            <v>E</v>
          </cell>
          <cell r="K1610">
            <v>1.87</v>
          </cell>
        </row>
        <row r="1611">
          <cell r="B1611">
            <v>16909015</v>
          </cell>
          <cell r="H1611">
            <v>1.87</v>
          </cell>
          <cell r="I1611" t="str">
            <v>E</v>
          </cell>
          <cell r="K1611">
            <v>1.87</v>
          </cell>
        </row>
        <row r="1612">
          <cell r="B1612">
            <v>16909015</v>
          </cell>
          <cell r="H1612">
            <v>1.87</v>
          </cell>
          <cell r="I1612" t="str">
            <v>E</v>
          </cell>
          <cell r="K1612">
            <v>1.87</v>
          </cell>
        </row>
        <row r="1613">
          <cell r="B1613">
            <v>16909015</v>
          </cell>
          <cell r="H1613">
            <v>1.87</v>
          </cell>
          <cell r="I1613" t="str">
            <v>E</v>
          </cell>
          <cell r="K1613">
            <v>1.87</v>
          </cell>
        </row>
        <row r="1614">
          <cell r="B1614">
            <v>16909015</v>
          </cell>
          <cell r="H1614">
            <v>1.87</v>
          </cell>
          <cell r="I1614" t="str">
            <v>E</v>
          </cell>
          <cell r="K1614">
            <v>1.87</v>
          </cell>
        </row>
        <row r="1615">
          <cell r="B1615">
            <v>16909015</v>
          </cell>
          <cell r="H1615">
            <v>1.87</v>
          </cell>
          <cell r="I1615" t="str">
            <v>E</v>
          </cell>
          <cell r="K1615">
            <v>1.87</v>
          </cell>
        </row>
        <row r="1616">
          <cell r="B1616">
            <v>16909015</v>
          </cell>
          <cell r="H1616">
            <v>1.87</v>
          </cell>
          <cell r="I1616" t="str">
            <v>E</v>
          </cell>
          <cell r="K1616">
            <v>1.87</v>
          </cell>
        </row>
        <row r="1617">
          <cell r="B1617">
            <v>16909015</v>
          </cell>
          <cell r="H1617">
            <v>1.87</v>
          </cell>
          <cell r="I1617" t="str">
            <v>E</v>
          </cell>
          <cell r="K1617">
            <v>1.87</v>
          </cell>
        </row>
        <row r="1618">
          <cell r="B1618">
            <v>16909015</v>
          </cell>
          <cell r="H1618">
            <v>1.87</v>
          </cell>
          <cell r="I1618" t="str">
            <v>E</v>
          </cell>
          <cell r="K1618">
            <v>1.87</v>
          </cell>
        </row>
        <row r="1619">
          <cell r="B1619">
            <v>16909015</v>
          </cell>
          <cell r="H1619">
            <v>1.87</v>
          </cell>
          <cell r="I1619" t="str">
            <v>E</v>
          </cell>
          <cell r="K1619">
            <v>1.87</v>
          </cell>
        </row>
        <row r="1620">
          <cell r="B1620">
            <v>16909015</v>
          </cell>
          <cell r="H1620">
            <v>1.87</v>
          </cell>
          <cell r="I1620" t="str">
            <v>E</v>
          </cell>
          <cell r="K1620">
            <v>1.87</v>
          </cell>
        </row>
        <row r="1621">
          <cell r="B1621">
            <v>16909015</v>
          </cell>
          <cell r="H1621">
            <v>1.87</v>
          </cell>
          <cell r="I1621" t="str">
            <v>E</v>
          </cell>
          <cell r="K1621">
            <v>1.87</v>
          </cell>
        </row>
        <row r="1622">
          <cell r="B1622">
            <v>16909015</v>
          </cell>
          <cell r="H1622">
            <v>1.87</v>
          </cell>
          <cell r="I1622" t="str">
            <v>E</v>
          </cell>
          <cell r="K1622">
            <v>1.87</v>
          </cell>
        </row>
        <row r="1623">
          <cell r="B1623">
            <v>16909015</v>
          </cell>
          <cell r="H1623">
            <v>1.87</v>
          </cell>
          <cell r="I1623" t="str">
            <v>E</v>
          </cell>
          <cell r="K1623">
            <v>1.87</v>
          </cell>
        </row>
        <row r="1624">
          <cell r="B1624">
            <v>16909015</v>
          </cell>
          <cell r="H1624">
            <v>1.87</v>
          </cell>
          <cell r="I1624" t="str">
            <v>E</v>
          </cell>
          <cell r="K1624">
            <v>1.87</v>
          </cell>
        </row>
        <row r="1625">
          <cell r="B1625">
            <v>16909015</v>
          </cell>
          <cell r="H1625">
            <v>1.87</v>
          </cell>
          <cell r="I1625" t="str">
            <v>E</v>
          </cell>
          <cell r="K1625">
            <v>1.87</v>
          </cell>
        </row>
        <row r="1626">
          <cell r="B1626">
            <v>16909015</v>
          </cell>
          <cell r="H1626">
            <v>1.87</v>
          </cell>
          <cell r="I1626" t="str">
            <v>E</v>
          </cell>
          <cell r="K1626">
            <v>1.87</v>
          </cell>
        </row>
        <row r="1627">
          <cell r="B1627">
            <v>16909015</v>
          </cell>
          <cell r="H1627">
            <v>1.87</v>
          </cell>
          <cell r="I1627" t="str">
            <v>E</v>
          </cell>
          <cell r="K1627">
            <v>1.87</v>
          </cell>
        </row>
        <row r="1628">
          <cell r="B1628">
            <v>16909015</v>
          </cell>
          <cell r="H1628">
            <v>1.87</v>
          </cell>
          <cell r="I1628" t="str">
            <v>E</v>
          </cell>
          <cell r="K1628">
            <v>1.87</v>
          </cell>
        </row>
        <row r="1629">
          <cell r="B1629">
            <v>16909015</v>
          </cell>
          <cell r="H1629">
            <v>1.87</v>
          </cell>
          <cell r="I1629" t="str">
            <v>E</v>
          </cell>
          <cell r="K1629">
            <v>1.87</v>
          </cell>
        </row>
        <row r="1630">
          <cell r="B1630">
            <v>16909015</v>
          </cell>
          <cell r="H1630">
            <v>1.87</v>
          </cell>
          <cell r="I1630" t="str">
            <v>E</v>
          </cell>
          <cell r="K1630">
            <v>1.87</v>
          </cell>
        </row>
        <row r="1631">
          <cell r="B1631">
            <v>16909015</v>
          </cell>
          <cell r="H1631">
            <v>1.87</v>
          </cell>
          <cell r="I1631" t="str">
            <v>E</v>
          </cell>
          <cell r="K1631">
            <v>1.87</v>
          </cell>
        </row>
        <row r="1632">
          <cell r="B1632">
            <v>16909015</v>
          </cell>
          <cell r="H1632">
            <v>1.87</v>
          </cell>
          <cell r="I1632" t="str">
            <v>E</v>
          </cell>
          <cell r="K1632">
            <v>1.87</v>
          </cell>
        </row>
        <row r="1633">
          <cell r="B1633">
            <v>16909015</v>
          </cell>
          <cell r="H1633">
            <v>1.87</v>
          </cell>
          <cell r="I1633" t="str">
            <v>E</v>
          </cell>
          <cell r="K1633">
            <v>1.87</v>
          </cell>
        </row>
        <row r="1634">
          <cell r="B1634">
            <v>16909015</v>
          </cell>
          <cell r="H1634">
            <v>1.87</v>
          </cell>
          <cell r="I1634" t="str">
            <v>E</v>
          </cell>
          <cell r="K1634">
            <v>1.87</v>
          </cell>
        </row>
        <row r="1635">
          <cell r="B1635">
            <v>16909015</v>
          </cell>
          <cell r="H1635">
            <v>1.87</v>
          </cell>
          <cell r="I1635" t="str">
            <v>E</v>
          </cell>
          <cell r="K1635">
            <v>1.87</v>
          </cell>
        </row>
        <row r="1636">
          <cell r="B1636">
            <v>16909015</v>
          </cell>
          <cell r="H1636">
            <v>1.87</v>
          </cell>
          <cell r="I1636" t="str">
            <v>E</v>
          </cell>
          <cell r="K1636">
            <v>1.87</v>
          </cell>
        </row>
        <row r="1637">
          <cell r="B1637">
            <v>16909015</v>
          </cell>
          <cell r="H1637">
            <v>1.87</v>
          </cell>
          <cell r="I1637" t="str">
            <v>E</v>
          </cell>
          <cell r="K1637">
            <v>1.87</v>
          </cell>
        </row>
        <row r="1638">
          <cell r="B1638">
            <v>16909015</v>
          </cell>
          <cell r="H1638">
            <v>1.87</v>
          </cell>
          <cell r="I1638" t="str">
            <v>E</v>
          </cell>
          <cell r="K1638">
            <v>1.87</v>
          </cell>
        </row>
        <row r="1639">
          <cell r="B1639">
            <v>16909015</v>
          </cell>
          <cell r="H1639">
            <v>1.87</v>
          </cell>
          <cell r="I1639" t="str">
            <v>E</v>
          </cell>
          <cell r="K1639">
            <v>1.87</v>
          </cell>
        </row>
        <row r="1640">
          <cell r="B1640">
            <v>16909015</v>
          </cell>
          <cell r="H1640">
            <v>1.87</v>
          </cell>
          <cell r="I1640" t="str">
            <v>E</v>
          </cell>
          <cell r="K1640">
            <v>1.87</v>
          </cell>
        </row>
        <row r="1641">
          <cell r="B1641">
            <v>16909015</v>
          </cell>
          <cell r="H1641">
            <v>1.87</v>
          </cell>
          <cell r="I1641" t="str">
            <v>E</v>
          </cell>
          <cell r="K1641">
            <v>1.87</v>
          </cell>
        </row>
        <row r="1642">
          <cell r="B1642">
            <v>16909015</v>
          </cell>
          <cell r="H1642">
            <v>1.87</v>
          </cell>
          <cell r="I1642" t="str">
            <v>E</v>
          </cell>
          <cell r="K1642">
            <v>1.87</v>
          </cell>
        </row>
        <row r="1643">
          <cell r="B1643">
            <v>16909015</v>
          </cell>
          <cell r="H1643">
            <v>1.87</v>
          </cell>
          <cell r="I1643" t="str">
            <v>E</v>
          </cell>
          <cell r="K1643">
            <v>1.87</v>
          </cell>
        </row>
        <row r="1644">
          <cell r="B1644">
            <v>16909015</v>
          </cell>
          <cell r="H1644">
            <v>1.87</v>
          </cell>
          <cell r="I1644" t="str">
            <v>E</v>
          </cell>
          <cell r="K1644">
            <v>1.87</v>
          </cell>
        </row>
        <row r="1645">
          <cell r="B1645">
            <v>16909015</v>
          </cell>
          <cell r="H1645">
            <v>1.87</v>
          </cell>
          <cell r="I1645" t="str">
            <v>E</v>
          </cell>
          <cell r="K1645">
            <v>1.87</v>
          </cell>
        </row>
        <row r="1646">
          <cell r="B1646">
            <v>16909015</v>
          </cell>
          <cell r="H1646">
            <v>1.87</v>
          </cell>
          <cell r="I1646" t="str">
            <v>E</v>
          </cell>
          <cell r="K1646">
            <v>1.87</v>
          </cell>
        </row>
        <row r="1647">
          <cell r="B1647">
            <v>16909015</v>
          </cell>
          <cell r="H1647">
            <v>1.87</v>
          </cell>
          <cell r="I1647" t="str">
            <v>E</v>
          </cell>
          <cell r="K1647">
            <v>1.87</v>
          </cell>
        </row>
        <row r="1648">
          <cell r="B1648">
            <v>16909015</v>
          </cell>
          <cell r="H1648">
            <v>1.87</v>
          </cell>
          <cell r="I1648" t="str">
            <v>E</v>
          </cell>
          <cell r="K1648">
            <v>1.87</v>
          </cell>
        </row>
        <row r="1649">
          <cell r="B1649">
            <v>16909015</v>
          </cell>
          <cell r="H1649">
            <v>1.87</v>
          </cell>
          <cell r="I1649" t="str">
            <v>E</v>
          </cell>
          <cell r="K1649">
            <v>1.87</v>
          </cell>
        </row>
        <row r="1650">
          <cell r="B1650">
            <v>16909015</v>
          </cell>
          <cell r="H1650">
            <v>1.87</v>
          </cell>
          <cell r="I1650" t="str">
            <v>E</v>
          </cell>
          <cell r="K1650">
            <v>1.87</v>
          </cell>
        </row>
        <row r="1651">
          <cell r="B1651">
            <v>16909015</v>
          </cell>
          <cell r="H1651">
            <v>1.87</v>
          </cell>
          <cell r="I1651" t="str">
            <v>E</v>
          </cell>
          <cell r="K1651">
            <v>1.87</v>
          </cell>
        </row>
        <row r="1652">
          <cell r="B1652">
            <v>16909015</v>
          </cell>
          <cell r="H1652">
            <v>1.87</v>
          </cell>
          <cell r="I1652" t="str">
            <v>E</v>
          </cell>
          <cell r="K1652">
            <v>1.87</v>
          </cell>
        </row>
        <row r="1653">
          <cell r="B1653">
            <v>16909015</v>
          </cell>
          <cell r="H1653">
            <v>1.87</v>
          </cell>
          <cell r="I1653" t="str">
            <v>E</v>
          </cell>
          <cell r="K1653">
            <v>1.87</v>
          </cell>
        </row>
        <row r="1654">
          <cell r="B1654">
            <v>16909015</v>
          </cell>
          <cell r="H1654">
            <v>1.87</v>
          </cell>
          <cell r="I1654" t="str">
            <v>E</v>
          </cell>
          <cell r="K1654">
            <v>1.87</v>
          </cell>
        </row>
        <row r="1655">
          <cell r="B1655">
            <v>16909015</v>
          </cell>
          <cell r="H1655">
            <v>1.87</v>
          </cell>
          <cell r="I1655" t="str">
            <v>E</v>
          </cell>
          <cell r="K1655">
            <v>1.87</v>
          </cell>
        </row>
        <row r="1656">
          <cell r="B1656">
            <v>16909015</v>
          </cell>
          <cell r="H1656">
            <v>1.87</v>
          </cell>
          <cell r="I1656" t="str">
            <v>E</v>
          </cell>
          <cell r="K1656">
            <v>1.87</v>
          </cell>
        </row>
        <row r="1657">
          <cell r="B1657">
            <v>16909015</v>
          </cell>
          <cell r="H1657">
            <v>1.87</v>
          </cell>
          <cell r="I1657" t="str">
            <v>E</v>
          </cell>
          <cell r="K1657">
            <v>1.87</v>
          </cell>
        </row>
        <row r="1658">
          <cell r="B1658">
            <v>16909015</v>
          </cell>
          <cell r="H1658">
            <v>1.87</v>
          </cell>
          <cell r="I1658" t="str">
            <v>E</v>
          </cell>
          <cell r="K1658">
            <v>1.87</v>
          </cell>
        </row>
        <row r="1659">
          <cell r="B1659">
            <v>16909015</v>
          </cell>
          <cell r="H1659">
            <v>1.87</v>
          </cell>
          <cell r="I1659" t="str">
            <v>E</v>
          </cell>
          <cell r="K1659">
            <v>1.87</v>
          </cell>
        </row>
        <row r="1660">
          <cell r="B1660">
            <v>16909015</v>
          </cell>
          <cell r="H1660">
            <v>1.87</v>
          </cell>
          <cell r="I1660" t="str">
            <v>E</v>
          </cell>
          <cell r="K1660">
            <v>1.87</v>
          </cell>
        </row>
        <row r="1661">
          <cell r="B1661">
            <v>16909015</v>
          </cell>
          <cell r="H1661">
            <v>1.87</v>
          </cell>
          <cell r="I1661" t="str">
            <v>E</v>
          </cell>
          <cell r="K1661">
            <v>1.87</v>
          </cell>
        </row>
        <row r="1662">
          <cell r="B1662">
            <v>16909015</v>
          </cell>
          <cell r="H1662">
            <v>1.87</v>
          </cell>
          <cell r="I1662" t="str">
            <v>E</v>
          </cell>
          <cell r="K1662">
            <v>1.87</v>
          </cell>
        </row>
        <row r="1663">
          <cell r="B1663">
            <v>16909015</v>
          </cell>
          <cell r="H1663">
            <v>1.87</v>
          </cell>
          <cell r="I1663" t="str">
            <v>E</v>
          </cell>
          <cell r="K1663">
            <v>1.87</v>
          </cell>
        </row>
        <row r="1664">
          <cell r="B1664">
            <v>16909015</v>
          </cell>
          <cell r="H1664">
            <v>1.87</v>
          </cell>
          <cell r="I1664" t="str">
            <v>E</v>
          </cell>
          <cell r="K1664">
            <v>1.87</v>
          </cell>
        </row>
        <row r="1665">
          <cell r="B1665">
            <v>16909015</v>
          </cell>
          <cell r="H1665">
            <v>1.87</v>
          </cell>
          <cell r="I1665" t="str">
            <v>E</v>
          </cell>
          <cell r="K1665">
            <v>1.87</v>
          </cell>
        </row>
        <row r="1666">
          <cell r="B1666">
            <v>16909015</v>
          </cell>
          <cell r="H1666">
            <v>1.87</v>
          </cell>
          <cell r="I1666" t="str">
            <v>E</v>
          </cell>
          <cell r="K1666">
            <v>1.87</v>
          </cell>
        </row>
        <row r="1667">
          <cell r="B1667">
            <v>16909015</v>
          </cell>
          <cell r="H1667">
            <v>1.87</v>
          </cell>
          <cell r="I1667" t="str">
            <v>E</v>
          </cell>
          <cell r="K1667">
            <v>1.87</v>
          </cell>
        </row>
        <row r="1668">
          <cell r="B1668">
            <v>16909015</v>
          </cell>
          <cell r="H1668">
            <v>1.87</v>
          </cell>
          <cell r="I1668" t="str">
            <v>E</v>
          </cell>
          <cell r="K1668">
            <v>1.87</v>
          </cell>
        </row>
        <row r="1669">
          <cell r="B1669">
            <v>16909015</v>
          </cell>
          <cell r="H1669">
            <v>1.87</v>
          </cell>
          <cell r="I1669" t="str">
            <v>E</v>
          </cell>
          <cell r="K1669">
            <v>1.87</v>
          </cell>
        </row>
        <row r="1670">
          <cell r="B1670">
            <v>16909015</v>
          </cell>
          <cell r="H1670">
            <v>1.87</v>
          </cell>
          <cell r="I1670" t="str">
            <v>E</v>
          </cell>
          <cell r="K1670">
            <v>1.87</v>
          </cell>
        </row>
        <row r="1671">
          <cell r="B1671">
            <v>16909015</v>
          </cell>
          <cell r="H1671">
            <v>1.87</v>
          </cell>
          <cell r="I1671" t="str">
            <v>E</v>
          </cell>
          <cell r="K1671">
            <v>1.87</v>
          </cell>
        </row>
        <row r="1672">
          <cell r="B1672">
            <v>16909015</v>
          </cell>
          <cell r="H1672">
            <v>1.87</v>
          </cell>
          <cell r="I1672" t="str">
            <v>E</v>
          </cell>
          <cell r="K1672">
            <v>1.87</v>
          </cell>
        </row>
        <row r="1673">
          <cell r="B1673">
            <v>16909015</v>
          </cell>
          <cell r="H1673">
            <v>1.87</v>
          </cell>
          <cell r="I1673" t="str">
            <v>E</v>
          </cell>
          <cell r="K1673">
            <v>1.87</v>
          </cell>
        </row>
        <row r="1674">
          <cell r="B1674">
            <v>16909015</v>
          </cell>
          <cell r="H1674">
            <v>1.87</v>
          </cell>
          <cell r="I1674" t="str">
            <v>E</v>
          </cell>
          <cell r="K1674">
            <v>1.87</v>
          </cell>
        </row>
        <row r="1675">
          <cell r="B1675">
            <v>16909015</v>
          </cell>
          <cell r="H1675">
            <v>1.87</v>
          </cell>
          <cell r="I1675" t="str">
            <v>E</v>
          </cell>
          <cell r="K1675">
            <v>1.87</v>
          </cell>
        </row>
        <row r="1676">
          <cell r="B1676">
            <v>16909015</v>
          </cell>
          <cell r="H1676">
            <v>1.87</v>
          </cell>
          <cell r="I1676" t="str">
            <v>E</v>
          </cell>
          <cell r="K1676">
            <v>1.87</v>
          </cell>
        </row>
        <row r="1677">
          <cell r="B1677">
            <v>16909015</v>
          </cell>
          <cell r="H1677">
            <v>1.87</v>
          </cell>
          <cell r="I1677" t="str">
            <v>E</v>
          </cell>
          <cell r="K1677">
            <v>1.87</v>
          </cell>
        </row>
        <row r="1678">
          <cell r="B1678">
            <v>16909015</v>
          </cell>
          <cell r="H1678">
            <v>1.87</v>
          </cell>
          <cell r="I1678" t="str">
            <v>E</v>
          </cell>
          <cell r="K1678">
            <v>1.87</v>
          </cell>
        </row>
        <row r="1679">
          <cell r="B1679">
            <v>16909015</v>
          </cell>
          <cell r="H1679">
            <v>1.87</v>
          </cell>
          <cell r="I1679" t="str">
            <v>E</v>
          </cell>
          <cell r="K1679">
            <v>1.87</v>
          </cell>
        </row>
        <row r="1680">
          <cell r="B1680">
            <v>16909015</v>
          </cell>
          <cell r="H1680">
            <v>1.87</v>
          </cell>
          <cell r="I1680" t="str">
            <v>E</v>
          </cell>
          <cell r="K1680">
            <v>1.87</v>
          </cell>
        </row>
        <row r="1681">
          <cell r="B1681">
            <v>16909015</v>
          </cell>
          <cell r="H1681">
            <v>1.87</v>
          </cell>
          <cell r="I1681" t="str">
            <v>E</v>
          </cell>
          <cell r="K1681">
            <v>1.87</v>
          </cell>
        </row>
        <row r="1682">
          <cell r="B1682">
            <v>16909015</v>
          </cell>
          <cell r="H1682">
            <v>1.87</v>
          </cell>
          <cell r="I1682" t="str">
            <v>E</v>
          </cell>
          <cell r="K1682">
            <v>1.87</v>
          </cell>
        </row>
        <row r="1683">
          <cell r="B1683">
            <v>16909015</v>
          </cell>
          <cell r="H1683">
            <v>1.87</v>
          </cell>
          <cell r="I1683" t="str">
            <v>E</v>
          </cell>
          <cell r="K1683">
            <v>1.87</v>
          </cell>
        </row>
        <row r="1684">
          <cell r="B1684">
            <v>16909015</v>
          </cell>
          <cell r="H1684">
            <v>1.87</v>
          </cell>
          <cell r="I1684" t="str">
            <v>E</v>
          </cell>
          <cell r="K1684">
            <v>1.87</v>
          </cell>
        </row>
        <row r="1685">
          <cell r="B1685">
            <v>16909015</v>
          </cell>
          <cell r="H1685">
            <v>1.87</v>
          </cell>
          <cell r="I1685" t="str">
            <v>E</v>
          </cell>
          <cell r="K1685">
            <v>1.87</v>
          </cell>
        </row>
        <row r="1686">
          <cell r="B1686">
            <v>16909015</v>
          </cell>
          <cell r="H1686">
            <v>1.87</v>
          </cell>
          <cell r="I1686" t="str">
            <v>E</v>
          </cell>
          <cell r="K1686">
            <v>1.87</v>
          </cell>
        </row>
        <row r="1687">
          <cell r="B1687">
            <v>16909015</v>
          </cell>
          <cell r="H1687">
            <v>1.87</v>
          </cell>
          <cell r="I1687" t="str">
            <v>E</v>
          </cell>
          <cell r="K1687">
            <v>1.87</v>
          </cell>
        </row>
        <row r="1688">
          <cell r="B1688">
            <v>16909015</v>
          </cell>
          <cell r="H1688">
            <v>1.87</v>
          </cell>
          <cell r="I1688" t="str">
            <v>E</v>
          </cell>
          <cell r="K1688">
            <v>1.87</v>
          </cell>
        </row>
        <row r="1689">
          <cell r="B1689">
            <v>16909015</v>
          </cell>
          <cell r="H1689">
            <v>1.87</v>
          </cell>
          <cell r="I1689" t="str">
            <v>E</v>
          </cell>
          <cell r="K1689">
            <v>1.87</v>
          </cell>
        </row>
        <row r="1690">
          <cell r="B1690">
            <v>16909015</v>
          </cell>
          <cell r="H1690">
            <v>1.87</v>
          </cell>
          <cell r="I1690" t="str">
            <v>E</v>
          </cell>
          <cell r="K1690">
            <v>1.87</v>
          </cell>
        </row>
        <row r="1691">
          <cell r="B1691">
            <v>16909015</v>
          </cell>
          <cell r="H1691">
            <v>1.87</v>
          </cell>
          <cell r="I1691" t="str">
            <v>E</v>
          </cell>
          <cell r="K1691">
            <v>1.87</v>
          </cell>
        </row>
        <row r="1692">
          <cell r="B1692">
            <v>16909015</v>
          </cell>
          <cell r="H1692">
            <v>1.87</v>
          </cell>
          <cell r="I1692" t="str">
            <v>E</v>
          </cell>
          <cell r="K1692">
            <v>1.87</v>
          </cell>
        </row>
        <row r="1693">
          <cell r="B1693">
            <v>16909015</v>
          </cell>
          <cell r="H1693">
            <v>1.87</v>
          </cell>
          <cell r="I1693" t="str">
            <v>E</v>
          </cell>
          <cell r="K1693">
            <v>1.87</v>
          </cell>
        </row>
        <row r="1694">
          <cell r="B1694">
            <v>16909015</v>
          </cell>
          <cell r="H1694">
            <v>1.87</v>
          </cell>
          <cell r="I1694" t="str">
            <v>E</v>
          </cell>
          <cell r="K1694">
            <v>1.87</v>
          </cell>
        </row>
        <row r="1695">
          <cell r="B1695">
            <v>16909015</v>
          </cell>
          <cell r="H1695">
            <v>1.87</v>
          </cell>
          <cell r="I1695" t="str">
            <v>E</v>
          </cell>
          <cell r="K1695">
            <v>1.87</v>
          </cell>
        </row>
        <row r="1696">
          <cell r="B1696">
            <v>16909015</v>
          </cell>
          <cell r="H1696">
            <v>1.87</v>
          </cell>
          <cell r="I1696" t="str">
            <v>E</v>
          </cell>
          <cell r="K1696">
            <v>1.87</v>
          </cell>
        </row>
        <row r="1697">
          <cell r="B1697">
            <v>16909015</v>
          </cell>
          <cell r="H1697">
            <v>1.87</v>
          </cell>
          <cell r="I1697" t="str">
            <v>E</v>
          </cell>
          <cell r="K1697">
            <v>1.87</v>
          </cell>
        </row>
        <row r="1698">
          <cell r="B1698">
            <v>16909015</v>
          </cell>
          <cell r="H1698">
            <v>1.87</v>
          </cell>
          <cell r="I1698" t="str">
            <v>E</v>
          </cell>
          <cell r="K1698">
            <v>1.87</v>
          </cell>
        </row>
        <row r="1699">
          <cell r="B1699">
            <v>16909015</v>
          </cell>
          <cell r="H1699">
            <v>1.87</v>
          </cell>
          <cell r="I1699" t="str">
            <v>E</v>
          </cell>
          <cell r="K1699">
            <v>1.87</v>
          </cell>
        </row>
        <row r="1700">
          <cell r="B1700">
            <v>16909015</v>
          </cell>
          <cell r="H1700">
            <v>1.87</v>
          </cell>
          <cell r="I1700" t="str">
            <v>E</v>
          </cell>
          <cell r="K1700">
            <v>1.87</v>
          </cell>
        </row>
        <row r="1701">
          <cell r="B1701">
            <v>16909015</v>
          </cell>
          <cell r="H1701">
            <v>1.87</v>
          </cell>
          <cell r="I1701" t="str">
            <v>E</v>
          </cell>
          <cell r="K1701">
            <v>1.87</v>
          </cell>
        </row>
        <row r="1702">
          <cell r="B1702">
            <v>16909015</v>
          </cell>
          <cell r="H1702">
            <v>1.86</v>
          </cell>
          <cell r="I1702" t="str">
            <v>E</v>
          </cell>
          <cell r="K1702">
            <v>1.86</v>
          </cell>
        </row>
        <row r="1703">
          <cell r="B1703">
            <v>16909015</v>
          </cell>
          <cell r="H1703">
            <v>1.86</v>
          </cell>
          <cell r="I1703" t="str">
            <v>E</v>
          </cell>
          <cell r="K1703">
            <v>1.86</v>
          </cell>
        </row>
        <row r="1704">
          <cell r="B1704">
            <v>16909015</v>
          </cell>
          <cell r="H1704">
            <v>1.86</v>
          </cell>
          <cell r="I1704" t="str">
            <v>E</v>
          </cell>
          <cell r="K1704">
            <v>1.86</v>
          </cell>
        </row>
        <row r="1705">
          <cell r="B1705">
            <v>16909015</v>
          </cell>
          <cell r="H1705">
            <v>1.86</v>
          </cell>
          <cell r="I1705" t="str">
            <v>E</v>
          </cell>
          <cell r="K1705">
            <v>1.86</v>
          </cell>
        </row>
        <row r="1706">
          <cell r="B1706">
            <v>16909015</v>
          </cell>
          <cell r="H1706">
            <v>1.86</v>
          </cell>
          <cell r="I1706" t="str">
            <v>E</v>
          </cell>
          <cell r="K1706">
            <v>1.86</v>
          </cell>
        </row>
        <row r="1707">
          <cell r="B1707">
            <v>16909015</v>
          </cell>
          <cell r="H1707">
            <v>1.86</v>
          </cell>
          <cell r="I1707" t="str">
            <v>E</v>
          </cell>
          <cell r="K1707">
            <v>1.86</v>
          </cell>
        </row>
        <row r="1708">
          <cell r="B1708">
            <v>16909015</v>
          </cell>
          <cell r="H1708">
            <v>1.86</v>
          </cell>
          <cell r="I1708" t="str">
            <v>E</v>
          </cell>
          <cell r="K1708">
            <v>1.86</v>
          </cell>
        </row>
        <row r="1709">
          <cell r="B1709">
            <v>16909015</v>
          </cell>
          <cell r="H1709">
            <v>1.86</v>
          </cell>
          <cell r="I1709" t="str">
            <v>E</v>
          </cell>
          <cell r="K1709">
            <v>1.86</v>
          </cell>
        </row>
        <row r="1710">
          <cell r="B1710">
            <v>16909015</v>
          </cell>
          <cell r="H1710">
            <v>1.86</v>
          </cell>
          <cell r="I1710" t="str">
            <v>E</v>
          </cell>
          <cell r="K1710">
            <v>1.86</v>
          </cell>
        </row>
        <row r="1711">
          <cell r="B1711">
            <v>16909015</v>
          </cell>
          <cell r="H1711">
            <v>1.86</v>
          </cell>
          <cell r="I1711" t="str">
            <v>E</v>
          </cell>
          <cell r="K1711">
            <v>1.86</v>
          </cell>
        </row>
        <row r="1712">
          <cell r="B1712">
            <v>16909015</v>
          </cell>
          <cell r="H1712">
            <v>1.86</v>
          </cell>
          <cell r="I1712" t="str">
            <v>E</v>
          </cell>
          <cell r="K1712">
            <v>1.86</v>
          </cell>
        </row>
        <row r="1713">
          <cell r="B1713">
            <v>16909015</v>
          </cell>
          <cell r="H1713">
            <v>1.86</v>
          </cell>
          <cell r="I1713" t="str">
            <v>E</v>
          </cell>
          <cell r="K1713">
            <v>1.86</v>
          </cell>
        </row>
        <row r="1714">
          <cell r="B1714">
            <v>16909015</v>
          </cell>
          <cell r="H1714">
            <v>1.86</v>
          </cell>
          <cell r="I1714" t="str">
            <v>E</v>
          </cell>
          <cell r="K1714">
            <v>1.86</v>
          </cell>
        </row>
        <row r="1715">
          <cell r="B1715">
            <v>16909015</v>
          </cell>
          <cell r="H1715">
            <v>1.86</v>
          </cell>
          <cell r="I1715" t="str">
            <v>E</v>
          </cell>
          <cell r="K1715">
            <v>1.86</v>
          </cell>
        </row>
        <row r="1716">
          <cell r="B1716">
            <v>16909015</v>
          </cell>
          <cell r="H1716">
            <v>1.86</v>
          </cell>
          <cell r="I1716" t="str">
            <v>E</v>
          </cell>
          <cell r="K1716">
            <v>1.86</v>
          </cell>
        </row>
        <row r="1717">
          <cell r="B1717">
            <v>16909015</v>
          </cell>
          <cell r="H1717">
            <v>1.86</v>
          </cell>
          <cell r="I1717" t="str">
            <v>E</v>
          </cell>
          <cell r="K1717">
            <v>1.86</v>
          </cell>
        </row>
        <row r="1718">
          <cell r="B1718">
            <v>16909015</v>
          </cell>
          <cell r="H1718">
            <v>3</v>
          </cell>
          <cell r="I1718" t="str">
            <v>E</v>
          </cell>
          <cell r="K1718">
            <v>3</v>
          </cell>
        </row>
        <row r="1719">
          <cell r="B1719">
            <v>16909015</v>
          </cell>
          <cell r="H1719">
            <v>2</v>
          </cell>
          <cell r="I1719" t="str">
            <v>E</v>
          </cell>
          <cell r="K1719">
            <v>2</v>
          </cell>
        </row>
        <row r="1720">
          <cell r="B1720">
            <v>16909015</v>
          </cell>
          <cell r="H1720">
            <v>1</v>
          </cell>
          <cell r="I1720" t="str">
            <v>E</v>
          </cell>
          <cell r="K1720">
            <v>1</v>
          </cell>
        </row>
        <row r="1721">
          <cell r="B1721">
            <v>16909015</v>
          </cell>
          <cell r="H1721">
            <v>4</v>
          </cell>
          <cell r="I1721" t="str">
            <v>E</v>
          </cell>
          <cell r="K1721">
            <v>4</v>
          </cell>
        </row>
        <row r="1722">
          <cell r="B1722">
            <v>16909015</v>
          </cell>
          <cell r="H1722">
            <v>3</v>
          </cell>
          <cell r="I1722" t="str">
            <v>E</v>
          </cell>
          <cell r="K1722">
            <v>3</v>
          </cell>
        </row>
        <row r="1723">
          <cell r="B1723">
            <v>16909015</v>
          </cell>
          <cell r="H1723">
            <v>2</v>
          </cell>
          <cell r="I1723" t="str">
            <v>E</v>
          </cell>
          <cell r="K1723">
            <v>2</v>
          </cell>
        </row>
        <row r="1724">
          <cell r="B1724">
            <v>16909015</v>
          </cell>
          <cell r="H1724">
            <v>3</v>
          </cell>
          <cell r="I1724" t="str">
            <v>E</v>
          </cell>
          <cell r="K1724">
            <v>3</v>
          </cell>
        </row>
        <row r="1725">
          <cell r="B1725">
            <v>16909015</v>
          </cell>
          <cell r="H1725">
            <v>2</v>
          </cell>
          <cell r="I1725" t="str">
            <v>E</v>
          </cell>
          <cell r="K1725">
            <v>2</v>
          </cell>
        </row>
        <row r="1726">
          <cell r="B1726">
            <v>16909015</v>
          </cell>
          <cell r="H1726">
            <v>2</v>
          </cell>
          <cell r="I1726" t="str">
            <v>E</v>
          </cell>
          <cell r="K1726">
            <v>2</v>
          </cell>
        </row>
        <row r="1727">
          <cell r="B1727">
            <v>16909015</v>
          </cell>
          <cell r="H1727">
            <v>2</v>
          </cell>
          <cell r="I1727" t="str">
            <v>E</v>
          </cell>
          <cell r="K1727">
            <v>2</v>
          </cell>
        </row>
        <row r="1728">
          <cell r="B1728">
            <v>16909015</v>
          </cell>
          <cell r="H1728">
            <v>2</v>
          </cell>
          <cell r="I1728" t="str">
            <v>E</v>
          </cell>
          <cell r="K1728">
            <v>2</v>
          </cell>
        </row>
        <row r="1729">
          <cell r="B1729">
            <v>16909015</v>
          </cell>
          <cell r="H1729">
            <v>2</v>
          </cell>
          <cell r="I1729" t="str">
            <v>E</v>
          </cell>
          <cell r="K1729">
            <v>2</v>
          </cell>
        </row>
        <row r="1730">
          <cell r="B1730">
            <v>16909015</v>
          </cell>
          <cell r="H1730">
            <v>3</v>
          </cell>
          <cell r="I1730" t="str">
            <v>E</v>
          </cell>
          <cell r="K1730">
            <v>3</v>
          </cell>
        </row>
        <row r="1731">
          <cell r="B1731">
            <v>16909015</v>
          </cell>
          <cell r="H1731">
            <v>15</v>
          </cell>
          <cell r="I1731" t="str">
            <v>E</v>
          </cell>
          <cell r="K1731">
            <v>15</v>
          </cell>
        </row>
        <row r="1732">
          <cell r="B1732">
            <v>16909015</v>
          </cell>
          <cell r="H1732">
            <v>35</v>
          </cell>
          <cell r="I1732" t="str">
            <v>E</v>
          </cell>
          <cell r="K1732">
            <v>35</v>
          </cell>
        </row>
        <row r="1733">
          <cell r="B1733">
            <v>16909015</v>
          </cell>
          <cell r="H1733">
            <v>35</v>
          </cell>
          <cell r="I1733" t="str">
            <v>E</v>
          </cell>
          <cell r="K1733">
            <v>35</v>
          </cell>
        </row>
        <row r="1734">
          <cell r="B1734">
            <v>16909015</v>
          </cell>
          <cell r="H1734">
            <v>35</v>
          </cell>
          <cell r="I1734" t="str">
            <v>E</v>
          </cell>
          <cell r="K1734">
            <v>35</v>
          </cell>
        </row>
        <row r="1735">
          <cell r="B1735">
            <v>16909015</v>
          </cell>
          <cell r="H1735">
            <v>35</v>
          </cell>
          <cell r="I1735" t="str">
            <v>E</v>
          </cell>
          <cell r="K1735">
            <v>35</v>
          </cell>
        </row>
        <row r="1736">
          <cell r="B1736">
            <v>16909015</v>
          </cell>
          <cell r="H1736">
            <v>35</v>
          </cell>
          <cell r="I1736" t="str">
            <v>E</v>
          </cell>
          <cell r="K1736">
            <v>35</v>
          </cell>
        </row>
        <row r="1737">
          <cell r="B1737">
            <v>16909015</v>
          </cell>
          <cell r="H1737">
            <v>35</v>
          </cell>
          <cell r="I1737" t="str">
            <v>E</v>
          </cell>
          <cell r="K1737">
            <v>35</v>
          </cell>
        </row>
        <row r="1738">
          <cell r="B1738">
            <v>16909015</v>
          </cell>
          <cell r="H1738">
            <v>35</v>
          </cell>
          <cell r="I1738" t="str">
            <v>E</v>
          </cell>
          <cell r="K1738">
            <v>35</v>
          </cell>
        </row>
        <row r="1739">
          <cell r="B1739">
            <v>16909015</v>
          </cell>
          <cell r="H1739">
            <v>35</v>
          </cell>
          <cell r="I1739" t="str">
            <v>E</v>
          </cell>
          <cell r="K1739">
            <v>35</v>
          </cell>
        </row>
        <row r="1740">
          <cell r="B1740">
            <v>16909015</v>
          </cell>
          <cell r="H1740">
            <v>35</v>
          </cell>
          <cell r="I1740" t="str">
            <v>E</v>
          </cell>
          <cell r="K1740">
            <v>35</v>
          </cell>
        </row>
        <row r="1741">
          <cell r="B1741">
            <v>16909015</v>
          </cell>
          <cell r="H1741">
            <v>168</v>
          </cell>
          <cell r="I1741" t="str">
            <v>E</v>
          </cell>
          <cell r="K1741">
            <v>168</v>
          </cell>
        </row>
        <row r="1742">
          <cell r="B1742">
            <v>16909015</v>
          </cell>
          <cell r="H1742">
            <v>168</v>
          </cell>
          <cell r="I1742" t="str">
            <v>E</v>
          </cell>
          <cell r="K1742">
            <v>168</v>
          </cell>
        </row>
        <row r="1743">
          <cell r="B1743">
            <v>16909015</v>
          </cell>
          <cell r="H1743">
            <v>13</v>
          </cell>
          <cell r="I1743" t="str">
            <v>E</v>
          </cell>
          <cell r="K1743">
            <v>13</v>
          </cell>
        </row>
        <row r="1744">
          <cell r="B1744">
            <v>16909015</v>
          </cell>
          <cell r="H1744">
            <v>6.5</v>
          </cell>
          <cell r="I1744" t="str">
            <v>E</v>
          </cell>
          <cell r="K1744">
            <v>6.5</v>
          </cell>
        </row>
        <row r="1745">
          <cell r="B1745">
            <v>16909015</v>
          </cell>
          <cell r="H1745">
            <v>13</v>
          </cell>
          <cell r="I1745" t="str">
            <v>E</v>
          </cell>
          <cell r="K1745">
            <v>13</v>
          </cell>
        </row>
        <row r="1746">
          <cell r="B1746">
            <v>16909015</v>
          </cell>
          <cell r="H1746">
            <v>13</v>
          </cell>
          <cell r="I1746" t="str">
            <v>E</v>
          </cell>
          <cell r="K1746">
            <v>13</v>
          </cell>
        </row>
        <row r="1747">
          <cell r="B1747">
            <v>16909015</v>
          </cell>
          <cell r="H1747">
            <v>13</v>
          </cell>
          <cell r="I1747" t="str">
            <v>E</v>
          </cell>
          <cell r="K1747">
            <v>13</v>
          </cell>
        </row>
        <row r="1748">
          <cell r="B1748">
            <v>16909015</v>
          </cell>
          <cell r="H1748">
            <v>6.5</v>
          </cell>
          <cell r="I1748" t="str">
            <v>E</v>
          </cell>
          <cell r="K1748">
            <v>6.5</v>
          </cell>
        </row>
        <row r="1749">
          <cell r="B1749">
            <v>16909015</v>
          </cell>
          <cell r="H1749">
            <v>6.5</v>
          </cell>
          <cell r="I1749" t="str">
            <v>E</v>
          </cell>
          <cell r="K1749">
            <v>6.5</v>
          </cell>
        </row>
        <row r="1750">
          <cell r="B1750">
            <v>16909015</v>
          </cell>
          <cell r="H1750">
            <v>6.5</v>
          </cell>
          <cell r="I1750" t="str">
            <v>E</v>
          </cell>
          <cell r="K1750">
            <v>6.5</v>
          </cell>
        </row>
        <row r="1751">
          <cell r="B1751">
            <v>16909015</v>
          </cell>
          <cell r="H1751">
            <v>13</v>
          </cell>
          <cell r="I1751" t="str">
            <v>E</v>
          </cell>
          <cell r="K1751">
            <v>13</v>
          </cell>
        </row>
        <row r="1752">
          <cell r="B1752">
            <v>16909015</v>
          </cell>
          <cell r="H1752">
            <v>6.5</v>
          </cell>
          <cell r="I1752" t="str">
            <v>E</v>
          </cell>
          <cell r="K1752">
            <v>6.5</v>
          </cell>
        </row>
        <row r="1753">
          <cell r="B1753">
            <v>16909015</v>
          </cell>
          <cell r="H1753">
            <v>6.5</v>
          </cell>
          <cell r="I1753" t="str">
            <v>E</v>
          </cell>
          <cell r="K1753">
            <v>6.5</v>
          </cell>
        </row>
        <row r="1754">
          <cell r="B1754">
            <v>16909015</v>
          </cell>
          <cell r="H1754">
            <v>13</v>
          </cell>
          <cell r="I1754" t="str">
            <v>E</v>
          </cell>
          <cell r="K1754">
            <v>13</v>
          </cell>
        </row>
        <row r="1755">
          <cell r="B1755">
            <v>16909015</v>
          </cell>
          <cell r="H1755">
            <v>6.5</v>
          </cell>
          <cell r="I1755" t="str">
            <v>E</v>
          </cell>
          <cell r="K1755">
            <v>6.5</v>
          </cell>
        </row>
        <row r="1756">
          <cell r="B1756">
            <v>16909015</v>
          </cell>
          <cell r="H1756">
            <v>13</v>
          </cell>
          <cell r="I1756" t="str">
            <v>E</v>
          </cell>
          <cell r="K1756">
            <v>13</v>
          </cell>
        </row>
        <row r="1757">
          <cell r="B1757">
            <v>16909015</v>
          </cell>
          <cell r="H1757">
            <v>13</v>
          </cell>
          <cell r="I1757" t="str">
            <v>E</v>
          </cell>
          <cell r="K1757">
            <v>13</v>
          </cell>
        </row>
        <row r="1758">
          <cell r="B1758">
            <v>16909015</v>
          </cell>
          <cell r="H1758">
            <v>13</v>
          </cell>
          <cell r="I1758" t="str">
            <v>E</v>
          </cell>
          <cell r="K1758">
            <v>13</v>
          </cell>
        </row>
        <row r="1759">
          <cell r="B1759">
            <v>16909015</v>
          </cell>
          <cell r="H1759">
            <v>13</v>
          </cell>
          <cell r="I1759" t="str">
            <v>E</v>
          </cell>
          <cell r="K1759">
            <v>13</v>
          </cell>
        </row>
        <row r="1760">
          <cell r="B1760">
            <v>16909015</v>
          </cell>
          <cell r="H1760">
            <v>13</v>
          </cell>
          <cell r="I1760" t="str">
            <v>E</v>
          </cell>
          <cell r="K1760">
            <v>13</v>
          </cell>
        </row>
        <row r="1761">
          <cell r="B1761">
            <v>16909015</v>
          </cell>
          <cell r="H1761">
            <v>15</v>
          </cell>
          <cell r="I1761" t="str">
            <v>E</v>
          </cell>
          <cell r="K1761">
            <v>15</v>
          </cell>
        </row>
        <row r="1762">
          <cell r="B1762">
            <v>16909015</v>
          </cell>
          <cell r="H1762">
            <v>30</v>
          </cell>
          <cell r="I1762" t="str">
            <v>E</v>
          </cell>
          <cell r="K1762">
            <v>30</v>
          </cell>
        </row>
        <row r="1763">
          <cell r="B1763">
            <v>16909015</v>
          </cell>
          <cell r="H1763">
            <v>30</v>
          </cell>
          <cell r="I1763" t="str">
            <v>E</v>
          </cell>
          <cell r="K1763">
            <v>30</v>
          </cell>
        </row>
        <row r="1764">
          <cell r="B1764">
            <v>16909015</v>
          </cell>
          <cell r="H1764">
            <v>15</v>
          </cell>
          <cell r="I1764" t="str">
            <v>E</v>
          </cell>
          <cell r="K1764">
            <v>15</v>
          </cell>
        </row>
        <row r="1765">
          <cell r="B1765">
            <v>16909015</v>
          </cell>
          <cell r="H1765">
            <v>15</v>
          </cell>
          <cell r="I1765" t="str">
            <v>E</v>
          </cell>
          <cell r="K1765">
            <v>15</v>
          </cell>
        </row>
        <row r="1766">
          <cell r="B1766">
            <v>16909015</v>
          </cell>
          <cell r="H1766">
            <v>15</v>
          </cell>
          <cell r="I1766" t="str">
            <v>E</v>
          </cell>
          <cell r="K1766">
            <v>15</v>
          </cell>
        </row>
        <row r="1767">
          <cell r="B1767">
            <v>16909015</v>
          </cell>
          <cell r="H1767">
            <v>15</v>
          </cell>
          <cell r="I1767" t="str">
            <v>E</v>
          </cell>
          <cell r="K1767">
            <v>15</v>
          </cell>
        </row>
        <row r="1768">
          <cell r="B1768">
            <v>16909015</v>
          </cell>
          <cell r="H1768">
            <v>15</v>
          </cell>
          <cell r="I1768" t="str">
            <v>E</v>
          </cell>
          <cell r="K1768">
            <v>15</v>
          </cell>
        </row>
        <row r="1769">
          <cell r="B1769">
            <v>16909015</v>
          </cell>
          <cell r="H1769">
            <v>15</v>
          </cell>
          <cell r="I1769" t="str">
            <v>E</v>
          </cell>
          <cell r="K1769">
            <v>15</v>
          </cell>
        </row>
        <row r="1770">
          <cell r="B1770">
            <v>16909015</v>
          </cell>
          <cell r="H1770">
            <v>15</v>
          </cell>
          <cell r="I1770" t="str">
            <v>E</v>
          </cell>
          <cell r="K1770">
            <v>15</v>
          </cell>
        </row>
        <row r="1771">
          <cell r="B1771">
            <v>16909015</v>
          </cell>
          <cell r="H1771">
            <v>15</v>
          </cell>
          <cell r="I1771" t="str">
            <v>E</v>
          </cell>
          <cell r="K1771">
            <v>15</v>
          </cell>
        </row>
        <row r="1772">
          <cell r="B1772">
            <v>16909015</v>
          </cell>
          <cell r="H1772">
            <v>15</v>
          </cell>
          <cell r="I1772" t="str">
            <v>E</v>
          </cell>
          <cell r="K1772">
            <v>15</v>
          </cell>
        </row>
        <row r="1773">
          <cell r="B1773">
            <v>16909015</v>
          </cell>
          <cell r="H1773">
            <v>15</v>
          </cell>
          <cell r="I1773" t="str">
            <v>E</v>
          </cell>
          <cell r="K1773">
            <v>15</v>
          </cell>
        </row>
        <row r="1774">
          <cell r="B1774">
            <v>16909015</v>
          </cell>
          <cell r="H1774">
            <v>15</v>
          </cell>
          <cell r="I1774" t="str">
            <v>E</v>
          </cell>
          <cell r="K1774">
            <v>15</v>
          </cell>
        </row>
        <row r="1775">
          <cell r="B1775">
            <v>16909015</v>
          </cell>
          <cell r="H1775">
            <v>15</v>
          </cell>
          <cell r="I1775" t="str">
            <v>E</v>
          </cell>
          <cell r="K1775">
            <v>15</v>
          </cell>
        </row>
        <row r="1776">
          <cell r="B1776">
            <v>16909015</v>
          </cell>
          <cell r="H1776">
            <v>15</v>
          </cell>
          <cell r="I1776" t="str">
            <v>E</v>
          </cell>
          <cell r="K1776">
            <v>15</v>
          </cell>
        </row>
        <row r="1777">
          <cell r="B1777">
            <v>16909015</v>
          </cell>
          <cell r="H1777">
            <v>15</v>
          </cell>
          <cell r="I1777" t="str">
            <v>E</v>
          </cell>
          <cell r="K1777">
            <v>15</v>
          </cell>
        </row>
        <row r="1778">
          <cell r="B1778">
            <v>16909015</v>
          </cell>
          <cell r="H1778">
            <v>15</v>
          </cell>
          <cell r="I1778" t="str">
            <v>E</v>
          </cell>
          <cell r="K1778">
            <v>15</v>
          </cell>
        </row>
        <row r="1779">
          <cell r="B1779">
            <v>16909015</v>
          </cell>
          <cell r="H1779">
            <v>168</v>
          </cell>
          <cell r="I1779" t="str">
            <v>E</v>
          </cell>
          <cell r="K1779">
            <v>168</v>
          </cell>
        </row>
        <row r="1780">
          <cell r="B1780">
            <v>16909015</v>
          </cell>
          <cell r="H1780">
            <v>56</v>
          </cell>
          <cell r="I1780" t="str">
            <v>E</v>
          </cell>
          <cell r="K1780">
            <v>56</v>
          </cell>
        </row>
        <row r="1781">
          <cell r="B1781">
            <v>16909015</v>
          </cell>
          <cell r="H1781">
            <v>44.38</v>
          </cell>
          <cell r="I1781" t="str">
            <v>E</v>
          </cell>
          <cell r="K1781">
            <v>44.38</v>
          </cell>
        </row>
        <row r="1782">
          <cell r="B1782">
            <v>16909015</v>
          </cell>
          <cell r="H1782">
            <v>58.8</v>
          </cell>
          <cell r="I1782" t="str">
            <v>E</v>
          </cell>
          <cell r="K1782">
            <v>58.8</v>
          </cell>
        </row>
        <row r="1783">
          <cell r="B1783">
            <v>16909015</v>
          </cell>
          <cell r="H1783">
            <v>126</v>
          </cell>
          <cell r="I1783" t="str">
            <v>E</v>
          </cell>
          <cell r="K1783">
            <v>126</v>
          </cell>
        </row>
        <row r="1784">
          <cell r="B1784">
            <v>16909015</v>
          </cell>
          <cell r="H1784">
            <v>62.95</v>
          </cell>
          <cell r="I1784" t="str">
            <v>E</v>
          </cell>
          <cell r="K1784">
            <v>62.95</v>
          </cell>
        </row>
        <row r="1785">
          <cell r="B1785">
            <v>16909015</v>
          </cell>
          <cell r="H1785">
            <v>63</v>
          </cell>
          <cell r="I1785" t="str">
            <v>E</v>
          </cell>
          <cell r="K1785">
            <v>63</v>
          </cell>
        </row>
        <row r="1786">
          <cell r="B1786">
            <v>16909015</v>
          </cell>
          <cell r="H1786">
            <v>6.72</v>
          </cell>
          <cell r="I1786" t="str">
            <v>E</v>
          </cell>
          <cell r="K1786">
            <v>6.72</v>
          </cell>
        </row>
        <row r="1787">
          <cell r="B1787">
            <v>16909015</v>
          </cell>
          <cell r="H1787">
            <v>6.72</v>
          </cell>
          <cell r="I1787" t="str">
            <v>E</v>
          </cell>
          <cell r="K1787">
            <v>6.72</v>
          </cell>
        </row>
        <row r="1788">
          <cell r="B1788">
            <v>16909015</v>
          </cell>
          <cell r="H1788">
            <v>6.72</v>
          </cell>
          <cell r="I1788" t="str">
            <v>E</v>
          </cell>
          <cell r="K1788">
            <v>6.72</v>
          </cell>
        </row>
        <row r="1789">
          <cell r="B1789">
            <v>16909015</v>
          </cell>
          <cell r="H1789">
            <v>6.72</v>
          </cell>
          <cell r="I1789" t="str">
            <v>E</v>
          </cell>
          <cell r="K1789">
            <v>6.72</v>
          </cell>
        </row>
        <row r="1790">
          <cell r="B1790">
            <v>16909015</v>
          </cell>
          <cell r="H1790">
            <v>6.72</v>
          </cell>
          <cell r="I1790" t="str">
            <v>E</v>
          </cell>
          <cell r="K1790">
            <v>6.72</v>
          </cell>
        </row>
        <row r="1791">
          <cell r="B1791">
            <v>16909015</v>
          </cell>
          <cell r="H1791">
            <v>6.72</v>
          </cell>
          <cell r="I1791" t="str">
            <v>E</v>
          </cell>
          <cell r="K1791">
            <v>6.72</v>
          </cell>
        </row>
        <row r="1792">
          <cell r="B1792">
            <v>16909015</v>
          </cell>
          <cell r="H1792">
            <v>6.72</v>
          </cell>
          <cell r="I1792" t="str">
            <v>E</v>
          </cell>
          <cell r="K1792">
            <v>6.72</v>
          </cell>
        </row>
        <row r="1793">
          <cell r="B1793">
            <v>16909015</v>
          </cell>
          <cell r="H1793">
            <v>6.72</v>
          </cell>
          <cell r="I1793" t="str">
            <v>E</v>
          </cell>
          <cell r="K1793">
            <v>6.72</v>
          </cell>
        </row>
        <row r="1794">
          <cell r="B1794">
            <v>16909015</v>
          </cell>
          <cell r="H1794">
            <v>6.72</v>
          </cell>
          <cell r="I1794" t="str">
            <v>E</v>
          </cell>
          <cell r="K1794">
            <v>6.72</v>
          </cell>
        </row>
        <row r="1795">
          <cell r="B1795">
            <v>16909015</v>
          </cell>
          <cell r="H1795">
            <v>6.72</v>
          </cell>
          <cell r="I1795" t="str">
            <v>E</v>
          </cell>
          <cell r="K1795">
            <v>6.72</v>
          </cell>
        </row>
        <row r="1796">
          <cell r="B1796">
            <v>16909015</v>
          </cell>
          <cell r="H1796">
            <v>13.44</v>
          </cell>
          <cell r="I1796" t="str">
            <v>E</v>
          </cell>
          <cell r="K1796">
            <v>13.44</v>
          </cell>
        </row>
        <row r="1797">
          <cell r="B1797">
            <v>16909015</v>
          </cell>
          <cell r="H1797">
            <v>13.44</v>
          </cell>
          <cell r="I1797" t="str">
            <v>E</v>
          </cell>
          <cell r="K1797">
            <v>13.44</v>
          </cell>
        </row>
        <row r="1798">
          <cell r="B1798">
            <v>16909015</v>
          </cell>
          <cell r="H1798">
            <v>9.27</v>
          </cell>
          <cell r="I1798" t="str">
            <v>E</v>
          </cell>
          <cell r="K1798">
            <v>9.27</v>
          </cell>
        </row>
        <row r="1799">
          <cell r="B1799">
            <v>16909015</v>
          </cell>
          <cell r="H1799">
            <v>771</v>
          </cell>
          <cell r="I1799" t="str">
            <v>E</v>
          </cell>
          <cell r="K1799">
            <v>771</v>
          </cell>
        </row>
        <row r="1800">
          <cell r="B1800">
            <v>16909015</v>
          </cell>
          <cell r="H1800">
            <v>33.6</v>
          </cell>
          <cell r="I1800" t="str">
            <v>E</v>
          </cell>
          <cell r="K1800">
            <v>33.6</v>
          </cell>
        </row>
        <row r="1801">
          <cell r="B1801">
            <v>16909015</v>
          </cell>
          <cell r="H1801">
            <v>21</v>
          </cell>
          <cell r="I1801" t="str">
            <v>E</v>
          </cell>
          <cell r="K1801">
            <v>21</v>
          </cell>
        </row>
        <row r="1802">
          <cell r="B1802">
            <v>16909015</v>
          </cell>
          <cell r="H1802">
            <v>11.42</v>
          </cell>
          <cell r="I1802" t="str">
            <v>E</v>
          </cell>
          <cell r="K1802">
            <v>11.42</v>
          </cell>
        </row>
        <row r="1803">
          <cell r="B1803">
            <v>16909015</v>
          </cell>
          <cell r="H1803">
            <v>11.42</v>
          </cell>
          <cell r="I1803" t="str">
            <v>E</v>
          </cell>
          <cell r="K1803">
            <v>11.42</v>
          </cell>
        </row>
        <row r="1804">
          <cell r="B1804">
            <v>16909015</v>
          </cell>
          <cell r="H1804">
            <v>11.42</v>
          </cell>
          <cell r="I1804" t="str">
            <v>E</v>
          </cell>
          <cell r="K1804">
            <v>11.42</v>
          </cell>
        </row>
        <row r="1805">
          <cell r="B1805">
            <v>16909015</v>
          </cell>
          <cell r="H1805">
            <v>11.42</v>
          </cell>
          <cell r="I1805" t="str">
            <v>E</v>
          </cell>
          <cell r="K1805">
            <v>11.42</v>
          </cell>
        </row>
        <row r="1806">
          <cell r="B1806">
            <v>16909015</v>
          </cell>
          <cell r="H1806">
            <v>8</v>
          </cell>
          <cell r="I1806" t="str">
            <v>E</v>
          </cell>
          <cell r="K1806">
            <v>8</v>
          </cell>
        </row>
        <row r="1807">
          <cell r="B1807">
            <v>16909015</v>
          </cell>
          <cell r="H1807">
            <v>2.5</v>
          </cell>
          <cell r="I1807" t="str">
            <v>E</v>
          </cell>
          <cell r="K1807">
            <v>2.5</v>
          </cell>
        </row>
        <row r="1808">
          <cell r="B1808">
            <v>16909015</v>
          </cell>
          <cell r="H1808">
            <v>247.69</v>
          </cell>
          <cell r="I1808" t="str">
            <v>E</v>
          </cell>
          <cell r="K1808">
            <v>247.69</v>
          </cell>
        </row>
        <row r="1809">
          <cell r="B1809">
            <v>16909015</v>
          </cell>
          <cell r="H1809">
            <v>63</v>
          </cell>
          <cell r="I1809" t="str">
            <v>E</v>
          </cell>
          <cell r="K1809">
            <v>63</v>
          </cell>
        </row>
        <row r="1810">
          <cell r="B1810">
            <v>16909015</v>
          </cell>
          <cell r="H1810">
            <v>30</v>
          </cell>
          <cell r="I1810" t="str">
            <v>E</v>
          </cell>
          <cell r="K1810">
            <v>30</v>
          </cell>
        </row>
        <row r="1811">
          <cell r="B1811">
            <v>16909015</v>
          </cell>
          <cell r="H1811">
            <v>63</v>
          </cell>
          <cell r="I1811" t="str">
            <v>E</v>
          </cell>
          <cell r="K1811">
            <v>63</v>
          </cell>
        </row>
        <row r="1812">
          <cell r="B1812">
            <v>16909015</v>
          </cell>
          <cell r="H1812">
            <v>50</v>
          </cell>
          <cell r="I1812" t="str">
            <v>E</v>
          </cell>
          <cell r="K1812">
            <v>50</v>
          </cell>
        </row>
        <row r="1813">
          <cell r="B1813">
            <v>16909015</v>
          </cell>
          <cell r="H1813">
            <v>28</v>
          </cell>
          <cell r="I1813" t="str">
            <v>D</v>
          </cell>
          <cell r="K1813">
            <v>16.8</v>
          </cell>
        </row>
        <row r="1814">
          <cell r="B1814">
            <v>16909015</v>
          </cell>
          <cell r="H1814">
            <v>6.72</v>
          </cell>
          <cell r="I1814" t="str">
            <v>D</v>
          </cell>
          <cell r="K1814">
            <v>4.032</v>
          </cell>
        </row>
        <row r="1815">
          <cell r="B1815">
            <v>16909015</v>
          </cell>
          <cell r="H1815">
            <v>168</v>
          </cell>
          <cell r="I1815" t="str">
            <v>D</v>
          </cell>
          <cell r="K1815">
            <v>100.8</v>
          </cell>
        </row>
        <row r="1816">
          <cell r="B1816">
            <v>16909015</v>
          </cell>
          <cell r="H1816">
            <v>63</v>
          </cell>
          <cell r="I1816" t="str">
            <v>D</v>
          </cell>
          <cell r="K1816">
            <v>37.799999999999997</v>
          </cell>
        </row>
        <row r="1817">
          <cell r="B1817">
            <v>16909015</v>
          </cell>
          <cell r="H1817">
            <v>50</v>
          </cell>
          <cell r="I1817" t="str">
            <v>D</v>
          </cell>
          <cell r="K1817">
            <v>30</v>
          </cell>
        </row>
        <row r="1818">
          <cell r="B1818">
            <v>16909015</v>
          </cell>
          <cell r="H1818">
            <v>30</v>
          </cell>
          <cell r="I1818" t="str">
            <v>C</v>
          </cell>
          <cell r="K1818">
            <v>6</v>
          </cell>
        </row>
        <row r="1819">
          <cell r="B1819">
            <v>16909015</v>
          </cell>
          <cell r="H1819">
            <v>10</v>
          </cell>
          <cell r="I1819" t="str">
            <v>C</v>
          </cell>
          <cell r="K1819">
            <v>2</v>
          </cell>
        </row>
        <row r="1820">
          <cell r="B1820">
            <v>16909015</v>
          </cell>
          <cell r="H1820">
            <v>4.7</v>
          </cell>
          <cell r="I1820" t="str">
            <v>C</v>
          </cell>
          <cell r="K1820">
            <v>0.94000000000000006</v>
          </cell>
        </row>
        <row r="1821">
          <cell r="B1821">
            <v>16909015</v>
          </cell>
          <cell r="H1821">
            <v>4.7</v>
          </cell>
          <cell r="I1821" t="str">
            <v>C</v>
          </cell>
          <cell r="K1821">
            <v>0.94000000000000006</v>
          </cell>
        </row>
        <row r="1822">
          <cell r="B1822">
            <v>16909015</v>
          </cell>
          <cell r="H1822">
            <v>4.7</v>
          </cell>
          <cell r="I1822" t="str">
            <v>C</v>
          </cell>
          <cell r="K1822">
            <v>0.94000000000000006</v>
          </cell>
        </row>
        <row r="1823">
          <cell r="B1823">
            <v>16909015</v>
          </cell>
          <cell r="H1823">
            <v>4.7</v>
          </cell>
          <cell r="I1823" t="str">
            <v>C</v>
          </cell>
          <cell r="K1823">
            <v>0.94000000000000006</v>
          </cell>
        </row>
        <row r="1824">
          <cell r="B1824">
            <v>16909015</v>
          </cell>
          <cell r="H1824">
            <v>4.7</v>
          </cell>
          <cell r="I1824" t="str">
            <v>C</v>
          </cell>
          <cell r="K1824">
            <v>0.94000000000000006</v>
          </cell>
        </row>
        <row r="1825">
          <cell r="B1825">
            <v>16909015</v>
          </cell>
          <cell r="H1825">
            <v>4.7</v>
          </cell>
          <cell r="I1825" t="str">
            <v>C</v>
          </cell>
          <cell r="K1825">
            <v>0.94000000000000006</v>
          </cell>
        </row>
        <row r="1826">
          <cell r="B1826">
            <v>16909015</v>
          </cell>
          <cell r="H1826">
            <v>4.7</v>
          </cell>
          <cell r="I1826" t="str">
            <v>C</v>
          </cell>
          <cell r="K1826">
            <v>0.94000000000000006</v>
          </cell>
        </row>
        <row r="1827">
          <cell r="B1827">
            <v>16909015</v>
          </cell>
          <cell r="H1827">
            <v>4.7</v>
          </cell>
          <cell r="I1827" t="str">
            <v>C</v>
          </cell>
          <cell r="K1827">
            <v>0.94000000000000006</v>
          </cell>
        </row>
        <row r="1828">
          <cell r="B1828">
            <v>16909015</v>
          </cell>
          <cell r="H1828">
            <v>4.7</v>
          </cell>
          <cell r="I1828" t="str">
            <v>C</v>
          </cell>
          <cell r="K1828">
            <v>0.94000000000000006</v>
          </cell>
        </row>
        <row r="1829">
          <cell r="B1829">
            <v>16909015</v>
          </cell>
          <cell r="H1829">
            <v>4.7</v>
          </cell>
          <cell r="I1829" t="str">
            <v>C</v>
          </cell>
          <cell r="K1829">
            <v>0.94000000000000006</v>
          </cell>
        </row>
        <row r="1830">
          <cell r="B1830">
            <v>16909015</v>
          </cell>
          <cell r="H1830">
            <v>4.7</v>
          </cell>
          <cell r="I1830" t="str">
            <v>C</v>
          </cell>
          <cell r="K1830">
            <v>0.94000000000000006</v>
          </cell>
        </row>
        <row r="1831">
          <cell r="B1831">
            <v>16909015</v>
          </cell>
          <cell r="H1831">
            <v>4.7</v>
          </cell>
          <cell r="I1831" t="str">
            <v>C</v>
          </cell>
          <cell r="K1831">
            <v>0.94000000000000006</v>
          </cell>
        </row>
        <row r="1832">
          <cell r="B1832">
            <v>16909015</v>
          </cell>
          <cell r="H1832">
            <v>4.7</v>
          </cell>
          <cell r="I1832" t="str">
            <v>C</v>
          </cell>
          <cell r="K1832">
            <v>0.94000000000000006</v>
          </cell>
        </row>
        <row r="1833">
          <cell r="B1833">
            <v>16909015</v>
          </cell>
          <cell r="H1833">
            <v>4.7</v>
          </cell>
          <cell r="I1833" t="str">
            <v>C</v>
          </cell>
          <cell r="K1833">
            <v>0.94000000000000006</v>
          </cell>
        </row>
        <row r="1834">
          <cell r="B1834">
            <v>16909015</v>
          </cell>
          <cell r="H1834">
            <v>4.7</v>
          </cell>
          <cell r="I1834" t="str">
            <v>C</v>
          </cell>
          <cell r="K1834">
            <v>0.94000000000000006</v>
          </cell>
        </row>
        <row r="1835">
          <cell r="B1835">
            <v>16909015</v>
          </cell>
          <cell r="H1835">
            <v>4.7</v>
          </cell>
          <cell r="I1835" t="str">
            <v>C</v>
          </cell>
          <cell r="K1835">
            <v>0.94000000000000006</v>
          </cell>
        </row>
        <row r="1836">
          <cell r="B1836">
            <v>16909015</v>
          </cell>
          <cell r="H1836">
            <v>4.7</v>
          </cell>
          <cell r="I1836" t="str">
            <v>C</v>
          </cell>
          <cell r="K1836">
            <v>0.94000000000000006</v>
          </cell>
        </row>
        <row r="1837">
          <cell r="B1837">
            <v>16909015</v>
          </cell>
          <cell r="H1837">
            <v>4.7</v>
          </cell>
          <cell r="I1837" t="str">
            <v>C</v>
          </cell>
          <cell r="K1837">
            <v>0.94000000000000006</v>
          </cell>
        </row>
        <row r="1838">
          <cell r="B1838">
            <v>16909015</v>
          </cell>
          <cell r="H1838">
            <v>4.7</v>
          </cell>
          <cell r="I1838" t="str">
            <v>C</v>
          </cell>
          <cell r="K1838">
            <v>0.94000000000000006</v>
          </cell>
        </row>
        <row r="1839">
          <cell r="B1839">
            <v>16909015</v>
          </cell>
          <cell r="H1839">
            <v>168</v>
          </cell>
          <cell r="I1839" t="str">
            <v>C</v>
          </cell>
          <cell r="K1839">
            <v>33.6</v>
          </cell>
        </row>
        <row r="1840">
          <cell r="B1840">
            <v>16909015</v>
          </cell>
          <cell r="H1840">
            <v>63</v>
          </cell>
          <cell r="I1840" t="str">
            <v>C</v>
          </cell>
          <cell r="K1840">
            <v>12.600000000000001</v>
          </cell>
        </row>
        <row r="1841">
          <cell r="B1841">
            <v>16909015</v>
          </cell>
          <cell r="H1841">
            <v>4.2</v>
          </cell>
          <cell r="I1841" t="str">
            <v>C</v>
          </cell>
          <cell r="K1841">
            <v>0.84000000000000008</v>
          </cell>
        </row>
        <row r="1842">
          <cell r="B1842">
            <v>16909015</v>
          </cell>
          <cell r="H1842">
            <v>4.2</v>
          </cell>
          <cell r="I1842" t="str">
            <v>C</v>
          </cell>
          <cell r="K1842">
            <v>0.84000000000000008</v>
          </cell>
        </row>
        <row r="1843">
          <cell r="B1843">
            <v>16909015</v>
          </cell>
          <cell r="H1843">
            <v>4.2</v>
          </cell>
          <cell r="I1843" t="str">
            <v>C</v>
          </cell>
          <cell r="K1843">
            <v>0.84000000000000008</v>
          </cell>
        </row>
        <row r="1844">
          <cell r="B1844">
            <v>16909015</v>
          </cell>
          <cell r="H1844">
            <v>4.2</v>
          </cell>
          <cell r="I1844" t="str">
            <v>C</v>
          </cell>
          <cell r="K1844">
            <v>0.84000000000000008</v>
          </cell>
        </row>
        <row r="1845">
          <cell r="B1845">
            <v>16909015</v>
          </cell>
          <cell r="H1845">
            <v>4.2</v>
          </cell>
          <cell r="I1845" t="str">
            <v>C</v>
          </cell>
          <cell r="K1845">
            <v>0.84000000000000008</v>
          </cell>
        </row>
        <row r="1846">
          <cell r="B1846">
            <v>16909015</v>
          </cell>
          <cell r="H1846">
            <v>4.2</v>
          </cell>
          <cell r="I1846" t="str">
            <v>C</v>
          </cell>
          <cell r="K1846">
            <v>0.84000000000000008</v>
          </cell>
        </row>
        <row r="1847">
          <cell r="B1847">
            <v>16909015</v>
          </cell>
          <cell r="H1847">
            <v>4.2</v>
          </cell>
          <cell r="I1847" t="str">
            <v>C</v>
          </cell>
          <cell r="K1847">
            <v>0.84000000000000008</v>
          </cell>
        </row>
        <row r="1848">
          <cell r="B1848">
            <v>16909015</v>
          </cell>
          <cell r="H1848">
            <v>4.2</v>
          </cell>
          <cell r="I1848" t="str">
            <v>C</v>
          </cell>
          <cell r="K1848">
            <v>0.84000000000000008</v>
          </cell>
        </row>
        <row r="1849">
          <cell r="B1849">
            <v>16909015</v>
          </cell>
          <cell r="H1849">
            <v>4.2</v>
          </cell>
          <cell r="I1849" t="str">
            <v>C</v>
          </cell>
          <cell r="K1849">
            <v>0.84000000000000008</v>
          </cell>
        </row>
        <row r="1850">
          <cell r="B1850">
            <v>16909015</v>
          </cell>
          <cell r="H1850">
            <v>4.2</v>
          </cell>
          <cell r="I1850" t="str">
            <v>C</v>
          </cell>
          <cell r="K1850">
            <v>0.84000000000000008</v>
          </cell>
        </row>
        <row r="1851">
          <cell r="B1851">
            <v>16909015</v>
          </cell>
          <cell r="H1851">
            <v>4.2</v>
          </cell>
          <cell r="I1851" t="str">
            <v>C</v>
          </cell>
          <cell r="K1851">
            <v>0.84000000000000008</v>
          </cell>
        </row>
        <row r="1852">
          <cell r="B1852">
            <v>16909015</v>
          </cell>
          <cell r="H1852">
            <v>4.2</v>
          </cell>
          <cell r="I1852" t="str">
            <v>C</v>
          </cell>
          <cell r="K1852">
            <v>0.84000000000000008</v>
          </cell>
        </row>
        <row r="1853">
          <cell r="B1853">
            <v>16909015</v>
          </cell>
          <cell r="H1853">
            <v>4.2</v>
          </cell>
          <cell r="I1853" t="str">
            <v>C</v>
          </cell>
          <cell r="K1853">
            <v>0.84000000000000008</v>
          </cell>
        </row>
        <row r="1854">
          <cell r="B1854">
            <v>16909015</v>
          </cell>
          <cell r="H1854">
            <v>4.2</v>
          </cell>
          <cell r="I1854" t="str">
            <v>C</v>
          </cell>
          <cell r="K1854">
            <v>0.84000000000000008</v>
          </cell>
        </row>
        <row r="1855">
          <cell r="B1855">
            <v>16909015</v>
          </cell>
          <cell r="H1855">
            <v>4.2</v>
          </cell>
          <cell r="I1855" t="str">
            <v>C</v>
          </cell>
          <cell r="K1855">
            <v>0.84000000000000008</v>
          </cell>
        </row>
        <row r="1856">
          <cell r="B1856">
            <v>16909015</v>
          </cell>
          <cell r="H1856">
            <v>4.2</v>
          </cell>
          <cell r="I1856" t="str">
            <v>C</v>
          </cell>
          <cell r="K1856">
            <v>0.84000000000000008</v>
          </cell>
        </row>
        <row r="1857">
          <cell r="B1857">
            <v>16909015</v>
          </cell>
          <cell r="H1857">
            <v>4.2</v>
          </cell>
          <cell r="I1857" t="str">
            <v>C</v>
          </cell>
          <cell r="K1857">
            <v>0.84000000000000008</v>
          </cell>
        </row>
        <row r="1858">
          <cell r="B1858">
            <v>16909015</v>
          </cell>
          <cell r="H1858">
            <v>4.2</v>
          </cell>
          <cell r="I1858" t="str">
            <v>C</v>
          </cell>
          <cell r="K1858">
            <v>0.84000000000000008</v>
          </cell>
        </row>
        <row r="1859">
          <cell r="B1859">
            <v>16909015</v>
          </cell>
          <cell r="H1859">
            <v>4.2</v>
          </cell>
          <cell r="I1859" t="str">
            <v>C</v>
          </cell>
          <cell r="K1859">
            <v>0.84000000000000008</v>
          </cell>
        </row>
        <row r="1860">
          <cell r="B1860">
            <v>16909015</v>
          </cell>
          <cell r="H1860">
            <v>4.2</v>
          </cell>
          <cell r="I1860" t="str">
            <v>C</v>
          </cell>
          <cell r="K1860">
            <v>0.84000000000000008</v>
          </cell>
        </row>
        <row r="1861">
          <cell r="B1861">
            <v>16909015</v>
          </cell>
          <cell r="H1861">
            <v>4.2</v>
          </cell>
          <cell r="I1861" t="str">
            <v>C</v>
          </cell>
          <cell r="K1861">
            <v>0.84000000000000008</v>
          </cell>
        </row>
        <row r="1862">
          <cell r="B1862">
            <v>16909015</v>
          </cell>
          <cell r="H1862">
            <v>4.2</v>
          </cell>
          <cell r="I1862" t="str">
            <v>C</v>
          </cell>
          <cell r="K1862">
            <v>0.84000000000000008</v>
          </cell>
        </row>
        <row r="1863">
          <cell r="B1863">
            <v>16909015</v>
          </cell>
          <cell r="H1863">
            <v>4.2</v>
          </cell>
          <cell r="I1863" t="str">
            <v>C</v>
          </cell>
          <cell r="K1863">
            <v>0.84000000000000008</v>
          </cell>
        </row>
        <row r="1864">
          <cell r="B1864">
            <v>16909015</v>
          </cell>
          <cell r="H1864">
            <v>4.2</v>
          </cell>
          <cell r="I1864" t="str">
            <v>C</v>
          </cell>
          <cell r="K1864">
            <v>0.84000000000000008</v>
          </cell>
        </row>
        <row r="1865">
          <cell r="B1865">
            <v>16909015</v>
          </cell>
          <cell r="H1865">
            <v>4.2</v>
          </cell>
          <cell r="I1865" t="str">
            <v>C</v>
          </cell>
          <cell r="K1865">
            <v>0.84000000000000008</v>
          </cell>
        </row>
        <row r="1866">
          <cell r="B1866">
            <v>16909015</v>
          </cell>
          <cell r="H1866">
            <v>4.2</v>
          </cell>
          <cell r="I1866" t="str">
            <v>C</v>
          </cell>
          <cell r="K1866">
            <v>0.84000000000000008</v>
          </cell>
        </row>
        <row r="1867">
          <cell r="B1867">
            <v>16909015</v>
          </cell>
          <cell r="H1867">
            <v>4.2</v>
          </cell>
          <cell r="I1867" t="str">
            <v>C</v>
          </cell>
          <cell r="K1867">
            <v>0.84000000000000008</v>
          </cell>
        </row>
        <row r="1868">
          <cell r="B1868">
            <v>16909015</v>
          </cell>
          <cell r="H1868">
            <v>4.2</v>
          </cell>
          <cell r="I1868" t="str">
            <v>C</v>
          </cell>
          <cell r="K1868">
            <v>0.84000000000000008</v>
          </cell>
        </row>
        <row r="1869">
          <cell r="B1869">
            <v>16909015</v>
          </cell>
          <cell r="H1869">
            <v>4.2</v>
          </cell>
          <cell r="I1869" t="str">
            <v>C</v>
          </cell>
          <cell r="K1869">
            <v>0.84000000000000008</v>
          </cell>
        </row>
        <row r="1870">
          <cell r="B1870">
            <v>16909015</v>
          </cell>
          <cell r="H1870">
            <v>4.2</v>
          </cell>
          <cell r="I1870" t="str">
            <v>C</v>
          </cell>
          <cell r="K1870">
            <v>0.84000000000000008</v>
          </cell>
        </row>
        <row r="1871">
          <cell r="B1871">
            <v>16909015</v>
          </cell>
          <cell r="H1871">
            <v>4.2</v>
          </cell>
          <cell r="I1871" t="str">
            <v>C</v>
          </cell>
          <cell r="K1871">
            <v>0.84000000000000008</v>
          </cell>
        </row>
        <row r="1872">
          <cell r="B1872">
            <v>16909015</v>
          </cell>
          <cell r="H1872">
            <v>4.2</v>
          </cell>
          <cell r="I1872" t="str">
            <v>C</v>
          </cell>
          <cell r="K1872">
            <v>0.84000000000000008</v>
          </cell>
        </row>
        <row r="1873">
          <cell r="B1873">
            <v>16909015</v>
          </cell>
          <cell r="H1873">
            <v>4.2</v>
          </cell>
          <cell r="I1873" t="str">
            <v>C</v>
          </cell>
          <cell r="K1873">
            <v>0.84000000000000008</v>
          </cell>
        </row>
        <row r="1874">
          <cell r="B1874">
            <v>16909015</v>
          </cell>
          <cell r="H1874">
            <v>4.2</v>
          </cell>
          <cell r="I1874" t="str">
            <v>C</v>
          </cell>
          <cell r="K1874">
            <v>0.84000000000000008</v>
          </cell>
        </row>
        <row r="1875">
          <cell r="B1875">
            <v>16909015</v>
          </cell>
          <cell r="H1875">
            <v>4.2</v>
          </cell>
          <cell r="I1875" t="str">
            <v>C</v>
          </cell>
          <cell r="K1875">
            <v>0.84000000000000008</v>
          </cell>
        </row>
        <row r="1876">
          <cell r="B1876">
            <v>16909015</v>
          </cell>
          <cell r="H1876">
            <v>4.2</v>
          </cell>
          <cell r="I1876" t="str">
            <v>C</v>
          </cell>
          <cell r="K1876">
            <v>0.84000000000000008</v>
          </cell>
        </row>
        <row r="1877">
          <cell r="B1877">
            <v>16909015</v>
          </cell>
          <cell r="H1877">
            <v>4.2</v>
          </cell>
          <cell r="I1877" t="str">
            <v>C</v>
          </cell>
          <cell r="K1877">
            <v>0.84000000000000008</v>
          </cell>
        </row>
        <row r="1878">
          <cell r="B1878">
            <v>16909015</v>
          </cell>
          <cell r="H1878">
            <v>4.2</v>
          </cell>
          <cell r="I1878" t="str">
            <v>C</v>
          </cell>
          <cell r="K1878">
            <v>0.84000000000000008</v>
          </cell>
        </row>
        <row r="1879">
          <cell r="B1879">
            <v>16909015</v>
          </cell>
          <cell r="H1879">
            <v>4.2</v>
          </cell>
          <cell r="I1879" t="str">
            <v>C</v>
          </cell>
          <cell r="K1879">
            <v>0.84000000000000008</v>
          </cell>
        </row>
        <row r="1880">
          <cell r="B1880">
            <v>16909015</v>
          </cell>
          <cell r="H1880">
            <v>4.2</v>
          </cell>
          <cell r="I1880" t="str">
            <v>C</v>
          </cell>
          <cell r="K1880">
            <v>0.84000000000000008</v>
          </cell>
        </row>
        <row r="1881">
          <cell r="B1881">
            <v>16909015</v>
          </cell>
          <cell r="H1881">
            <v>4.2</v>
          </cell>
          <cell r="I1881" t="str">
            <v>C</v>
          </cell>
          <cell r="K1881">
            <v>0.84000000000000008</v>
          </cell>
        </row>
        <row r="1882">
          <cell r="B1882">
            <v>16909015</v>
          </cell>
          <cell r="H1882">
            <v>4.2</v>
          </cell>
          <cell r="I1882" t="str">
            <v>C</v>
          </cell>
          <cell r="K1882">
            <v>0.84000000000000008</v>
          </cell>
        </row>
        <row r="1883">
          <cell r="B1883">
            <v>16909015</v>
          </cell>
          <cell r="H1883">
            <v>4.2</v>
          </cell>
          <cell r="I1883" t="str">
            <v>C</v>
          </cell>
          <cell r="K1883">
            <v>0.84000000000000008</v>
          </cell>
        </row>
        <row r="1884">
          <cell r="B1884">
            <v>16909015</v>
          </cell>
          <cell r="H1884">
            <v>4.2</v>
          </cell>
          <cell r="I1884" t="str">
            <v>C</v>
          </cell>
          <cell r="K1884">
            <v>0.84000000000000008</v>
          </cell>
        </row>
        <row r="1885">
          <cell r="B1885">
            <v>16909015</v>
          </cell>
          <cell r="H1885">
            <v>4.2</v>
          </cell>
          <cell r="I1885" t="str">
            <v>C</v>
          </cell>
          <cell r="K1885">
            <v>0.84000000000000008</v>
          </cell>
        </row>
        <row r="1886">
          <cell r="B1886">
            <v>16909015</v>
          </cell>
          <cell r="H1886">
            <v>4.2</v>
          </cell>
          <cell r="I1886" t="str">
            <v>C</v>
          </cell>
          <cell r="K1886">
            <v>0.84000000000000008</v>
          </cell>
        </row>
        <row r="1887">
          <cell r="B1887">
            <v>16909015</v>
          </cell>
          <cell r="H1887">
            <v>4.2</v>
          </cell>
          <cell r="I1887" t="str">
            <v>C</v>
          </cell>
          <cell r="K1887">
            <v>0.84000000000000008</v>
          </cell>
        </row>
        <row r="1888">
          <cell r="B1888">
            <v>16909015</v>
          </cell>
          <cell r="H1888">
            <v>4.2</v>
          </cell>
          <cell r="I1888" t="str">
            <v>C</v>
          </cell>
          <cell r="K1888">
            <v>0.84000000000000008</v>
          </cell>
        </row>
        <row r="1889">
          <cell r="B1889">
            <v>16909015</v>
          </cell>
          <cell r="H1889">
            <v>4.2</v>
          </cell>
          <cell r="I1889" t="str">
            <v>C</v>
          </cell>
          <cell r="K1889">
            <v>0.84000000000000008</v>
          </cell>
        </row>
        <row r="1890">
          <cell r="B1890">
            <v>16909015</v>
          </cell>
          <cell r="H1890">
            <v>4.2</v>
          </cell>
          <cell r="I1890" t="str">
            <v>C</v>
          </cell>
          <cell r="K1890">
            <v>0.84000000000000008</v>
          </cell>
        </row>
        <row r="1891">
          <cell r="B1891">
            <v>16909015</v>
          </cell>
          <cell r="H1891">
            <v>4.2</v>
          </cell>
          <cell r="I1891" t="str">
            <v>C</v>
          </cell>
          <cell r="K1891">
            <v>0.84000000000000008</v>
          </cell>
        </row>
        <row r="1892">
          <cell r="B1892">
            <v>16909015</v>
          </cell>
          <cell r="H1892">
            <v>4.2</v>
          </cell>
          <cell r="I1892" t="str">
            <v>C</v>
          </cell>
          <cell r="K1892">
            <v>0.84000000000000008</v>
          </cell>
        </row>
        <row r="1893">
          <cell r="B1893">
            <v>16909015</v>
          </cell>
          <cell r="H1893">
            <v>4.2</v>
          </cell>
          <cell r="I1893" t="str">
            <v>C</v>
          </cell>
          <cell r="K1893">
            <v>0.84000000000000008</v>
          </cell>
        </row>
        <row r="1894">
          <cell r="B1894">
            <v>16909015</v>
          </cell>
          <cell r="H1894">
            <v>4.2</v>
          </cell>
          <cell r="I1894" t="str">
            <v>C</v>
          </cell>
          <cell r="K1894">
            <v>0.84000000000000008</v>
          </cell>
        </row>
        <row r="1895">
          <cell r="B1895">
            <v>16909015</v>
          </cell>
          <cell r="H1895">
            <v>4.2</v>
          </cell>
          <cell r="I1895" t="str">
            <v>C</v>
          </cell>
          <cell r="K1895">
            <v>0.84000000000000008</v>
          </cell>
        </row>
        <row r="1896">
          <cell r="B1896">
            <v>16909015</v>
          </cell>
          <cell r="H1896">
            <v>4.2</v>
          </cell>
          <cell r="I1896" t="str">
            <v>C</v>
          </cell>
          <cell r="K1896">
            <v>0.84000000000000008</v>
          </cell>
        </row>
        <row r="1897">
          <cell r="B1897">
            <v>16909015</v>
          </cell>
          <cell r="H1897">
            <v>4.2</v>
          </cell>
          <cell r="I1897" t="str">
            <v>C</v>
          </cell>
          <cell r="K1897">
            <v>0.84000000000000008</v>
          </cell>
        </row>
        <row r="1898">
          <cell r="B1898">
            <v>16909015</v>
          </cell>
          <cell r="H1898">
            <v>4.2</v>
          </cell>
          <cell r="I1898" t="str">
            <v>C</v>
          </cell>
          <cell r="K1898">
            <v>0.84000000000000008</v>
          </cell>
        </row>
        <row r="1899">
          <cell r="B1899">
            <v>16909015</v>
          </cell>
          <cell r="H1899">
            <v>4.2</v>
          </cell>
          <cell r="I1899" t="str">
            <v>C</v>
          </cell>
          <cell r="K1899">
            <v>0.84000000000000008</v>
          </cell>
        </row>
        <row r="1900">
          <cell r="B1900">
            <v>16909015</v>
          </cell>
          <cell r="H1900">
            <v>4.2</v>
          </cell>
          <cell r="I1900" t="str">
            <v>C</v>
          </cell>
          <cell r="K1900">
            <v>0.84000000000000008</v>
          </cell>
        </row>
        <row r="1901">
          <cell r="B1901">
            <v>16909015</v>
          </cell>
          <cell r="H1901">
            <v>4.2</v>
          </cell>
          <cell r="I1901" t="str">
            <v>C</v>
          </cell>
          <cell r="K1901">
            <v>0.84000000000000008</v>
          </cell>
        </row>
        <row r="1902">
          <cell r="B1902">
            <v>16909015</v>
          </cell>
          <cell r="H1902">
            <v>4.2</v>
          </cell>
          <cell r="I1902" t="str">
            <v>C</v>
          </cell>
          <cell r="K1902">
            <v>0.84000000000000008</v>
          </cell>
        </row>
        <row r="1903">
          <cell r="B1903">
            <v>16909015</v>
          </cell>
          <cell r="H1903">
            <v>44.1</v>
          </cell>
          <cell r="I1903" t="str">
            <v>C</v>
          </cell>
          <cell r="K1903">
            <v>8.82</v>
          </cell>
        </row>
        <row r="1904">
          <cell r="B1904">
            <v>16909015</v>
          </cell>
          <cell r="H1904">
            <v>63</v>
          </cell>
          <cell r="I1904" t="str">
            <v>B</v>
          </cell>
          <cell r="K1904">
            <v>3.78</v>
          </cell>
        </row>
        <row r="1905">
          <cell r="B1905">
            <v>16909015</v>
          </cell>
          <cell r="H1905">
            <v>39.9</v>
          </cell>
          <cell r="I1905" t="str">
            <v>B</v>
          </cell>
          <cell r="K1905">
            <v>2.3939999999999997</v>
          </cell>
        </row>
        <row r="1906">
          <cell r="B1906">
            <v>16909015</v>
          </cell>
          <cell r="H1906">
            <v>37.799999999999997</v>
          </cell>
          <cell r="I1906" t="str">
            <v>B</v>
          </cell>
          <cell r="K1906">
            <v>2.2679999999999998</v>
          </cell>
        </row>
        <row r="1907">
          <cell r="B1907">
            <v>16909015</v>
          </cell>
          <cell r="H1907">
            <v>12.6</v>
          </cell>
          <cell r="I1907" t="str">
            <v>B</v>
          </cell>
          <cell r="K1907">
            <v>0.75600000000000001</v>
          </cell>
        </row>
        <row r="1908">
          <cell r="B1908">
            <v>16909015</v>
          </cell>
          <cell r="H1908">
            <v>16.8</v>
          </cell>
          <cell r="I1908" t="str">
            <v>B</v>
          </cell>
          <cell r="K1908">
            <v>1.008</v>
          </cell>
        </row>
        <row r="1909">
          <cell r="B1909">
            <v>16909015</v>
          </cell>
          <cell r="H1909">
            <v>21</v>
          </cell>
          <cell r="I1909" t="str">
            <v>B</v>
          </cell>
          <cell r="K1909">
            <v>1.26</v>
          </cell>
        </row>
        <row r="1910">
          <cell r="B1910">
            <v>16909015</v>
          </cell>
          <cell r="H1910">
            <v>27.3</v>
          </cell>
          <cell r="I1910" t="str">
            <v>B</v>
          </cell>
          <cell r="K1910">
            <v>1.6379999999999999</v>
          </cell>
        </row>
        <row r="1911">
          <cell r="B1911">
            <v>16909015</v>
          </cell>
          <cell r="H1911">
            <v>83.44</v>
          </cell>
          <cell r="I1911" t="str">
            <v>B</v>
          </cell>
          <cell r="K1911">
            <v>5.0063999999999993</v>
          </cell>
        </row>
        <row r="1912">
          <cell r="B1912">
            <v>16909015</v>
          </cell>
          <cell r="H1912">
            <v>150</v>
          </cell>
          <cell r="I1912" t="str">
            <v>B</v>
          </cell>
          <cell r="K1912">
            <v>9</v>
          </cell>
        </row>
        <row r="1913">
          <cell r="B1913">
            <v>16909015</v>
          </cell>
          <cell r="H1913">
            <v>19.600000000000001</v>
          </cell>
          <cell r="I1913" t="str">
            <v>B</v>
          </cell>
          <cell r="K1913">
            <v>1.1759999999999999</v>
          </cell>
        </row>
        <row r="1914">
          <cell r="B1914">
            <v>16909015</v>
          </cell>
          <cell r="H1914">
            <v>19.600000000000001</v>
          </cell>
          <cell r="I1914" t="str">
            <v>B</v>
          </cell>
          <cell r="K1914">
            <v>1.1759999999999999</v>
          </cell>
        </row>
        <row r="1915">
          <cell r="B1915">
            <v>16909015</v>
          </cell>
          <cell r="H1915">
            <v>19.600000000000001</v>
          </cell>
          <cell r="I1915" t="str">
            <v>B</v>
          </cell>
          <cell r="K1915">
            <v>1.1759999999999999</v>
          </cell>
        </row>
        <row r="1916">
          <cell r="B1916">
            <v>16909015</v>
          </cell>
          <cell r="H1916">
            <v>19.600000000000001</v>
          </cell>
          <cell r="I1916" t="str">
            <v>B</v>
          </cell>
          <cell r="K1916">
            <v>1.1759999999999999</v>
          </cell>
        </row>
        <row r="1917">
          <cell r="B1917">
            <v>16909015</v>
          </cell>
          <cell r="H1917">
            <v>15</v>
          </cell>
          <cell r="I1917" t="str">
            <v>B</v>
          </cell>
          <cell r="K1917">
            <v>0.89999999999999991</v>
          </cell>
        </row>
        <row r="1918">
          <cell r="B1918">
            <v>16909015</v>
          </cell>
          <cell r="H1918">
            <v>15</v>
          </cell>
          <cell r="I1918" t="str">
            <v>B</v>
          </cell>
          <cell r="K1918">
            <v>0.89999999999999991</v>
          </cell>
        </row>
        <row r="1919">
          <cell r="B1919">
            <v>16909015</v>
          </cell>
          <cell r="H1919">
            <v>15</v>
          </cell>
          <cell r="I1919" t="str">
            <v>B</v>
          </cell>
          <cell r="K1919">
            <v>0.89999999999999991</v>
          </cell>
        </row>
        <row r="1920">
          <cell r="B1920">
            <v>16909015</v>
          </cell>
          <cell r="H1920">
            <v>15</v>
          </cell>
          <cell r="I1920" t="str">
            <v>B</v>
          </cell>
          <cell r="K1920">
            <v>0.89999999999999991</v>
          </cell>
        </row>
        <row r="1921">
          <cell r="B1921">
            <v>16909015</v>
          </cell>
          <cell r="H1921">
            <v>15</v>
          </cell>
          <cell r="I1921" t="str">
            <v>B</v>
          </cell>
          <cell r="K1921">
            <v>0.89999999999999991</v>
          </cell>
        </row>
        <row r="1922">
          <cell r="B1922">
            <v>16909015</v>
          </cell>
          <cell r="H1922">
            <v>15</v>
          </cell>
          <cell r="I1922" t="str">
            <v>B</v>
          </cell>
          <cell r="K1922">
            <v>0.89999999999999991</v>
          </cell>
        </row>
        <row r="1923">
          <cell r="B1923">
            <v>16909015</v>
          </cell>
          <cell r="H1923">
            <v>63</v>
          </cell>
          <cell r="I1923" t="str">
            <v>A</v>
          </cell>
          <cell r="K1923">
            <v>0.63</v>
          </cell>
        </row>
        <row r="1924">
          <cell r="B1924">
            <v>16909015</v>
          </cell>
          <cell r="H1924">
            <v>63</v>
          </cell>
          <cell r="I1924" t="str">
            <v>A</v>
          </cell>
          <cell r="K1924">
            <v>0.63</v>
          </cell>
        </row>
        <row r="1925">
          <cell r="B1925">
            <v>16909015</v>
          </cell>
          <cell r="H1925">
            <v>63</v>
          </cell>
          <cell r="I1925" t="str">
            <v>A</v>
          </cell>
          <cell r="K1925">
            <v>0.63</v>
          </cell>
        </row>
        <row r="1926">
          <cell r="B1926">
            <v>16909015</v>
          </cell>
          <cell r="H1926">
            <v>63</v>
          </cell>
          <cell r="I1926" t="str">
            <v>A</v>
          </cell>
          <cell r="K1926">
            <v>0.63</v>
          </cell>
        </row>
        <row r="1927">
          <cell r="B1927">
            <v>16909015</v>
          </cell>
          <cell r="H1927">
            <v>63</v>
          </cell>
          <cell r="I1927" t="str">
            <v>A</v>
          </cell>
          <cell r="K1927">
            <v>0.63</v>
          </cell>
        </row>
        <row r="1928">
          <cell r="B1928">
            <v>16909015</v>
          </cell>
          <cell r="H1928">
            <v>4.2</v>
          </cell>
          <cell r="I1928" t="str">
            <v>A</v>
          </cell>
          <cell r="K1928">
            <v>4.2000000000000003E-2</v>
          </cell>
        </row>
        <row r="1929">
          <cell r="B1929">
            <v>16909015</v>
          </cell>
          <cell r="H1929">
            <v>48.28</v>
          </cell>
          <cell r="I1929" t="str">
            <v>A</v>
          </cell>
          <cell r="K1929">
            <v>0.48280000000000001</v>
          </cell>
        </row>
        <row r="1930">
          <cell r="B1930">
            <v>16909015</v>
          </cell>
          <cell r="H1930">
            <v>99</v>
          </cell>
          <cell r="I1930" t="str">
            <v>A</v>
          </cell>
          <cell r="K1930">
            <v>0.99</v>
          </cell>
        </row>
      </sheetData>
      <sheetData sheetId="10" refreshError="1">
        <row r="11">
          <cell r="B11">
            <v>190245</v>
          </cell>
          <cell r="G11">
            <v>3790.07</v>
          </cell>
          <cell r="H11" t="str">
            <v>A</v>
          </cell>
          <cell r="J11">
            <v>37.900700000000001</v>
          </cell>
        </row>
        <row r="12">
          <cell r="B12">
            <v>199015</v>
          </cell>
          <cell r="G12">
            <v>100</v>
          </cell>
          <cell r="H12" t="str">
            <v>A</v>
          </cell>
          <cell r="J12">
            <v>1</v>
          </cell>
        </row>
        <row r="13">
          <cell r="H13" t="str">
            <v>A</v>
          </cell>
          <cell r="J13">
            <v>0</v>
          </cell>
        </row>
      </sheetData>
      <sheetData sheetId="11" refreshError="1">
        <row r="9">
          <cell r="P9" t="str">
            <v>A</v>
          </cell>
          <cell r="R9">
            <v>0</v>
          </cell>
        </row>
        <row r="10">
          <cell r="P10" t="str">
            <v>A</v>
          </cell>
          <cell r="R10">
            <v>0</v>
          </cell>
        </row>
        <row r="11">
          <cell r="P11" t="str">
            <v>A</v>
          </cell>
          <cell r="R11">
            <v>0</v>
          </cell>
        </row>
        <row r="12">
          <cell r="P12" t="str">
            <v>A</v>
          </cell>
          <cell r="R12">
            <v>0</v>
          </cell>
        </row>
        <row r="13">
          <cell r="P13" t="str">
            <v>A</v>
          </cell>
          <cell r="R13">
            <v>0</v>
          </cell>
        </row>
        <row r="14">
          <cell r="P14" t="str">
            <v>A</v>
          </cell>
          <cell r="R14">
            <v>0</v>
          </cell>
        </row>
        <row r="15">
          <cell r="P15" t="str">
            <v>A</v>
          </cell>
          <cell r="R15">
            <v>0</v>
          </cell>
        </row>
        <row r="16">
          <cell r="P16" t="str">
            <v>A</v>
          </cell>
          <cell r="R16">
            <v>0</v>
          </cell>
        </row>
        <row r="17">
          <cell r="P17" t="str">
            <v>A</v>
          </cell>
          <cell r="R17">
            <v>0</v>
          </cell>
        </row>
        <row r="18">
          <cell r="P18" t="str">
            <v>A</v>
          </cell>
          <cell r="R18">
            <v>0</v>
          </cell>
        </row>
        <row r="19">
          <cell r="P19" t="str">
            <v>A</v>
          </cell>
          <cell r="R19">
            <v>0</v>
          </cell>
        </row>
        <row r="20">
          <cell r="P20" t="str">
            <v>A</v>
          </cell>
          <cell r="R20">
            <v>0</v>
          </cell>
        </row>
        <row r="21">
          <cell r="P21" t="str">
            <v>A</v>
          </cell>
          <cell r="R21">
            <v>0</v>
          </cell>
        </row>
        <row r="22">
          <cell r="P22" t="str">
            <v>A</v>
          </cell>
          <cell r="R22">
            <v>0</v>
          </cell>
        </row>
        <row r="23">
          <cell r="P23" t="str">
            <v>A</v>
          </cell>
          <cell r="R23">
            <v>0</v>
          </cell>
        </row>
        <row r="24">
          <cell r="P24" t="str">
            <v>A</v>
          </cell>
          <cell r="R24">
            <v>0</v>
          </cell>
        </row>
        <row r="25">
          <cell r="P25" t="str">
            <v>A</v>
          </cell>
          <cell r="R25">
            <v>0</v>
          </cell>
        </row>
        <row r="26">
          <cell r="P26" t="str">
            <v>A</v>
          </cell>
          <cell r="R26">
            <v>0</v>
          </cell>
        </row>
        <row r="27">
          <cell r="P27" t="str">
            <v>A</v>
          </cell>
          <cell r="R27">
            <v>0</v>
          </cell>
        </row>
        <row r="28">
          <cell r="P28" t="str">
            <v>A</v>
          </cell>
          <cell r="R28">
            <v>0</v>
          </cell>
        </row>
        <row r="29">
          <cell r="P29" t="str">
            <v>A</v>
          </cell>
          <cell r="R29">
            <v>0</v>
          </cell>
        </row>
        <row r="30">
          <cell r="P30" t="str">
            <v>A</v>
          </cell>
          <cell r="R30">
            <v>0</v>
          </cell>
        </row>
        <row r="31">
          <cell r="P31" t="str">
            <v>A</v>
          </cell>
          <cell r="R31">
            <v>0</v>
          </cell>
        </row>
        <row r="32">
          <cell r="P32" t="str">
            <v>A</v>
          </cell>
          <cell r="R32">
            <v>0</v>
          </cell>
        </row>
        <row r="33">
          <cell r="P33" t="str">
            <v>A</v>
          </cell>
          <cell r="R33">
            <v>0</v>
          </cell>
        </row>
        <row r="34">
          <cell r="P34" t="str">
            <v>A</v>
          </cell>
          <cell r="R34">
            <v>0</v>
          </cell>
        </row>
        <row r="35">
          <cell r="M35">
            <v>0</v>
          </cell>
          <cell r="P35" t="str">
            <v>A</v>
          </cell>
          <cell r="R35">
            <v>0</v>
          </cell>
        </row>
        <row r="36">
          <cell r="M36" t="str">
            <v xml:space="preserve"> </v>
          </cell>
          <cell r="N36" t="str">
            <v xml:space="preserve"> </v>
          </cell>
        </row>
        <row r="37">
          <cell r="M37" t="str">
            <v xml:space="preserve"> </v>
          </cell>
        </row>
        <row r="40">
          <cell r="M40" t="str">
            <v xml:space="preserve"> </v>
          </cell>
        </row>
      </sheetData>
      <sheetData sheetId="12" refreshError="1">
        <row r="16">
          <cell r="B16">
            <v>16142005</v>
          </cell>
          <cell r="H16">
            <v>187322.37</v>
          </cell>
          <cell r="I16" t="str">
            <v>A</v>
          </cell>
          <cell r="K16">
            <v>1873.2237</v>
          </cell>
        </row>
        <row r="17">
          <cell r="B17">
            <v>16142010</v>
          </cell>
          <cell r="H17">
            <v>6013.06</v>
          </cell>
          <cell r="I17" t="str">
            <v>A</v>
          </cell>
          <cell r="K17">
            <v>60.130600000000008</v>
          </cell>
        </row>
        <row r="18">
          <cell r="B18">
            <v>16142015</v>
          </cell>
          <cell r="H18">
            <v>10631.78</v>
          </cell>
          <cell r="I18" t="str">
            <v>A</v>
          </cell>
          <cell r="K18">
            <v>106.31780000000001</v>
          </cell>
        </row>
        <row r="19">
          <cell r="B19">
            <v>16142020</v>
          </cell>
          <cell r="H19">
            <v>0</v>
          </cell>
          <cell r="I19" t="str">
            <v>A</v>
          </cell>
          <cell r="K19">
            <v>0</v>
          </cell>
        </row>
        <row r="20">
          <cell r="B20">
            <v>16142025</v>
          </cell>
          <cell r="H20">
            <v>87.2</v>
          </cell>
          <cell r="I20" t="str">
            <v>A</v>
          </cell>
          <cell r="K20">
            <v>0.872</v>
          </cell>
        </row>
        <row r="21">
          <cell r="B21">
            <v>16909005</v>
          </cell>
          <cell r="H21">
            <v>2.79</v>
          </cell>
          <cell r="I21" t="str">
            <v>E</v>
          </cell>
          <cell r="K21">
            <v>2.79</v>
          </cell>
        </row>
        <row r="22">
          <cell r="B22">
            <v>16909005</v>
          </cell>
          <cell r="H22">
            <v>2.79</v>
          </cell>
          <cell r="I22" t="str">
            <v>D</v>
          </cell>
          <cell r="K22">
            <v>1.6739999999999999</v>
          </cell>
        </row>
        <row r="23">
          <cell r="B23">
            <v>16909005</v>
          </cell>
          <cell r="H23">
            <v>2.79</v>
          </cell>
          <cell r="I23" t="str">
            <v>E</v>
          </cell>
          <cell r="K23">
            <v>2.79</v>
          </cell>
        </row>
        <row r="24">
          <cell r="B24">
            <v>16909005</v>
          </cell>
          <cell r="H24">
            <v>2.79</v>
          </cell>
          <cell r="I24" t="str">
            <v>E</v>
          </cell>
          <cell r="K24">
            <v>2.79</v>
          </cell>
        </row>
        <row r="25">
          <cell r="B25">
            <v>16909005</v>
          </cell>
          <cell r="H25">
            <v>2.79</v>
          </cell>
          <cell r="I25" t="str">
            <v>E</v>
          </cell>
          <cell r="K25">
            <v>2.79</v>
          </cell>
        </row>
        <row r="26">
          <cell r="B26">
            <v>16909005</v>
          </cell>
          <cell r="H26">
            <v>2.79</v>
          </cell>
          <cell r="I26" t="str">
            <v>E</v>
          </cell>
          <cell r="K26">
            <v>2.79</v>
          </cell>
        </row>
        <row r="27">
          <cell r="B27">
            <v>16909005</v>
          </cell>
          <cell r="H27">
            <v>2.79</v>
          </cell>
          <cell r="I27" t="str">
            <v>E</v>
          </cell>
          <cell r="K27">
            <v>2.79</v>
          </cell>
        </row>
        <row r="28">
          <cell r="B28">
            <v>16909005</v>
          </cell>
          <cell r="H28">
            <v>2.79</v>
          </cell>
          <cell r="I28" t="str">
            <v>E</v>
          </cell>
          <cell r="K28">
            <v>2.79</v>
          </cell>
        </row>
        <row r="29">
          <cell r="B29">
            <v>16909005</v>
          </cell>
          <cell r="H29">
            <v>2.79</v>
          </cell>
          <cell r="I29" t="str">
            <v>E</v>
          </cell>
          <cell r="K29">
            <v>2.79</v>
          </cell>
        </row>
        <row r="30">
          <cell r="B30">
            <v>16909005</v>
          </cell>
          <cell r="H30">
            <v>2.79</v>
          </cell>
          <cell r="I30" t="str">
            <v>E</v>
          </cell>
          <cell r="K30">
            <v>2.79</v>
          </cell>
        </row>
        <row r="31">
          <cell r="B31">
            <v>16909005</v>
          </cell>
          <cell r="H31">
            <v>2.79</v>
          </cell>
          <cell r="I31" t="str">
            <v>E</v>
          </cell>
          <cell r="K31">
            <v>2.79</v>
          </cell>
        </row>
        <row r="32">
          <cell r="B32">
            <v>16909005</v>
          </cell>
          <cell r="H32">
            <v>2.79</v>
          </cell>
          <cell r="I32" t="str">
            <v>E</v>
          </cell>
          <cell r="K32">
            <v>2.79</v>
          </cell>
        </row>
        <row r="33">
          <cell r="B33">
            <v>16909005</v>
          </cell>
          <cell r="H33">
            <v>2.79</v>
          </cell>
          <cell r="I33" t="str">
            <v>E</v>
          </cell>
          <cell r="K33">
            <v>2.79</v>
          </cell>
        </row>
        <row r="34">
          <cell r="B34">
            <v>16909005</v>
          </cell>
          <cell r="H34">
            <v>2.79</v>
          </cell>
          <cell r="I34" t="str">
            <v>E</v>
          </cell>
          <cell r="K34">
            <v>2.79</v>
          </cell>
        </row>
        <row r="35">
          <cell r="B35">
            <v>16909005</v>
          </cell>
          <cell r="H35">
            <v>2.79</v>
          </cell>
          <cell r="I35" t="str">
            <v>E</v>
          </cell>
          <cell r="K35">
            <v>2.79</v>
          </cell>
        </row>
        <row r="36">
          <cell r="B36">
            <v>16909005</v>
          </cell>
          <cell r="H36">
            <v>2.79</v>
          </cell>
          <cell r="I36" t="str">
            <v>E</v>
          </cell>
          <cell r="K36">
            <v>2.79</v>
          </cell>
        </row>
        <row r="37">
          <cell r="B37">
            <v>16909005</v>
          </cell>
          <cell r="H37">
            <v>2.79</v>
          </cell>
          <cell r="I37" t="str">
            <v>E</v>
          </cell>
          <cell r="K37">
            <v>2.79</v>
          </cell>
        </row>
        <row r="38">
          <cell r="B38">
            <v>16909005</v>
          </cell>
          <cell r="H38">
            <v>2.79</v>
          </cell>
          <cell r="I38" t="str">
            <v>E</v>
          </cell>
          <cell r="K38">
            <v>2.79</v>
          </cell>
        </row>
        <row r="39">
          <cell r="B39">
            <v>16909005</v>
          </cell>
          <cell r="H39">
            <v>2.79</v>
          </cell>
          <cell r="I39" t="str">
            <v>E</v>
          </cell>
          <cell r="K39">
            <v>2.79</v>
          </cell>
        </row>
        <row r="40">
          <cell r="B40">
            <v>16909005</v>
          </cell>
          <cell r="H40">
            <v>2.79</v>
          </cell>
          <cell r="I40" t="str">
            <v>E</v>
          </cell>
          <cell r="K40">
            <v>2.79</v>
          </cell>
        </row>
        <row r="41">
          <cell r="B41">
            <v>16909005</v>
          </cell>
          <cell r="H41">
            <v>2.79</v>
          </cell>
          <cell r="I41" t="str">
            <v>E</v>
          </cell>
          <cell r="K41">
            <v>2.79</v>
          </cell>
        </row>
        <row r="42">
          <cell r="B42">
            <v>16909005</v>
          </cell>
          <cell r="H42">
            <v>2.79</v>
          </cell>
          <cell r="I42" t="str">
            <v>E</v>
          </cell>
          <cell r="K42">
            <v>2.79</v>
          </cell>
        </row>
        <row r="43">
          <cell r="B43">
            <v>16909005</v>
          </cell>
          <cell r="H43">
            <v>2.79</v>
          </cell>
          <cell r="I43" t="str">
            <v>E</v>
          </cell>
          <cell r="K43">
            <v>2.79</v>
          </cell>
        </row>
        <row r="44">
          <cell r="B44">
            <v>16909005</v>
          </cell>
          <cell r="H44">
            <v>2.79</v>
          </cell>
          <cell r="I44" t="str">
            <v>E</v>
          </cell>
          <cell r="K44">
            <v>2.79</v>
          </cell>
        </row>
        <row r="45">
          <cell r="B45">
            <v>16909005</v>
          </cell>
          <cell r="H45">
            <v>2.79</v>
          </cell>
          <cell r="I45" t="str">
            <v>E</v>
          </cell>
          <cell r="K45">
            <v>2.79</v>
          </cell>
        </row>
        <row r="46">
          <cell r="B46">
            <v>16909005</v>
          </cell>
          <cell r="H46">
            <v>2.79</v>
          </cell>
          <cell r="I46" t="str">
            <v>E</v>
          </cell>
          <cell r="K46">
            <v>2.79</v>
          </cell>
        </row>
        <row r="47">
          <cell r="B47">
            <v>16909005</v>
          </cell>
          <cell r="H47">
            <v>2.79</v>
          </cell>
          <cell r="I47" t="str">
            <v>E</v>
          </cell>
          <cell r="K47">
            <v>2.79</v>
          </cell>
        </row>
        <row r="48">
          <cell r="B48">
            <v>16909005</v>
          </cell>
          <cell r="H48">
            <v>2.79</v>
          </cell>
          <cell r="I48" t="str">
            <v>E</v>
          </cell>
          <cell r="K48">
            <v>2.79</v>
          </cell>
        </row>
        <row r="49">
          <cell r="B49">
            <v>16909005</v>
          </cell>
          <cell r="H49">
            <v>2.79</v>
          </cell>
          <cell r="I49" t="str">
            <v>E</v>
          </cell>
          <cell r="K49">
            <v>2.79</v>
          </cell>
        </row>
        <row r="50">
          <cell r="B50">
            <v>16909005</v>
          </cell>
          <cell r="H50">
            <v>2.79</v>
          </cell>
          <cell r="I50" t="str">
            <v>E</v>
          </cell>
          <cell r="K50">
            <v>2.79</v>
          </cell>
        </row>
        <row r="51">
          <cell r="B51">
            <v>16909005</v>
          </cell>
          <cell r="H51">
            <v>2.79</v>
          </cell>
          <cell r="I51" t="str">
            <v>E</v>
          </cell>
          <cell r="K51">
            <v>2.79</v>
          </cell>
        </row>
        <row r="52">
          <cell r="B52">
            <v>16909005</v>
          </cell>
          <cell r="H52">
            <v>2.79</v>
          </cell>
          <cell r="I52" t="str">
            <v>E</v>
          </cell>
          <cell r="K52">
            <v>2.79</v>
          </cell>
        </row>
        <row r="53">
          <cell r="B53">
            <v>16909005</v>
          </cell>
          <cell r="H53">
            <v>1.44</v>
          </cell>
          <cell r="I53" t="str">
            <v>D</v>
          </cell>
          <cell r="K53">
            <v>0.86399999999999999</v>
          </cell>
        </row>
        <row r="54">
          <cell r="B54">
            <v>16909005</v>
          </cell>
          <cell r="H54">
            <v>10.76</v>
          </cell>
          <cell r="I54" t="str">
            <v>C</v>
          </cell>
          <cell r="K54">
            <v>2.1520000000000001</v>
          </cell>
        </row>
        <row r="55">
          <cell r="B55">
            <v>16909005</v>
          </cell>
          <cell r="H55">
            <v>13.92</v>
          </cell>
          <cell r="I55" t="str">
            <v>B</v>
          </cell>
          <cell r="K55">
            <v>0.83519999999999994</v>
          </cell>
        </row>
        <row r="56">
          <cell r="B56">
            <v>16909005</v>
          </cell>
          <cell r="H56">
            <v>0.88</v>
          </cell>
          <cell r="I56" t="str">
            <v>B</v>
          </cell>
          <cell r="K56">
            <v>5.28E-2</v>
          </cell>
        </row>
        <row r="57">
          <cell r="B57">
            <v>16909005</v>
          </cell>
          <cell r="H57">
            <v>11.44</v>
          </cell>
          <cell r="I57" t="str">
            <v>B</v>
          </cell>
          <cell r="K57">
            <v>0.6863999999999999</v>
          </cell>
        </row>
        <row r="58">
          <cell r="B58">
            <v>16909005</v>
          </cell>
          <cell r="H58">
            <v>9.23</v>
          </cell>
          <cell r="I58" t="str">
            <v>B</v>
          </cell>
          <cell r="K58">
            <v>0.55379999999999996</v>
          </cell>
        </row>
        <row r="59">
          <cell r="B59">
            <v>16909005</v>
          </cell>
          <cell r="H59">
            <v>22.77</v>
          </cell>
          <cell r="I59" t="str">
            <v>B</v>
          </cell>
          <cell r="K59">
            <v>1.3661999999999999</v>
          </cell>
        </row>
        <row r="60">
          <cell r="B60">
            <v>16909005</v>
          </cell>
          <cell r="H60">
            <v>28.05</v>
          </cell>
          <cell r="I60" t="str">
            <v>B</v>
          </cell>
          <cell r="K60">
            <v>1.6830000000000001</v>
          </cell>
        </row>
        <row r="61">
          <cell r="B61">
            <v>16909005</v>
          </cell>
          <cell r="H61">
            <v>19.29</v>
          </cell>
          <cell r="I61" t="str">
            <v>B</v>
          </cell>
          <cell r="K61">
            <v>1.1574</v>
          </cell>
        </row>
        <row r="62">
          <cell r="B62">
            <v>16909005</v>
          </cell>
          <cell r="H62">
            <v>1.69</v>
          </cell>
          <cell r="I62" t="str">
            <v>B</v>
          </cell>
          <cell r="K62">
            <v>0.10139999999999999</v>
          </cell>
        </row>
        <row r="63">
          <cell r="B63">
            <v>16909005</v>
          </cell>
          <cell r="H63">
            <v>0.55000000000000004</v>
          </cell>
          <cell r="I63" t="str">
            <v>B</v>
          </cell>
          <cell r="K63">
            <v>3.3000000000000002E-2</v>
          </cell>
        </row>
        <row r="64">
          <cell r="B64">
            <v>16909005</v>
          </cell>
          <cell r="H64">
            <v>3.1</v>
          </cell>
          <cell r="I64" t="str">
            <v>B</v>
          </cell>
          <cell r="K64">
            <v>0.186</v>
          </cell>
        </row>
        <row r="65">
          <cell r="B65">
            <v>16909005</v>
          </cell>
          <cell r="H65">
            <v>30.04</v>
          </cell>
          <cell r="I65" t="str">
            <v>B</v>
          </cell>
          <cell r="K65">
            <v>1.8023999999999998</v>
          </cell>
        </row>
        <row r="66">
          <cell r="B66">
            <v>16909005</v>
          </cell>
          <cell r="H66">
            <v>8.23</v>
          </cell>
          <cell r="I66" t="str">
            <v>B</v>
          </cell>
          <cell r="K66">
            <v>0.49380000000000002</v>
          </cell>
        </row>
        <row r="67">
          <cell r="B67">
            <v>16909005</v>
          </cell>
          <cell r="H67">
            <v>31.49</v>
          </cell>
          <cell r="I67" t="str">
            <v>B</v>
          </cell>
          <cell r="K67">
            <v>1.8893999999999997</v>
          </cell>
        </row>
        <row r="68">
          <cell r="B68">
            <v>16909005</v>
          </cell>
          <cell r="H68">
            <v>29.87</v>
          </cell>
          <cell r="I68" t="str">
            <v>B</v>
          </cell>
          <cell r="K68">
            <v>1.7922</v>
          </cell>
        </row>
        <row r="69">
          <cell r="B69">
            <v>16909005</v>
          </cell>
          <cell r="H69">
            <v>41.76</v>
          </cell>
          <cell r="I69" t="str">
            <v>B</v>
          </cell>
          <cell r="K69">
            <v>2.5055999999999998</v>
          </cell>
        </row>
        <row r="70">
          <cell r="B70">
            <v>16909005</v>
          </cell>
          <cell r="H70">
            <v>21.96</v>
          </cell>
          <cell r="I70" t="str">
            <v>B</v>
          </cell>
          <cell r="K70">
            <v>1.3176000000000001</v>
          </cell>
        </row>
        <row r="71">
          <cell r="B71">
            <v>16909005</v>
          </cell>
          <cell r="H71">
            <v>14.94</v>
          </cell>
          <cell r="I71" t="str">
            <v>B</v>
          </cell>
          <cell r="K71">
            <v>0.89639999999999997</v>
          </cell>
        </row>
        <row r="72">
          <cell r="B72">
            <v>16909005</v>
          </cell>
          <cell r="H72">
            <v>41.4</v>
          </cell>
          <cell r="I72" t="str">
            <v>A</v>
          </cell>
          <cell r="K72">
            <v>0.41399999999999998</v>
          </cell>
        </row>
        <row r="73">
          <cell r="B73">
            <v>16909005</v>
          </cell>
          <cell r="H73">
            <v>10.51</v>
          </cell>
          <cell r="I73" t="str">
            <v>A</v>
          </cell>
          <cell r="K73">
            <v>0.1051</v>
          </cell>
        </row>
        <row r="74">
          <cell r="B74">
            <v>16909005</v>
          </cell>
          <cell r="H74">
            <v>10.01</v>
          </cell>
          <cell r="I74" t="str">
            <v>A</v>
          </cell>
          <cell r="K74">
            <v>0.10009999999999999</v>
          </cell>
        </row>
        <row r="75">
          <cell r="B75">
            <v>16909005</v>
          </cell>
          <cell r="H75">
            <v>29.51</v>
          </cell>
          <cell r="I75" t="str">
            <v>A</v>
          </cell>
          <cell r="K75">
            <v>0.29510000000000003</v>
          </cell>
        </row>
        <row r="76">
          <cell r="B76">
            <v>16909005</v>
          </cell>
          <cell r="H76">
            <v>5.78</v>
          </cell>
          <cell r="I76" t="str">
            <v>A</v>
          </cell>
          <cell r="K76">
            <v>5.7800000000000004E-2</v>
          </cell>
        </row>
        <row r="77">
          <cell r="B77">
            <v>16909005</v>
          </cell>
          <cell r="H77">
            <v>8.6199999999999992</v>
          </cell>
          <cell r="I77" t="str">
            <v>A</v>
          </cell>
          <cell r="K77">
            <v>8.6199999999999999E-2</v>
          </cell>
        </row>
        <row r="78">
          <cell r="B78">
            <v>16909005</v>
          </cell>
          <cell r="H78">
            <v>17.829999999999998</v>
          </cell>
          <cell r="I78" t="str">
            <v>A</v>
          </cell>
          <cell r="K78">
            <v>0.17829999999999999</v>
          </cell>
        </row>
        <row r="79">
          <cell r="B79">
            <v>16909005</v>
          </cell>
          <cell r="H79">
            <v>21.39</v>
          </cell>
          <cell r="I79" t="str">
            <v>A</v>
          </cell>
          <cell r="K79">
            <v>0.21390000000000001</v>
          </cell>
        </row>
        <row r="80">
          <cell r="B80">
            <v>16909005</v>
          </cell>
          <cell r="H80">
            <v>24.91</v>
          </cell>
          <cell r="I80" t="str">
            <v>A</v>
          </cell>
          <cell r="K80">
            <v>0.24910000000000002</v>
          </cell>
        </row>
        <row r="81">
          <cell r="B81">
            <v>16909005</v>
          </cell>
          <cell r="H81">
            <v>6.54</v>
          </cell>
          <cell r="I81" t="str">
            <v>A</v>
          </cell>
          <cell r="K81">
            <v>6.54E-2</v>
          </cell>
        </row>
        <row r="82">
          <cell r="B82">
            <v>16909005</v>
          </cell>
          <cell r="H82">
            <v>16.21</v>
          </cell>
          <cell r="I82" t="str">
            <v>A</v>
          </cell>
          <cell r="K82">
            <v>0.16210000000000002</v>
          </cell>
        </row>
        <row r="83">
          <cell r="B83">
            <v>16909005</v>
          </cell>
          <cell r="H83">
            <v>0.05</v>
          </cell>
          <cell r="I83" t="str">
            <v>A</v>
          </cell>
          <cell r="K83">
            <v>5.0000000000000001E-4</v>
          </cell>
        </row>
        <row r="84">
          <cell r="B84">
            <v>16909005</v>
          </cell>
          <cell r="H84">
            <v>6.94</v>
          </cell>
          <cell r="I84" t="str">
            <v>A</v>
          </cell>
          <cell r="K84">
            <v>6.9400000000000003E-2</v>
          </cell>
        </row>
        <row r="85">
          <cell r="B85">
            <v>16909005</v>
          </cell>
          <cell r="H85">
            <v>5.5</v>
          </cell>
          <cell r="I85" t="str">
            <v>A</v>
          </cell>
          <cell r="K85">
            <v>5.5E-2</v>
          </cell>
        </row>
        <row r="86">
          <cell r="B86">
            <v>16909005</v>
          </cell>
          <cell r="H86">
            <v>2.4300000000000002</v>
          </cell>
          <cell r="I86" t="str">
            <v>A</v>
          </cell>
          <cell r="K86">
            <v>2.4300000000000002E-2</v>
          </cell>
        </row>
        <row r="87">
          <cell r="B87">
            <v>16909005</v>
          </cell>
          <cell r="H87">
            <v>21.94</v>
          </cell>
          <cell r="I87" t="str">
            <v>A</v>
          </cell>
          <cell r="K87">
            <v>0.21940000000000001</v>
          </cell>
        </row>
        <row r="88">
          <cell r="B88">
            <v>16909005</v>
          </cell>
          <cell r="H88">
            <v>42.59</v>
          </cell>
          <cell r="I88" t="str">
            <v>A</v>
          </cell>
          <cell r="K88">
            <v>0.42590000000000006</v>
          </cell>
        </row>
        <row r="89">
          <cell r="B89">
            <v>16909005</v>
          </cell>
          <cell r="H89">
            <v>52.29</v>
          </cell>
          <cell r="I89" t="str">
            <v>A</v>
          </cell>
          <cell r="K89">
            <v>0.52290000000000003</v>
          </cell>
        </row>
        <row r="90">
          <cell r="B90">
            <v>16909005</v>
          </cell>
          <cell r="H90">
            <v>8.83</v>
          </cell>
          <cell r="I90" t="str">
            <v>A</v>
          </cell>
          <cell r="K90">
            <v>8.8300000000000003E-2</v>
          </cell>
        </row>
        <row r="91">
          <cell r="B91">
            <v>16909005</v>
          </cell>
          <cell r="H91">
            <v>9.26</v>
          </cell>
          <cell r="I91" t="str">
            <v>A</v>
          </cell>
          <cell r="K91">
            <v>9.2600000000000002E-2</v>
          </cell>
        </row>
        <row r="92">
          <cell r="B92">
            <v>16909005</v>
          </cell>
          <cell r="H92">
            <v>21.98</v>
          </cell>
          <cell r="I92" t="str">
            <v>A</v>
          </cell>
          <cell r="K92">
            <v>0.2198</v>
          </cell>
        </row>
        <row r="93">
          <cell r="B93">
            <v>16909005</v>
          </cell>
          <cell r="H93">
            <v>22.78</v>
          </cell>
          <cell r="I93" t="str">
            <v>A</v>
          </cell>
          <cell r="K93">
            <v>0.2278</v>
          </cell>
        </row>
        <row r="94">
          <cell r="B94">
            <v>16909005</v>
          </cell>
          <cell r="H94">
            <v>1.39</v>
          </cell>
          <cell r="I94" t="str">
            <v>A</v>
          </cell>
          <cell r="K94">
            <v>1.3899999999999999E-2</v>
          </cell>
        </row>
        <row r="95">
          <cell r="B95">
            <v>16909005</v>
          </cell>
          <cell r="H95">
            <v>44.06</v>
          </cell>
          <cell r="I95" t="str">
            <v>A</v>
          </cell>
          <cell r="K95">
            <v>0.44060000000000005</v>
          </cell>
        </row>
        <row r="96">
          <cell r="B96">
            <v>16909005</v>
          </cell>
          <cell r="H96">
            <v>10.11</v>
          </cell>
          <cell r="I96" t="str">
            <v>A</v>
          </cell>
          <cell r="K96">
            <v>0.1011</v>
          </cell>
        </row>
        <row r="97">
          <cell r="B97">
            <v>16909005</v>
          </cell>
          <cell r="H97">
            <v>33.369999999999997</v>
          </cell>
          <cell r="I97" t="str">
            <v>A</v>
          </cell>
          <cell r="K97">
            <v>0.3337</v>
          </cell>
        </row>
        <row r="98">
          <cell r="B98">
            <v>16909005</v>
          </cell>
          <cell r="H98">
            <v>15.09</v>
          </cell>
          <cell r="I98" t="str">
            <v>A</v>
          </cell>
          <cell r="K98">
            <v>0.15090000000000001</v>
          </cell>
        </row>
        <row r="99">
          <cell r="B99">
            <v>16909005</v>
          </cell>
          <cell r="H99">
            <v>0.35</v>
          </cell>
          <cell r="I99" t="str">
            <v>A</v>
          </cell>
          <cell r="K99">
            <v>3.4999999999999996E-3</v>
          </cell>
        </row>
        <row r="100">
          <cell r="B100">
            <v>16909005</v>
          </cell>
          <cell r="H100">
            <v>21.76</v>
          </cell>
          <cell r="I100" t="str">
            <v>A</v>
          </cell>
          <cell r="K100">
            <v>0.21760000000000002</v>
          </cell>
        </row>
        <row r="101">
          <cell r="B101">
            <v>16909005</v>
          </cell>
          <cell r="H101">
            <v>6.2</v>
          </cell>
          <cell r="I101" t="str">
            <v>A</v>
          </cell>
          <cell r="K101">
            <v>6.2000000000000006E-2</v>
          </cell>
        </row>
        <row r="102">
          <cell r="B102">
            <v>16909005</v>
          </cell>
          <cell r="H102">
            <v>54.4</v>
          </cell>
          <cell r="I102" t="str">
            <v>A</v>
          </cell>
          <cell r="K102">
            <v>0.54400000000000004</v>
          </cell>
        </row>
        <row r="103">
          <cell r="B103">
            <v>16909005</v>
          </cell>
          <cell r="H103">
            <v>1.83</v>
          </cell>
          <cell r="I103" t="str">
            <v>A</v>
          </cell>
          <cell r="K103">
            <v>1.83E-2</v>
          </cell>
        </row>
        <row r="104">
          <cell r="B104">
            <v>16909005</v>
          </cell>
          <cell r="H104">
            <v>28.74</v>
          </cell>
          <cell r="I104" t="str">
            <v>A</v>
          </cell>
          <cell r="K104">
            <v>0.28739999999999999</v>
          </cell>
        </row>
        <row r="105">
          <cell r="B105">
            <v>16909005</v>
          </cell>
          <cell r="H105">
            <v>19.98</v>
          </cell>
          <cell r="I105" t="str">
            <v>A</v>
          </cell>
          <cell r="K105">
            <v>0.19980000000000001</v>
          </cell>
        </row>
        <row r="106">
          <cell r="B106">
            <v>16909005</v>
          </cell>
          <cell r="H106">
            <v>2.5099999999999998</v>
          </cell>
          <cell r="I106" t="str">
            <v>A</v>
          </cell>
          <cell r="K106">
            <v>2.5099999999999997E-2</v>
          </cell>
        </row>
        <row r="107">
          <cell r="B107">
            <v>16909005</v>
          </cell>
          <cell r="H107">
            <v>2.4300000000000002</v>
          </cell>
          <cell r="I107" t="str">
            <v>A</v>
          </cell>
          <cell r="K107">
            <v>2.4300000000000002E-2</v>
          </cell>
        </row>
        <row r="108">
          <cell r="B108">
            <v>16909005</v>
          </cell>
          <cell r="H108">
            <v>2.5099999999999998</v>
          </cell>
          <cell r="I108" t="str">
            <v>A</v>
          </cell>
          <cell r="K108">
            <v>2.5099999999999997E-2</v>
          </cell>
        </row>
        <row r="109">
          <cell r="B109">
            <v>16909005</v>
          </cell>
          <cell r="H109">
            <v>0.87</v>
          </cell>
          <cell r="I109" t="str">
            <v>A</v>
          </cell>
          <cell r="K109">
            <v>8.6999999999999994E-3</v>
          </cell>
        </row>
        <row r="110">
          <cell r="B110">
            <v>16909005</v>
          </cell>
          <cell r="H110">
            <v>21.47</v>
          </cell>
          <cell r="I110" t="str">
            <v>A</v>
          </cell>
          <cell r="K110">
            <v>0.2147</v>
          </cell>
        </row>
        <row r="111">
          <cell r="B111">
            <v>16909005</v>
          </cell>
          <cell r="H111">
            <v>54.01</v>
          </cell>
          <cell r="I111" t="str">
            <v>A</v>
          </cell>
          <cell r="K111">
            <v>0.54010000000000002</v>
          </cell>
        </row>
        <row r="112">
          <cell r="B112">
            <v>16909005</v>
          </cell>
          <cell r="H112">
            <v>6.75</v>
          </cell>
          <cell r="I112" t="str">
            <v>A</v>
          </cell>
          <cell r="K112">
            <v>6.7500000000000004E-2</v>
          </cell>
        </row>
        <row r="113">
          <cell r="B113">
            <v>16909005</v>
          </cell>
          <cell r="H113">
            <v>15.65</v>
          </cell>
          <cell r="I113" t="str">
            <v>A</v>
          </cell>
          <cell r="K113">
            <v>0.1565</v>
          </cell>
        </row>
        <row r="114">
          <cell r="B114">
            <v>16909005</v>
          </cell>
          <cell r="H114">
            <v>100.41</v>
          </cell>
          <cell r="I114" t="str">
            <v>A</v>
          </cell>
          <cell r="K114">
            <v>1.0041</v>
          </cell>
        </row>
        <row r="115">
          <cell r="B115">
            <v>16909005</v>
          </cell>
          <cell r="H115">
            <v>70.459999999999994</v>
          </cell>
          <cell r="I115" t="str">
            <v>A</v>
          </cell>
          <cell r="K115">
            <v>0.7046</v>
          </cell>
        </row>
        <row r="116">
          <cell r="B116">
            <v>16909005</v>
          </cell>
          <cell r="H116">
            <v>54.21</v>
          </cell>
          <cell r="I116" t="str">
            <v>A</v>
          </cell>
          <cell r="K116">
            <v>0.54210000000000003</v>
          </cell>
        </row>
        <row r="117">
          <cell r="B117">
            <v>16909005</v>
          </cell>
          <cell r="H117">
            <v>852.73</v>
          </cell>
          <cell r="I117" t="str">
            <v>A</v>
          </cell>
          <cell r="K117">
            <v>8.5273000000000003</v>
          </cell>
        </row>
        <row r="118">
          <cell r="B118">
            <v>16909090</v>
          </cell>
          <cell r="H118">
            <v>3500</v>
          </cell>
          <cell r="I118" t="str">
            <v>A</v>
          </cell>
          <cell r="K118">
            <v>35</v>
          </cell>
        </row>
        <row r="119">
          <cell r="I119" t="str">
            <v>A</v>
          </cell>
          <cell r="K119">
            <v>0</v>
          </cell>
        </row>
      </sheetData>
      <sheetData sheetId="13" refreshError="1">
        <row r="11">
          <cell r="H11" t="str">
            <v>E</v>
          </cell>
          <cell r="J11">
            <v>0</v>
          </cell>
        </row>
      </sheetData>
      <sheetData sheetId="14" refreshError="1">
        <row r="9">
          <cell r="P9" t="str">
            <v>A</v>
          </cell>
          <cell r="R9">
            <v>0</v>
          </cell>
        </row>
        <row r="10">
          <cell r="P10" t="str">
            <v>A</v>
          </cell>
          <cell r="R10">
            <v>0</v>
          </cell>
        </row>
        <row r="11">
          <cell r="P11" t="str">
            <v>A</v>
          </cell>
          <cell r="R11">
            <v>0</v>
          </cell>
        </row>
        <row r="12">
          <cell r="P12" t="str">
            <v>A</v>
          </cell>
          <cell r="R12">
            <v>0</v>
          </cell>
        </row>
        <row r="13">
          <cell r="P13" t="str">
            <v>A</v>
          </cell>
          <cell r="R13">
            <v>0</v>
          </cell>
        </row>
        <row r="14">
          <cell r="P14" t="str">
            <v>A</v>
          </cell>
          <cell r="R14">
            <v>0</v>
          </cell>
        </row>
        <row r="15">
          <cell r="P15" t="str">
            <v>A</v>
          </cell>
          <cell r="R15">
            <v>0</v>
          </cell>
        </row>
        <row r="16">
          <cell r="P16" t="str">
            <v>A</v>
          </cell>
          <cell r="R16">
            <v>0</v>
          </cell>
        </row>
        <row r="17">
          <cell r="P17" t="str">
            <v>A</v>
          </cell>
          <cell r="R17">
            <v>0</v>
          </cell>
        </row>
        <row r="18">
          <cell r="P18" t="str">
            <v>A</v>
          </cell>
          <cell r="R18">
            <v>0</v>
          </cell>
        </row>
        <row r="19">
          <cell r="P19" t="str">
            <v>A</v>
          </cell>
          <cell r="R19">
            <v>0</v>
          </cell>
        </row>
        <row r="20">
          <cell r="P20" t="str">
            <v>A</v>
          </cell>
          <cell r="R20">
            <v>0</v>
          </cell>
        </row>
        <row r="21">
          <cell r="P21" t="str">
            <v>A</v>
          </cell>
          <cell r="R21">
            <v>0</v>
          </cell>
        </row>
        <row r="22">
          <cell r="P22" t="str">
            <v>A</v>
          </cell>
          <cell r="R22">
            <v>0</v>
          </cell>
        </row>
        <row r="23">
          <cell r="P23" t="str">
            <v>A</v>
          </cell>
          <cell r="R23">
            <v>0</v>
          </cell>
        </row>
        <row r="24">
          <cell r="P24" t="str">
            <v>A</v>
          </cell>
          <cell r="R24">
            <v>0</v>
          </cell>
        </row>
        <row r="25">
          <cell r="P25" t="str">
            <v>A</v>
          </cell>
          <cell r="R25">
            <v>0</v>
          </cell>
        </row>
        <row r="26">
          <cell r="P26" t="str">
            <v>A</v>
          </cell>
          <cell r="R26">
            <v>0</v>
          </cell>
        </row>
        <row r="27">
          <cell r="P27" t="str">
            <v>A</v>
          </cell>
          <cell r="R27">
            <v>0</v>
          </cell>
        </row>
        <row r="28">
          <cell r="P28" t="str">
            <v>A</v>
          </cell>
          <cell r="R28">
            <v>0</v>
          </cell>
        </row>
        <row r="29">
          <cell r="P29" t="str">
            <v>A</v>
          </cell>
          <cell r="R29">
            <v>0</v>
          </cell>
        </row>
        <row r="30">
          <cell r="P30" t="str">
            <v>A</v>
          </cell>
          <cell r="R30">
            <v>0</v>
          </cell>
        </row>
        <row r="31">
          <cell r="P31" t="str">
            <v>A</v>
          </cell>
          <cell r="R31">
            <v>0</v>
          </cell>
        </row>
        <row r="32">
          <cell r="P32" t="str">
            <v>A</v>
          </cell>
          <cell r="R32">
            <v>0</v>
          </cell>
        </row>
        <row r="33">
          <cell r="P33" t="str">
            <v>A</v>
          </cell>
          <cell r="R33">
            <v>0</v>
          </cell>
        </row>
        <row r="34">
          <cell r="P34" t="str">
            <v>A</v>
          </cell>
          <cell r="R34">
            <v>0</v>
          </cell>
        </row>
        <row r="35">
          <cell r="M35">
            <v>0</v>
          </cell>
          <cell r="P35" t="str">
            <v>A</v>
          </cell>
          <cell r="R35">
            <v>0</v>
          </cell>
        </row>
        <row r="36">
          <cell r="M36" t="str">
            <v xml:space="preserve"> </v>
          </cell>
          <cell r="N36" t="str">
            <v xml:space="preserve"> </v>
          </cell>
        </row>
        <row r="37">
          <cell r="M37" t="str">
            <v xml:space="preserve"> </v>
          </cell>
        </row>
        <row r="40">
          <cell r="M40" t="str">
            <v xml:space="preserve"> </v>
          </cell>
        </row>
      </sheetData>
      <sheetData sheetId="15" refreshError="1">
        <row r="16">
          <cell r="B16">
            <v>16142005</v>
          </cell>
          <cell r="H16">
            <v>42601.73</v>
          </cell>
          <cell r="I16" t="str">
            <v>A</v>
          </cell>
          <cell r="K16">
            <v>426.01730000000003</v>
          </cell>
        </row>
        <row r="17">
          <cell r="B17">
            <v>16142010</v>
          </cell>
          <cell r="H17">
            <v>3742</v>
          </cell>
          <cell r="I17" t="str">
            <v>A</v>
          </cell>
          <cell r="K17">
            <v>37.42</v>
          </cell>
        </row>
        <row r="18">
          <cell r="B18">
            <v>16142015</v>
          </cell>
          <cell r="H18">
            <v>2141.63</v>
          </cell>
          <cell r="I18" t="str">
            <v>A</v>
          </cell>
          <cell r="K18">
            <v>21.416300000000003</v>
          </cell>
        </row>
        <row r="19">
          <cell r="B19">
            <v>16142020</v>
          </cell>
          <cell r="H19">
            <v>0</v>
          </cell>
          <cell r="I19" t="str">
            <v>A</v>
          </cell>
          <cell r="K19">
            <v>0</v>
          </cell>
        </row>
        <row r="20">
          <cell r="B20">
            <v>16142025</v>
          </cell>
          <cell r="H20">
            <v>0</v>
          </cell>
          <cell r="I20" t="str">
            <v>A</v>
          </cell>
          <cell r="K20">
            <v>0</v>
          </cell>
        </row>
        <row r="21">
          <cell r="B21">
            <v>169005</v>
          </cell>
          <cell r="H21">
            <v>14</v>
          </cell>
          <cell r="I21" t="str">
            <v>A</v>
          </cell>
          <cell r="K21">
            <v>0.14000000000000001</v>
          </cell>
        </row>
        <row r="22">
          <cell r="B22">
            <v>16909005</v>
          </cell>
          <cell r="H22">
            <v>2.79</v>
          </cell>
          <cell r="I22" t="str">
            <v>E</v>
          </cell>
          <cell r="K22">
            <v>2.79</v>
          </cell>
        </row>
        <row r="23">
          <cell r="B23">
            <v>16909005</v>
          </cell>
          <cell r="H23">
            <v>28.96</v>
          </cell>
          <cell r="I23" t="str">
            <v>E</v>
          </cell>
          <cell r="K23">
            <v>28.96</v>
          </cell>
        </row>
        <row r="24">
          <cell r="B24">
            <v>16909005</v>
          </cell>
          <cell r="H24">
            <v>87.68</v>
          </cell>
          <cell r="I24" t="str">
            <v>E</v>
          </cell>
          <cell r="K24">
            <v>87.68</v>
          </cell>
        </row>
        <row r="25">
          <cell r="B25">
            <v>16909005</v>
          </cell>
          <cell r="H25">
            <v>0.02</v>
          </cell>
          <cell r="I25" t="str">
            <v>E</v>
          </cell>
          <cell r="K25">
            <v>0.02</v>
          </cell>
        </row>
        <row r="26">
          <cell r="B26">
            <v>16909005</v>
          </cell>
          <cell r="H26">
            <v>0.54</v>
          </cell>
          <cell r="I26" t="str">
            <v>E</v>
          </cell>
          <cell r="K26">
            <v>0.54</v>
          </cell>
        </row>
        <row r="27">
          <cell r="B27">
            <v>16909005</v>
          </cell>
          <cell r="H27">
            <v>104.53</v>
          </cell>
          <cell r="I27" t="str">
            <v>E</v>
          </cell>
          <cell r="K27">
            <v>104.53</v>
          </cell>
        </row>
        <row r="28">
          <cell r="B28">
            <v>16909005</v>
          </cell>
          <cell r="H28">
            <v>29.31</v>
          </cell>
          <cell r="I28" t="str">
            <v>E</v>
          </cell>
          <cell r="K28">
            <v>29.31</v>
          </cell>
        </row>
        <row r="29">
          <cell r="B29">
            <v>16909005</v>
          </cell>
          <cell r="H29">
            <v>6.17</v>
          </cell>
          <cell r="I29" t="str">
            <v>E</v>
          </cell>
          <cell r="K29">
            <v>6.17</v>
          </cell>
        </row>
        <row r="30">
          <cell r="B30">
            <v>16909005</v>
          </cell>
          <cell r="H30">
            <v>36.78</v>
          </cell>
          <cell r="I30" t="str">
            <v>E</v>
          </cell>
          <cell r="K30">
            <v>36.78</v>
          </cell>
        </row>
        <row r="31">
          <cell r="B31">
            <v>16909005</v>
          </cell>
          <cell r="H31">
            <v>2.66</v>
          </cell>
          <cell r="I31" t="str">
            <v>E</v>
          </cell>
          <cell r="K31">
            <v>2.66</v>
          </cell>
        </row>
        <row r="32">
          <cell r="B32">
            <v>16909005</v>
          </cell>
          <cell r="H32">
            <v>76.760000000000005</v>
          </cell>
          <cell r="I32" t="str">
            <v>E</v>
          </cell>
          <cell r="K32">
            <v>76.760000000000005</v>
          </cell>
        </row>
        <row r="33">
          <cell r="B33">
            <v>16909005</v>
          </cell>
          <cell r="H33">
            <v>168.22</v>
          </cell>
          <cell r="I33" t="str">
            <v>C</v>
          </cell>
          <cell r="K33">
            <v>33.643999999999998</v>
          </cell>
        </row>
        <row r="34">
          <cell r="B34">
            <v>16909005</v>
          </cell>
          <cell r="H34">
            <v>0.65</v>
          </cell>
          <cell r="I34" t="str">
            <v>C</v>
          </cell>
          <cell r="K34">
            <v>0.13</v>
          </cell>
        </row>
        <row r="35">
          <cell r="B35">
            <v>16909005</v>
          </cell>
          <cell r="H35">
            <v>49.06</v>
          </cell>
          <cell r="I35" t="str">
            <v>A</v>
          </cell>
          <cell r="K35">
            <v>0.49060000000000004</v>
          </cell>
        </row>
        <row r="36">
          <cell r="B36">
            <v>16909005</v>
          </cell>
          <cell r="H36">
            <v>0.6</v>
          </cell>
          <cell r="I36" t="str">
            <v>A</v>
          </cell>
          <cell r="K36">
            <v>6.0000000000000001E-3</v>
          </cell>
        </row>
        <row r="37">
          <cell r="B37">
            <v>16909005</v>
          </cell>
          <cell r="H37">
            <v>52.34</v>
          </cell>
          <cell r="I37" t="str">
            <v>A</v>
          </cell>
          <cell r="K37">
            <v>0.52340000000000009</v>
          </cell>
        </row>
        <row r="38">
          <cell r="B38">
            <v>16909010</v>
          </cell>
          <cell r="H38">
            <v>2.79</v>
          </cell>
          <cell r="I38" t="str">
            <v>E</v>
          </cell>
          <cell r="K38">
            <v>2.79</v>
          </cell>
        </row>
        <row r="39">
          <cell r="B39">
            <v>16909010</v>
          </cell>
          <cell r="H39">
            <v>2.79</v>
          </cell>
          <cell r="I39" t="str">
            <v>E</v>
          </cell>
          <cell r="K39">
            <v>2.79</v>
          </cell>
        </row>
        <row r="40">
          <cell r="B40">
            <v>16909015</v>
          </cell>
          <cell r="H40">
            <v>12</v>
          </cell>
          <cell r="I40" t="str">
            <v>E</v>
          </cell>
          <cell r="K40">
            <v>12</v>
          </cell>
        </row>
        <row r="41">
          <cell r="B41">
            <v>16909015</v>
          </cell>
          <cell r="H41">
            <v>12</v>
          </cell>
          <cell r="I41" t="str">
            <v>E</v>
          </cell>
          <cell r="K41">
            <v>12</v>
          </cell>
        </row>
        <row r="42">
          <cell r="B42">
            <v>16909015</v>
          </cell>
          <cell r="H42">
            <v>5.6</v>
          </cell>
          <cell r="I42" t="str">
            <v>E</v>
          </cell>
          <cell r="K42">
            <v>5.6</v>
          </cell>
        </row>
        <row r="43">
          <cell r="B43">
            <v>16909015</v>
          </cell>
          <cell r="H43">
            <v>5.6</v>
          </cell>
          <cell r="I43" t="str">
            <v>E</v>
          </cell>
          <cell r="K43">
            <v>5.6</v>
          </cell>
        </row>
        <row r="44">
          <cell r="B44">
            <v>16909015</v>
          </cell>
          <cell r="H44">
            <v>5.6</v>
          </cell>
          <cell r="I44" t="str">
            <v>E</v>
          </cell>
          <cell r="K44">
            <v>5.6</v>
          </cell>
        </row>
        <row r="45">
          <cell r="B45">
            <v>16909015</v>
          </cell>
          <cell r="H45">
            <v>11.42</v>
          </cell>
          <cell r="I45" t="str">
            <v>E</v>
          </cell>
          <cell r="K45">
            <v>11.42</v>
          </cell>
        </row>
        <row r="46">
          <cell r="B46">
            <v>16909015</v>
          </cell>
          <cell r="H46">
            <v>5.6</v>
          </cell>
          <cell r="I46" t="str">
            <v>E</v>
          </cell>
          <cell r="K46">
            <v>5.6</v>
          </cell>
        </row>
        <row r="47">
          <cell r="B47">
            <v>16909015</v>
          </cell>
          <cell r="H47">
            <v>40</v>
          </cell>
          <cell r="I47" t="str">
            <v>E</v>
          </cell>
          <cell r="K47">
            <v>40</v>
          </cell>
        </row>
        <row r="48">
          <cell r="B48">
            <v>16909015</v>
          </cell>
          <cell r="H48">
            <v>30</v>
          </cell>
          <cell r="I48" t="str">
            <v>E</v>
          </cell>
          <cell r="K48">
            <v>30</v>
          </cell>
        </row>
        <row r="49">
          <cell r="B49">
            <v>16909015</v>
          </cell>
          <cell r="H49">
            <v>13</v>
          </cell>
          <cell r="I49" t="str">
            <v>E</v>
          </cell>
          <cell r="K49">
            <v>13</v>
          </cell>
        </row>
        <row r="50">
          <cell r="B50">
            <v>16909015</v>
          </cell>
          <cell r="H50">
            <v>6.72</v>
          </cell>
          <cell r="I50" t="str">
            <v>E</v>
          </cell>
          <cell r="K50">
            <v>6.72</v>
          </cell>
        </row>
        <row r="51">
          <cell r="B51">
            <v>16909015</v>
          </cell>
          <cell r="H51">
            <v>6</v>
          </cell>
          <cell r="I51" t="str">
            <v>C</v>
          </cell>
          <cell r="K51">
            <v>1.2000000000000002</v>
          </cell>
        </row>
        <row r="52">
          <cell r="B52">
            <v>16909015</v>
          </cell>
          <cell r="H52">
            <v>12</v>
          </cell>
          <cell r="I52" t="str">
            <v>C</v>
          </cell>
          <cell r="K52">
            <v>2.4000000000000004</v>
          </cell>
        </row>
        <row r="53">
          <cell r="B53">
            <v>16909015</v>
          </cell>
          <cell r="H53">
            <v>12</v>
          </cell>
          <cell r="I53" t="str">
            <v>C</v>
          </cell>
          <cell r="K53">
            <v>2.4000000000000004</v>
          </cell>
        </row>
        <row r="54">
          <cell r="B54">
            <v>16909015</v>
          </cell>
          <cell r="H54">
            <v>0.01</v>
          </cell>
          <cell r="I54" t="str">
            <v>A</v>
          </cell>
          <cell r="K54">
            <v>1E-4</v>
          </cell>
        </row>
      </sheetData>
      <sheetData sheetId="16" refreshError="1">
        <row r="11">
          <cell r="B11">
            <v>190245</v>
          </cell>
          <cell r="H11" t="str">
            <v>A</v>
          </cell>
          <cell r="J11">
            <v>0</v>
          </cell>
        </row>
        <row r="12">
          <cell r="H12" t="str">
            <v>E</v>
          </cell>
          <cell r="J12">
            <v>0</v>
          </cell>
        </row>
        <row r="13">
          <cell r="H13" t="str">
            <v>E</v>
          </cell>
          <cell r="J13">
            <v>0</v>
          </cell>
        </row>
        <row r="14">
          <cell r="H14" t="str">
            <v>E</v>
          </cell>
          <cell r="J14">
            <v>0</v>
          </cell>
        </row>
        <row r="15">
          <cell r="H15" t="str">
            <v>E</v>
          </cell>
          <cell r="J15">
            <v>0</v>
          </cell>
        </row>
        <row r="16">
          <cell r="H16" t="str">
            <v>E</v>
          </cell>
          <cell r="J16">
            <v>0</v>
          </cell>
        </row>
      </sheetData>
      <sheetData sheetId="17" refreshError="1">
        <row r="9">
          <cell r="P9" t="str">
            <v>A</v>
          </cell>
          <cell r="R9">
            <v>0</v>
          </cell>
        </row>
        <row r="10">
          <cell r="P10" t="str">
            <v>A</v>
          </cell>
          <cell r="R10">
            <v>0</v>
          </cell>
        </row>
        <row r="11">
          <cell r="P11" t="str">
            <v>A</v>
          </cell>
          <cell r="R11">
            <v>0</v>
          </cell>
        </row>
        <row r="12">
          <cell r="P12" t="str">
            <v>A</v>
          </cell>
          <cell r="R12">
            <v>0</v>
          </cell>
        </row>
        <row r="13">
          <cell r="P13" t="str">
            <v>A</v>
          </cell>
          <cell r="R13">
            <v>0</v>
          </cell>
        </row>
        <row r="14">
          <cell r="P14" t="str">
            <v>A</v>
          </cell>
          <cell r="R14">
            <v>0</v>
          </cell>
        </row>
        <row r="15">
          <cell r="P15" t="str">
            <v>A</v>
          </cell>
          <cell r="R15">
            <v>0</v>
          </cell>
        </row>
        <row r="16">
          <cell r="P16" t="str">
            <v>A</v>
          </cell>
          <cell r="R16">
            <v>0</v>
          </cell>
        </row>
        <row r="17">
          <cell r="P17" t="str">
            <v>A</v>
          </cell>
          <cell r="R17">
            <v>0</v>
          </cell>
        </row>
        <row r="18">
          <cell r="P18" t="str">
            <v>A</v>
          </cell>
          <cell r="R18">
            <v>0</v>
          </cell>
        </row>
        <row r="19">
          <cell r="P19" t="str">
            <v>A</v>
          </cell>
          <cell r="R19">
            <v>0</v>
          </cell>
        </row>
        <row r="20">
          <cell r="P20" t="str">
            <v>A</v>
          </cell>
          <cell r="R20">
            <v>0</v>
          </cell>
        </row>
        <row r="21">
          <cell r="P21" t="str">
            <v>A</v>
          </cell>
          <cell r="R21">
            <v>0</v>
          </cell>
        </row>
        <row r="22">
          <cell r="P22" t="str">
            <v>A</v>
          </cell>
          <cell r="R22">
            <v>0</v>
          </cell>
        </row>
        <row r="23">
          <cell r="P23" t="str">
            <v>A</v>
          </cell>
          <cell r="R23">
            <v>0</v>
          </cell>
        </row>
        <row r="24">
          <cell r="P24" t="str">
            <v>A</v>
          </cell>
          <cell r="R24">
            <v>0</v>
          </cell>
        </row>
        <row r="25">
          <cell r="P25" t="str">
            <v>A</v>
          </cell>
          <cell r="R25">
            <v>0</v>
          </cell>
        </row>
        <row r="26">
          <cell r="P26" t="str">
            <v>A</v>
          </cell>
          <cell r="R26">
            <v>0</v>
          </cell>
        </row>
        <row r="27">
          <cell r="P27" t="str">
            <v>A</v>
          </cell>
          <cell r="R27">
            <v>0</v>
          </cell>
        </row>
        <row r="28">
          <cell r="P28" t="str">
            <v>A</v>
          </cell>
          <cell r="R28">
            <v>0</v>
          </cell>
        </row>
        <row r="29">
          <cell r="P29" t="str">
            <v>A</v>
          </cell>
          <cell r="R29">
            <v>0</v>
          </cell>
        </row>
        <row r="30">
          <cell r="P30" t="str">
            <v>A</v>
          </cell>
          <cell r="R30">
            <v>0</v>
          </cell>
        </row>
        <row r="31">
          <cell r="P31" t="str">
            <v>A</v>
          </cell>
          <cell r="R31">
            <v>0</v>
          </cell>
        </row>
        <row r="32">
          <cell r="P32" t="str">
            <v>A</v>
          </cell>
          <cell r="R32">
            <v>0</v>
          </cell>
        </row>
        <row r="33">
          <cell r="P33" t="str">
            <v>A</v>
          </cell>
          <cell r="R33">
            <v>0</v>
          </cell>
        </row>
        <row r="34">
          <cell r="P34" t="str">
            <v>A</v>
          </cell>
          <cell r="R34">
            <v>0</v>
          </cell>
        </row>
        <row r="35">
          <cell r="M35">
            <v>0</v>
          </cell>
          <cell r="P35" t="str">
            <v>A</v>
          </cell>
          <cell r="R35">
            <v>0</v>
          </cell>
        </row>
        <row r="36">
          <cell r="M36" t="str">
            <v xml:space="preserve"> </v>
          </cell>
          <cell r="N36" t="str">
            <v xml:space="preserve"> </v>
          </cell>
        </row>
        <row r="37">
          <cell r="M37" t="str">
            <v xml:space="preserve"> </v>
          </cell>
        </row>
        <row r="40">
          <cell r="M40" t="str">
            <v xml:space="preserve"> </v>
          </cell>
        </row>
      </sheetData>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6I"/>
      <sheetName val="19I"/>
      <sheetName val="1602I"/>
      <sheetName val="16O"/>
      <sheetName val="19O"/>
      <sheetName val="1602O"/>
      <sheetName val="16Q"/>
      <sheetName val="19Q"/>
      <sheetName val="1602Q"/>
      <sheetName val="16G"/>
      <sheetName val="19G"/>
      <sheetName val="1602G"/>
      <sheetName val="16A"/>
      <sheetName val="19A"/>
      <sheetName val="1602A"/>
      <sheetName val="16C"/>
      <sheetName val="19C"/>
      <sheetName val="1602C"/>
      <sheetName val="RESUMEN PROVISIO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8">
          <cell r="M8" t="str">
            <v>INTERESES ACUMULADOS AL 31-12-2014</v>
          </cell>
        </row>
        <row r="9">
          <cell r="M9">
            <v>5083.333333333333</v>
          </cell>
        </row>
        <row r="10">
          <cell r="M10">
            <v>5083.333333333333</v>
          </cell>
        </row>
        <row r="11">
          <cell r="M11">
            <v>5083.333333333333</v>
          </cell>
        </row>
        <row r="12">
          <cell r="M12">
            <v>5083.333333333333</v>
          </cell>
        </row>
        <row r="13">
          <cell r="M13">
            <v>4102.9687833333328</v>
          </cell>
        </row>
        <row r="14">
          <cell r="M14">
            <v>5104.166666666667</v>
          </cell>
        </row>
        <row r="15">
          <cell r="M15">
            <v>5459.8505208333345</v>
          </cell>
        </row>
        <row r="16">
          <cell r="M16">
            <v>239.2580475</v>
          </cell>
        </row>
        <row r="17">
          <cell r="M17">
            <v>267.9834091666666</v>
          </cell>
        </row>
        <row r="18">
          <cell r="M18">
            <v>530.74079999999992</v>
          </cell>
        </row>
        <row r="19">
          <cell r="M19">
            <v>2310.2476099999999</v>
          </cell>
        </row>
        <row r="20">
          <cell r="M20">
            <v>4657.3312934027781</v>
          </cell>
        </row>
        <row r="21">
          <cell r="M21">
            <v>4659.1232638888887</v>
          </cell>
        </row>
        <row r="22">
          <cell r="M22">
            <v>834.97778437500006</v>
          </cell>
        </row>
        <row r="23">
          <cell r="M23">
            <v>1865.2303052777779</v>
          </cell>
        </row>
        <row r="24">
          <cell r="M24">
            <v>5739.5833333333339</v>
          </cell>
        </row>
        <row r="25">
          <cell r="M25">
            <v>1863.8888888888889</v>
          </cell>
        </row>
        <row r="26">
          <cell r="M26">
            <v>370</v>
          </cell>
        </row>
        <row r="27">
          <cell r="M27">
            <v>1005.5135416666666</v>
          </cell>
        </row>
        <row r="28">
          <cell r="M28">
            <v>213.28125000000003</v>
          </cell>
        </row>
        <row r="29">
          <cell r="M29">
            <v>131.25</v>
          </cell>
        </row>
        <row r="30">
          <cell r="M30">
            <v>488</v>
          </cell>
        </row>
        <row r="31">
          <cell r="M31">
            <v>211.11111111111111</v>
          </cell>
        </row>
        <row r="32">
          <cell r="M32">
            <v>145.05973958333334</v>
          </cell>
        </row>
        <row r="33">
          <cell r="M33">
            <v>145.05973958333334</v>
          </cell>
        </row>
        <row r="34">
          <cell r="M34">
            <v>0</v>
          </cell>
        </row>
        <row r="35">
          <cell r="M35">
            <v>855.55555555555566</v>
          </cell>
        </row>
        <row r="36">
          <cell r="M36">
            <v>721.875</v>
          </cell>
        </row>
        <row r="37">
          <cell r="M37">
            <v>1031.25</v>
          </cell>
        </row>
        <row r="38">
          <cell r="M38">
            <v>158.04444444444445</v>
          </cell>
        </row>
        <row r="39">
          <cell r="M39">
            <v>320.67016666666666</v>
          </cell>
        </row>
        <row r="40">
          <cell r="M40">
            <v>244.44444444444443</v>
          </cell>
        </row>
        <row r="41">
          <cell r="M41">
            <v>287.58333333333337</v>
          </cell>
        </row>
        <row r="42">
          <cell r="M42">
            <v>287.58333333333337</v>
          </cell>
        </row>
        <row r="43">
          <cell r="M43">
            <v>128.30254666666664</v>
          </cell>
        </row>
        <row r="44">
          <cell r="M44">
            <v>426.66666666666669</v>
          </cell>
        </row>
        <row r="45">
          <cell r="M45">
            <v>1057.7777777777778</v>
          </cell>
        </row>
        <row r="46">
          <cell r="M46">
            <v>1586.6666666666665</v>
          </cell>
        </row>
        <row r="47">
          <cell r="M47">
            <v>4144</v>
          </cell>
        </row>
        <row r="48">
          <cell r="M48">
            <v>4144</v>
          </cell>
        </row>
        <row r="49">
          <cell r="M49">
            <v>2072</v>
          </cell>
        </row>
        <row r="50">
          <cell r="M50">
            <v>2647.5555555555552</v>
          </cell>
        </row>
        <row r="51">
          <cell r="M51">
            <v>1323.7777777777776</v>
          </cell>
        </row>
        <row r="52">
          <cell r="M52">
            <v>719.44444444444446</v>
          </cell>
        </row>
        <row r="53">
          <cell r="M53">
            <v>719.44444444444446</v>
          </cell>
        </row>
        <row r="54">
          <cell r="M54">
            <v>143.88888888888889</v>
          </cell>
        </row>
        <row r="55">
          <cell r="M55">
            <v>1381.3333333333335</v>
          </cell>
        </row>
        <row r="56">
          <cell r="M56">
            <v>1381.3333333333335</v>
          </cell>
        </row>
        <row r="57">
          <cell r="M57">
            <v>1070.2222222222222</v>
          </cell>
        </row>
        <row r="58">
          <cell r="M58">
            <v>1554</v>
          </cell>
        </row>
        <row r="59">
          <cell r="M59">
            <v>1554</v>
          </cell>
        </row>
        <row r="60">
          <cell r="M60">
            <v>1554</v>
          </cell>
        </row>
        <row r="61">
          <cell r="M61">
            <v>200.66666666666666</v>
          </cell>
        </row>
        <row r="62">
          <cell r="M62">
            <v>1662.5000000000002</v>
          </cell>
        </row>
        <row r="63">
          <cell r="M63">
            <v>1531.2500000000002</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sheetName val="support"/>
      <sheetName val="data"/>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IFICACION CTAS 16"/>
      <sheetName val="Calificación cuenta 16"/>
      <sheetName val="Calificación cuenta 19"/>
      <sheetName val="Consolidado"/>
    </sheetNames>
    <sheetDataSet>
      <sheetData sheetId="0">
        <row r="27">
          <cell r="S27" t="str">
            <v>A1</v>
          </cell>
          <cell r="T27">
            <v>0.5</v>
          </cell>
          <cell r="U27">
            <v>0</v>
          </cell>
        </row>
        <row r="28">
          <cell r="S28" t="str">
            <v>A2</v>
          </cell>
          <cell r="T28">
            <v>1</v>
          </cell>
          <cell r="U28">
            <v>1</v>
          </cell>
        </row>
        <row r="29">
          <cell r="S29" t="str">
            <v>A3</v>
          </cell>
          <cell r="T29">
            <v>2</v>
          </cell>
          <cell r="U29">
            <v>2</v>
          </cell>
        </row>
        <row r="30">
          <cell r="S30" t="str">
            <v>B1</v>
          </cell>
          <cell r="T30">
            <v>3</v>
          </cell>
          <cell r="U30">
            <v>5</v>
          </cell>
        </row>
        <row r="31">
          <cell r="S31" t="str">
            <v>B2</v>
          </cell>
          <cell r="T31">
            <v>6</v>
          </cell>
          <cell r="U31">
            <v>9</v>
          </cell>
        </row>
        <row r="32">
          <cell r="S32" t="str">
            <v>C1</v>
          </cell>
          <cell r="T32">
            <v>10</v>
          </cell>
          <cell r="U32">
            <v>19</v>
          </cell>
        </row>
        <row r="33">
          <cell r="S33" t="str">
            <v>C2</v>
          </cell>
          <cell r="T33">
            <v>20</v>
          </cell>
          <cell r="U33">
            <v>39</v>
          </cell>
        </row>
        <row r="34">
          <cell r="S34" t="str">
            <v>D</v>
          </cell>
          <cell r="T34">
            <v>40</v>
          </cell>
          <cell r="U34">
            <v>99</v>
          </cell>
        </row>
        <row r="35">
          <cell r="S35" t="str">
            <v>E</v>
          </cell>
          <cell r="T35">
            <v>100</v>
          </cell>
        </row>
      </sheetData>
      <sheetData sheetId="1" refreshError="1"/>
      <sheetData sheetId="2" refreshError="1"/>
      <sheetData sheetId="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abriela" refreshedDate="44469.403335416668" createdVersion="7" refreshedVersion="7" minRefreshableVersion="3" recordCount="308" xr:uid="{00000000-000A-0000-FFFF-FFFF00000000}">
  <cacheSource type="worksheet">
    <worksheetSource ref="D10:H313" sheet="Eventos"/>
  </cacheSource>
  <cacheFields count="4">
    <cacheField name="Código_Procesos" numFmtId="0">
      <sharedItems containsBlank="1"/>
    </cacheField>
    <cacheField name="Macroproceso" numFmtId="0">
      <sharedItems containsBlank="1"/>
    </cacheField>
    <cacheField name="Proceso" numFmtId="0">
      <sharedItems containsBlank="1"/>
    </cacheField>
    <cacheField name="Subproceso" numFmtId="0">
      <sharedItems containsBlank="1" count="108">
        <m/>
        <s v="Diseño y Ejecución del Plan de Marketing y Promoción"/>
        <s v="Contabilidad y Estados Financieros"/>
        <s v="Promoción e Información a Solicitantes de Crédito"/>
        <s v="Apertura de Cuenta"/>
        <s v="Cajeros Automáticos y Tarjetas Electrónicas"/>
        <s v="Costeo y Rentabilidad"/>
        <s v="Auditora Externa"/>
        <s v="Calificación de Activos de Riesgo"/>
        <s v="Negociación, Renovación, Liquidación Inversiones"/>
        <s v="SRI, Municipio, IESS"/>
        <s v="Diseño del Presupuesto y Plan Operativo Anual"/>
        <s v="Seguridad Oficinas"/>
        <s v="Salud Ocupacional"/>
        <s v="Calificación Proveedores"/>
        <s v="Seguimiento y Ejecución Presupuesto y Plan Operativo Anual"/>
        <s v="Requerimiento y Selección de Personal"/>
        <s v="Administración Talento Humano y Nómina"/>
        <s v="Vacaciones y Ausencias Temporales"/>
        <s v="Capacitación y Formación"/>
        <s v="Contratación de Personal"/>
        <s v="Evaluación Desempeño"/>
        <s v="Caja Chica"/>
        <s v="Inducción de Personal"/>
        <s v="Desincorporación del Personal"/>
        <s v="Viajes y viáticos"/>
        <s v="Cobranza Extrajudicial y Judicial"/>
        <s v="Seguimiento, Cobranza y Cancelación del Crédito"/>
        <s v="Metodologías, Manuales, Instructivos y Modelos de Riesgos"/>
        <s v="Gestión Límites de Riesgo"/>
        <s v="Reportes y Estructuras Superintendencia"/>
        <s v="Metodologías, Manuales y Modelos de Riesgos"/>
        <s v="Convocatoria, Reuniones y Actas CAIR"/>
        <s v="Convocatoria, Reuniones y Actas Comité Etica"/>
        <s v="Desarrollo de Software y Aplicaciones"/>
        <s v="Política Conozca a su Cliente"/>
        <s v="Política Conozca a su Proveedor"/>
        <s v="Política Conozca a su Empleado"/>
        <s v="Elecciones Consejos"/>
        <s v="Designación y/o selección de Funcionarios, Comités y Calificadora"/>
        <s v="Selección Auditor Externo / Auditor Interno"/>
        <s v="Convocatoria, Reuniones y Actas"/>
        <s v="Convocatorias, Reuniones y Actas"/>
        <s v="Elecciones Asamblea General"/>
        <s v="Generación de Calificación de Riesgo"/>
        <s v="Proveeduría"/>
        <s v="Seguros"/>
        <s v="Administración de Activo Fijos"/>
        <s v="Adquisición de Bienes y Servicios"/>
        <s v="Administración del Cumplimiento y Reportes UAFE"/>
        <s v="Soporte Consejo de Vigilancia / Comité Auditoría"/>
        <s v="Plan Anual de Auditoría"/>
        <s v="Diseño y Ejecución Plan Anual"/>
        <s v="Diseño y Evaluación del Programa de Responsabilidad Social"/>
        <s v="Diseño y Evaluación del Balance Social"/>
        <s v="Patrocinio Legal"/>
        <s v="Soporte Gerencia General"/>
        <s v="Administración Documental"/>
        <s v="Bóveda"/>
        <s v="Cheques y Transferencias BCE"/>
        <s v="Fondeo Externo"/>
        <s v="Diseño del Sistema de Gestión de la Calidad"/>
        <s v="Asesoría"/>
        <s v="Análisis de Crédito"/>
        <s v="Información Organismos de Integración y Representación"/>
        <s v="Supervisión Superintendencia"/>
        <s v="Aporte Organo de Control"/>
        <s v="Reportes y Estructuras"/>
        <s v="Multas y Sanciones"/>
        <s v="Diseño de Planificación Estratégica"/>
        <s v="Seguimiento y Evaluación Planificación Estratégica"/>
        <s v="Soporte al Usuario"/>
        <s v="Licenciamiento de software"/>
        <s v="Administración y Cierre de Cuentas"/>
        <s v="Página WEB"/>
        <s v="Infraestructura de TI"/>
        <s v="Reemplazo y Obsolescencia"/>
        <s v="Planificación Estratégica TI"/>
        <s v="Base de Datos e Información"/>
        <s v="Gestión Tecnología de la Información"/>
        <s v="Seguridades Físicas"/>
        <s v="Depósitos, Retiros, Pagos de Dividendos"/>
        <s v="Seguridades Lógicas"/>
        <s v="Diseño y Ejecución de Estudios de Mercado y Satisfacción"/>
        <s v="Administración y Liquidación Depósito a Plazo Fijo"/>
        <s v="Instrumentación y Desembolso"/>
        <s v="Calificación de IFI y Asignación de Cupos de Inversión"/>
        <s v="Aprobación de Crédito"/>
        <s v="Actualización y Mantenimiento de Procesos y Gestión de la Calidad"/>
        <s v="Gestión de Relaciones con Abogados Externos"/>
        <s v="Inspección y Avalúos"/>
        <s v="Archivo de Documentos"/>
        <s v="Actualización de Información"/>
        <s v="Banca/Cooperativa Electrónica"/>
        <s v="Atención de Quejas y Reclamos"/>
        <s v="Solicitud y Recepción de Documentos"/>
        <s v="Custodia de Files de Crédito, Documentos Legales y Títulos Valores"/>
        <s v="Cuadre y Cierre Día"/>
        <s v="Administración Cajero Automático"/>
        <s v="Remesas, Servicios Básicos, Servicio de Recaudo para Terceros, Impuestos y Ventanillas Compartidas"/>
        <s v="Apertura Plazo Fijo"/>
        <s v="Constitución de Garantías Reales (Hipoteca / Prenda)"/>
        <s v="Apertura, Cuadre y Cierre de Cajas"/>
        <s v="Logística del Efectivo"/>
        <s v="Enlaces y Comunicaciones"/>
        <s v="Estructura Institucional"/>
        <s v="Programa de Creación y Mantenimiento de Productos y Servicios"/>
        <s v="Elecciones"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8">
  <r>
    <m/>
    <m/>
    <m/>
    <x v="0"/>
  </r>
  <r>
    <s v="ProProDis"/>
    <s v="Productivo Mercadeo"/>
    <s v="Promociones y Publicidad"/>
    <x v="1"/>
  </r>
  <r>
    <s v="ApoEstCon"/>
    <s v="Apoyo Finanzas y Contabilidad"/>
    <s v="Estados Financieros y Registros Contables"/>
    <x v="2"/>
  </r>
  <r>
    <s v="ProConPro"/>
    <s v="Productivo Crédito"/>
    <s v="Concesión de Crédito"/>
    <x v="3"/>
  </r>
  <r>
    <s v="ProAhoApe"/>
    <s v="Productivo Captaciones"/>
    <s v="Ahorro a la Vista"/>
    <x v="4"/>
  </r>
  <r>
    <s v="ProAhoApe"/>
    <s v="Productivo Captaciones"/>
    <s v="Ahorro a la Vista"/>
    <x v="4"/>
  </r>
  <r>
    <s v="ProSerCaj"/>
    <s v="Productivo Servicios"/>
    <s v="Servicios y Pagos"/>
    <x v="5"/>
  </r>
  <r>
    <s v="ApoEstCon"/>
    <s v="Apoyo Finanzas y Contabilidad"/>
    <s v="Estados Financieros y Registros Contables"/>
    <x v="2"/>
  </r>
  <r>
    <s v="ApoEstCon"/>
    <s v="Apoyo Finanzas y Contabilidad"/>
    <s v="Estados Financieros y Registros Contables"/>
    <x v="2"/>
  </r>
  <r>
    <s v="ApoEstCon"/>
    <s v="Apoyo Finanzas y Contabilidad"/>
    <s v="Estados Financieros y Registros Contables"/>
    <x v="2"/>
  </r>
  <r>
    <s v="ApoEstCon"/>
    <s v="Apoyo Finanzas y Contabilidad"/>
    <s v="Estados Financieros y Registros Contables"/>
    <x v="2"/>
  </r>
  <r>
    <s v="ApoFinCos"/>
    <s v="Apoyo Finanzas y Contabilidad"/>
    <s v="Finanzas y Tesorería"/>
    <x v="6"/>
  </r>
  <r>
    <s v="EstAudAud"/>
    <s v="Estratégico Control Interno"/>
    <s v="Auditoría Externa"/>
    <x v="7"/>
  </r>
  <r>
    <s v="ApoEstCon"/>
    <s v="Apoyo Finanzas y Contabilidad"/>
    <s v="Estados Financieros y Registros Contables"/>
    <x v="2"/>
  </r>
  <r>
    <s v="ApoEstCon"/>
    <s v="Apoyo Finanzas y Contabilidad"/>
    <s v="Estados Financieros y Registros Contables"/>
    <x v="2"/>
  </r>
  <r>
    <s v="ApoEstCon"/>
    <s v="Apoyo Finanzas y Contabilidad"/>
    <s v="Estados Financieros y Registros Contables"/>
    <x v="2"/>
  </r>
  <r>
    <s v="ProCarCal"/>
    <s v="Productivo Crédito"/>
    <s v="Cartera y Cobranza"/>
    <x v="8"/>
  </r>
  <r>
    <s v="ProAdmNeg"/>
    <s v="Productivo Inversiones de Tesorería"/>
    <s v="Administración Portafolio de Inversión"/>
    <x v="9"/>
  </r>
  <r>
    <s v="ApoEstCon"/>
    <s v="Apoyo Finanzas y Contabilidad"/>
    <s v="Estados Financieros y Registros Contables"/>
    <x v="2"/>
  </r>
  <r>
    <s v="ApoEstCon"/>
    <s v="Apoyo Finanzas y Contabilidad"/>
    <s v="Estados Financieros y Registros Contables"/>
    <x v="2"/>
  </r>
  <r>
    <s v="ApoEstCon"/>
    <s v="Apoyo Finanzas y Contabilidad"/>
    <s v="Estados Financieros y Registros Contables"/>
    <x v="2"/>
  </r>
  <r>
    <s v="ApoOrgSRI"/>
    <s v="Apoyo Finanzas y Contabilidad"/>
    <s v="Organos de Control"/>
    <x v="10"/>
  </r>
  <r>
    <s v="EstPreDis"/>
    <s v="Estratégico Planificación y Gestión de la Calidad"/>
    <s v="Presupuesto"/>
    <x v="11"/>
  </r>
  <r>
    <s v="EstPreDis"/>
    <s v="Estratégico Planificación y Gestión de la Calidad"/>
    <s v="Presupuesto"/>
    <x v="11"/>
  </r>
  <r>
    <s v="ApoOrgSRI"/>
    <s v="Apoyo Finanzas y Contabilidad"/>
    <s v="Organos de Control"/>
    <x v="10"/>
  </r>
  <r>
    <s v="ApoSegSeg"/>
    <s v="Apoyo Administrativo"/>
    <s v="Seguridad Física"/>
    <x v="12"/>
  </r>
  <r>
    <s v="ApoAdmSal"/>
    <s v="Apoyo Talento Humano"/>
    <s v="Administración Talento Humano"/>
    <x v="13"/>
  </r>
  <r>
    <s v="ApoComCal"/>
    <s v="Apoyo Administrativo"/>
    <s v="Compras y Adquisiciones"/>
    <x v="14"/>
  </r>
  <r>
    <s v="EstPreSeg"/>
    <s v="Estratégico Planificación y Gestión de la Calidad"/>
    <s v="Presupuesto"/>
    <x v="15"/>
  </r>
  <r>
    <s v="ApoIncReq"/>
    <s v="Apoyo Talento Humano"/>
    <s v="Incorporación Personal"/>
    <x v="16"/>
  </r>
  <r>
    <s v="ApoIncReq"/>
    <s v="Apoyo Talento Humano"/>
    <s v="Incorporación Personal"/>
    <x v="16"/>
  </r>
  <r>
    <s v="ApoAdmAdm"/>
    <s v="Apoyo Talento Humano"/>
    <s v="Administración Talento Humano"/>
    <x v="17"/>
  </r>
  <r>
    <s v="ApoAdmVac"/>
    <s v="Apoyo Talento Humano"/>
    <s v="Administración Talento Humano"/>
    <x v="18"/>
  </r>
  <r>
    <s v="ApoAdmVac"/>
    <s v="Apoyo Talento Humano"/>
    <s v="Administración Talento Humano"/>
    <x v="18"/>
  </r>
  <r>
    <s v="ApoAdmCap"/>
    <s v="Apoyo Talento Humano"/>
    <s v="Administración Talento Humano"/>
    <x v="19"/>
  </r>
  <r>
    <s v="ApoAdmCap"/>
    <s v="Apoyo Talento Humano"/>
    <s v="Administración Talento Humano"/>
    <x v="19"/>
  </r>
  <r>
    <s v="ApoAdmCap"/>
    <s v="Apoyo Talento Humano"/>
    <s v="Administración Talento Humano"/>
    <x v="19"/>
  </r>
  <r>
    <s v="ApoIncCon"/>
    <s v="Apoyo Talento Humano"/>
    <s v="Incorporación Personal"/>
    <x v="20"/>
  </r>
  <r>
    <s v="ApoAdmEva"/>
    <s v="Apoyo Talento Humano"/>
    <s v="Administración Talento Humano"/>
    <x v="21"/>
  </r>
  <r>
    <s v="ApoAdmAdm"/>
    <s v="Apoyo Talento Humano"/>
    <s v="Administración Talento Humano"/>
    <x v="17"/>
  </r>
  <r>
    <s v="ApoAdmAdm"/>
    <s v="Apoyo Talento Humano"/>
    <s v="Administración Talento Humano"/>
    <x v="17"/>
  </r>
  <r>
    <s v="ApoAdmAdm"/>
    <s v="Apoyo Talento Humano"/>
    <s v="Administración Talento Humano"/>
    <x v="17"/>
  </r>
  <r>
    <s v="ApoEstCaj"/>
    <s v="Apoyo Finanzas y Contabilidad"/>
    <s v="Estados Financieros y Registros Contables"/>
    <x v="22"/>
  </r>
  <r>
    <s v="ApoIncInd"/>
    <s v="Apoyo Talento Humano"/>
    <s v="Incorporación Personal"/>
    <x v="23"/>
  </r>
  <r>
    <s v="ApoEstCaj"/>
    <s v="Apoyo Finanzas y Contabilidad"/>
    <s v="Estados Financieros y Registros Contables"/>
    <x v="22"/>
  </r>
  <r>
    <s v="ApoOrgSRI"/>
    <s v="Apoyo Finanzas y Contabilidad"/>
    <s v="Organos de Control"/>
    <x v="10"/>
  </r>
  <r>
    <s v="ApoAdmCap"/>
    <s v="Apoyo Talento Humano"/>
    <s v="Administración Talento Humano"/>
    <x v="19"/>
  </r>
  <r>
    <s v="ApoAdmAdm"/>
    <s v="Apoyo Talento Humano"/>
    <s v="Administración Talento Humano"/>
    <x v="17"/>
  </r>
  <r>
    <s v="ApoAdmCap"/>
    <s v="Apoyo Talento Humano"/>
    <s v="Administración Talento Humano"/>
    <x v="19"/>
  </r>
  <r>
    <s v="ApoAdmSal"/>
    <s v="Apoyo Talento Humano"/>
    <s v="Administración Talento Humano"/>
    <x v="13"/>
  </r>
  <r>
    <s v="ApoDesDes"/>
    <s v="Apoyo Talento Humano"/>
    <s v="Desincorporación Personal"/>
    <x v="24"/>
  </r>
  <r>
    <s v="ApoIncReq"/>
    <s v="Apoyo Talento Humano"/>
    <s v="Incorporación Personal"/>
    <x v="16"/>
  </r>
  <r>
    <s v="ApoDesDes"/>
    <s v="Apoyo Talento Humano"/>
    <s v="Desincorporación Personal"/>
    <x v="24"/>
  </r>
  <r>
    <s v="ApoAdmAdm"/>
    <s v="Apoyo Talento Humano"/>
    <s v="Administración Talento Humano"/>
    <x v="17"/>
  </r>
  <r>
    <s v="ApoAdmVac"/>
    <s v="Apoyo Talento Humano"/>
    <s v="Administración Talento Humano"/>
    <x v="18"/>
  </r>
  <r>
    <s v="ApoIncReq"/>
    <s v="Apoyo Talento Humano"/>
    <s v="Incorporación Personal"/>
    <x v="16"/>
  </r>
  <r>
    <s v="ApoIncReq"/>
    <s v="Apoyo Talento Humano"/>
    <s v="Incorporación Personal"/>
    <x v="16"/>
  </r>
  <r>
    <s v="ApoAdmAdm"/>
    <s v="Apoyo Talento Humano"/>
    <s v="Administración Talento Humano"/>
    <x v="17"/>
  </r>
  <r>
    <s v="ApoAdmAdm"/>
    <s v="Apoyo Talento Humano"/>
    <s v="Administración Talento Humano"/>
    <x v="17"/>
  </r>
  <r>
    <s v="ApoAdmVia"/>
    <s v="Apoyo Talento Humano"/>
    <s v="Administración Talento Humano"/>
    <x v="25"/>
  </r>
  <r>
    <s v="ApoAdmVia"/>
    <s v="Apoyo Talento Humano"/>
    <s v="Administración Talento Humano"/>
    <x v="25"/>
  </r>
  <r>
    <s v="ApoAdmVia"/>
    <s v="Apoyo Talento Humano"/>
    <s v="Administración Talento Humano"/>
    <x v="25"/>
  </r>
  <r>
    <s v="ApoAdmAdm"/>
    <s v="Apoyo Talento Humano"/>
    <s v="Administración Talento Humano"/>
    <x v="17"/>
  </r>
  <r>
    <s v="ApoAdmAdm"/>
    <s v="Apoyo Talento Humano"/>
    <s v="Administración Talento Humano"/>
    <x v="17"/>
  </r>
  <r>
    <s v="ApoAdmAdm"/>
    <s v="Apoyo Talento Humano"/>
    <s v="Administración Talento Humano"/>
    <x v="17"/>
  </r>
  <r>
    <s v="ApoAdmAdm"/>
    <s v="Apoyo Talento Humano"/>
    <s v="Administración Talento Humano"/>
    <x v="17"/>
  </r>
  <r>
    <s v="ApoDesDes"/>
    <s v="Apoyo Talento Humano"/>
    <s v="Desincorporación Personal"/>
    <x v="24"/>
  </r>
  <r>
    <s v="ApoDesDes"/>
    <s v="Apoyo Talento Humano"/>
    <s v="Desincorporación Personal"/>
    <x v="24"/>
  </r>
  <r>
    <s v="ProCobCob"/>
    <s v="Productivo Crédito"/>
    <s v="Cobranza Extrajudicial y Judicial"/>
    <x v="26"/>
  </r>
  <r>
    <s v="ProCobCob"/>
    <s v="Productivo Crédito"/>
    <s v="Cobranza Extrajudicial y Judicial"/>
    <x v="26"/>
  </r>
  <r>
    <s v="ProCobCob"/>
    <s v="Productivo Crédito"/>
    <s v="Cobranza Extrajudicial y Judicial"/>
    <x v="26"/>
  </r>
  <r>
    <s v="ProCarSeg"/>
    <s v="Productivo Crédito"/>
    <s v="Cartera y Cobranza"/>
    <x v="27"/>
  </r>
  <r>
    <s v="AdmGesMet"/>
    <s v="Administración Integral de Riesgos oficina"/>
    <s v="Gestión y Administración Integral de Riesgos Institucionales "/>
    <x v="28"/>
  </r>
  <r>
    <s v="AdmGesGes"/>
    <s v="Administración de Riesgos"/>
    <s v="Gestión y Administración Integral de Riesgos"/>
    <x v="29"/>
  </r>
  <r>
    <s v="AdmGesGes"/>
    <s v="Administración de Riesgos"/>
    <s v="Gestión y Administración Integral de Riesgos"/>
    <x v="29"/>
  </r>
  <r>
    <s v="AdmRepRep"/>
    <s v="Administración de Riesgos"/>
    <s v="Reportes y Estructuras Superintendencia"/>
    <x v="30"/>
  </r>
  <r>
    <s v="AdmGesMet"/>
    <s v="Administración de Riesgos"/>
    <s v="Gestión y Administración Integral de Riesgos"/>
    <x v="31"/>
  </r>
  <r>
    <s v="AdmRepRep"/>
    <s v="Administración de Riesgos"/>
    <s v="Reportes y Estructuras Superintendencia"/>
    <x v="30"/>
  </r>
  <r>
    <s v="AdmGesMet"/>
    <s v="Administración de Riesgos"/>
    <s v="Gestión y Administración Integral de Riesgos"/>
    <x v="31"/>
  </r>
  <r>
    <s v="AdmGesMet"/>
    <s v="Administración de Riesgos"/>
    <s v="Gestión y Administración Integral de Riesgos"/>
    <x v="31"/>
  </r>
  <r>
    <s v="AdmGesMet"/>
    <s v="Administración de Riesgos"/>
    <s v="Gestión y Administración Integral de Riesgos"/>
    <x v="31"/>
  </r>
  <r>
    <s v="AdmComCon"/>
    <s v="Administración de Riesgos"/>
    <s v="Comité de Administración Integral de Riesgos"/>
    <x v="32"/>
  </r>
  <r>
    <s v="ApoComCon"/>
    <s v="Apoyo Cumplimiento"/>
    <s v="Comité de Cumplimiento"/>
    <x v="33"/>
  </r>
  <r>
    <s v="ProCarSeg"/>
    <s v="Productivo Crédito"/>
    <s v="Cartera y Cobranza"/>
    <x v="27"/>
  </r>
  <r>
    <s v="ApoDesDes"/>
    <s v="Apoyo Tecnología de la Información"/>
    <s v="Desarrollo y Administración Software"/>
    <x v="34"/>
  </r>
  <r>
    <s v="ApoDebPol"/>
    <s v="Apoyo Cumplimiento"/>
    <s v="Debida Diligencia"/>
    <x v="35"/>
  </r>
  <r>
    <s v="ApoDebPol"/>
    <s v="Apoyo Cumplimiento"/>
    <s v="Debida Diligencia"/>
    <x v="36"/>
  </r>
  <r>
    <s v="ApoDebPol"/>
    <s v="Apoyo Cumplimiento"/>
    <s v="Debida Diligencia"/>
    <x v="37"/>
  </r>
  <r>
    <s v="EstConEle"/>
    <s v="Estratégico Gobierno"/>
    <s v="Consejos Administración/Directorio y Vigilancia/Comité de Auditoría "/>
    <x v="38"/>
  </r>
  <r>
    <s v="EstConDes"/>
    <s v="Estratégico Gobierno"/>
    <s v="Consejos Administración/Directorio y Vigilancia/Comité de Auditoría "/>
    <x v="39"/>
  </r>
  <r>
    <s v="EstConDes"/>
    <s v="Estratégico Gobierno"/>
    <s v="Consejos Administración/Directorio y Vigilancia/Comité de Auditoría "/>
    <x v="39"/>
  </r>
  <r>
    <s v="EstConEle"/>
    <s v="Estratégico Gobierno"/>
    <s v="Consejos Administración/Directorio y Vigilancia/Comité de Auditoría "/>
    <x v="38"/>
  </r>
  <r>
    <s v="EstConDes"/>
    <s v="Estratégico Gobierno"/>
    <s v="Consejos Administración/Directorio y Vigilancia/Comité de Auditoría "/>
    <x v="39"/>
  </r>
  <r>
    <s v="EstAsaSel"/>
    <s v="Estratégico Gobierno"/>
    <s v="Asamblea General"/>
    <x v="40"/>
  </r>
  <r>
    <s v="EstConCon"/>
    <s v="Estratégico Gobierno"/>
    <s v="Consejos Administración/Directorio y Vigilancia/Comité de Auditoría "/>
    <x v="41"/>
  </r>
  <r>
    <s v="EstConCon"/>
    <s v="Estratégico Gobierno"/>
    <s v="Consejos Administración/Directorio y Vigilancia/Comité de Auditoría "/>
    <x v="41"/>
  </r>
  <r>
    <s v="EstAsaCon"/>
    <s v="Estratégico Gobierno"/>
    <s v="Asamblea General"/>
    <x v="42"/>
  </r>
  <r>
    <s v="EstAsaEle"/>
    <s v="Estratégico Gobierno"/>
    <s v="Asamblea General"/>
    <x v="43"/>
  </r>
  <r>
    <s v="EstAsaEle"/>
    <s v="Estratégico Gobierno"/>
    <s v="Asamblea General"/>
    <x v="43"/>
  </r>
  <r>
    <s v="AdmCalGen"/>
    <s v="Administración de Riesgos"/>
    <s v="Calificadora de Riesgos"/>
    <x v="44"/>
  </r>
  <r>
    <s v="ApoSerPro"/>
    <s v="Apoyo Administrativo"/>
    <s v="Servicios Generales"/>
    <x v="45"/>
  </r>
  <r>
    <s v="ApoSerPro"/>
    <s v="Apoyo Administrativo"/>
    <s v="Servicios Generales"/>
    <x v="45"/>
  </r>
  <r>
    <s v="ApoSerPro"/>
    <s v="Apoyo Administrativo"/>
    <s v="Servicios Generales"/>
    <x v="45"/>
  </r>
  <r>
    <s v="ApoSerSeg"/>
    <s v="Apoyo Administrativo"/>
    <s v="Servicios Generales"/>
    <x v="46"/>
  </r>
  <r>
    <s v="ApoSerSeg"/>
    <s v="Apoyo Administrativo"/>
    <s v="Servicios Generales"/>
    <x v="46"/>
  </r>
  <r>
    <s v="ApoSerAdm"/>
    <s v="Apoyo Administrativo"/>
    <s v="Servicios Generales"/>
    <x v="47"/>
  </r>
  <r>
    <s v="ApoSerAdm"/>
    <s v="Apoyo Administrativo"/>
    <s v="Servicios Generales"/>
    <x v="47"/>
  </r>
  <r>
    <s v="ApoSerAdm"/>
    <s v="Apoyo Administrativo"/>
    <s v="Servicios Generales"/>
    <x v="47"/>
  </r>
  <r>
    <s v="ApoSerAdm"/>
    <s v="Apoyo Administrativo"/>
    <s v="Servicios Generales"/>
    <x v="47"/>
  </r>
  <r>
    <s v="ApoSerAdm"/>
    <s v="Apoyo Administrativo"/>
    <s v="Servicios Generales"/>
    <x v="47"/>
  </r>
  <r>
    <s v="ApoSerAdm"/>
    <s v="Apoyo Administrativo"/>
    <s v="Servicios Generales"/>
    <x v="47"/>
  </r>
  <r>
    <s v="ApoSerAdm"/>
    <s v="Apoyo Administrativo"/>
    <s v="Servicios Generales"/>
    <x v="47"/>
  </r>
  <r>
    <s v="ApoSerAdm"/>
    <s v="Apoyo Administrativo"/>
    <s v="Servicios Generales"/>
    <x v="47"/>
  </r>
  <r>
    <s v="ApoComAdq"/>
    <s v="Apoyo Administrativo"/>
    <s v="Compras y Adquisiciones"/>
    <x v="48"/>
  </r>
  <r>
    <s v="ApoPlaAdm"/>
    <s v="Apoyo Cumplimiento"/>
    <s v="Plan Anual de Cumplimiento"/>
    <x v="49"/>
  </r>
  <r>
    <s v="ApoPlaAdm"/>
    <s v="Apoyo Cumplimiento"/>
    <s v="Plan Anual de Cumplimiento"/>
    <x v="49"/>
  </r>
  <r>
    <s v="ApoPlaAdm"/>
    <s v="Apoyo Cumplimiento"/>
    <s v="Plan Anual de Cumplimiento"/>
    <x v="49"/>
  </r>
  <r>
    <s v="ApoPlaAdm"/>
    <s v="Apoyo Cumplimiento"/>
    <s v="Plan Anual de Cumplimiento"/>
    <x v="49"/>
  </r>
  <r>
    <s v="EstAudSop"/>
    <s v="Estratégico Control Interno"/>
    <s v="Auditoría Interna"/>
    <x v="50"/>
  </r>
  <r>
    <s v="EstAudPla"/>
    <s v="Estratégico Control Interno"/>
    <s v="Auditoría Interna"/>
    <x v="51"/>
  </r>
  <r>
    <s v="ApoPlaDis"/>
    <s v="Apoyo Cumplimiento"/>
    <s v="Plan Anual de Cumplimiento"/>
    <x v="52"/>
  </r>
  <r>
    <s v="EstAudAud"/>
    <s v="Estratégico Control Interno"/>
    <s v="Auditoría Externa"/>
    <x v="7"/>
  </r>
  <r>
    <s v="EstAudSop"/>
    <s v="Estratégico Control Interno"/>
    <s v="Auditoría Interna"/>
    <x v="50"/>
  </r>
  <r>
    <s v="EstAudPla"/>
    <s v="Estratégico Control Interno"/>
    <s v="Auditoría Interna"/>
    <x v="51"/>
  </r>
  <r>
    <s v="EstAudSop"/>
    <s v="Estratégico Control Interno"/>
    <s v="Auditoría Interna"/>
    <x v="50"/>
  </r>
  <r>
    <s v="EstAudSop"/>
    <s v="Estratégico Control Interno"/>
    <s v="Auditoría Interna"/>
    <x v="50"/>
  </r>
  <r>
    <s v="EstConCon"/>
    <s v="Estratégico Gobierno"/>
    <s v="Consejos Administración/Directorio y Vigilancia/Comité de Auditoría "/>
    <x v="41"/>
  </r>
  <r>
    <s v="EstConCon"/>
    <s v="Estratégico Gobierno"/>
    <s v="Consejos Administración/Directorio y Vigilancia/Comité de Auditoría "/>
    <x v="41"/>
  </r>
  <r>
    <s v="EstConCon"/>
    <s v="Estratégico Gobierno"/>
    <s v="Consejos Administración/Directorio y Vigilancia/Comité de Auditoría "/>
    <x v="41"/>
  </r>
  <r>
    <s v="EstResDis"/>
    <s v="Estratégico Balance y Responsabilidad Social"/>
    <s v="Responsabilidad Social"/>
    <x v="53"/>
  </r>
  <r>
    <s v="EstBalDis"/>
    <s v="Estratégico Balance y Responsabilidad Social"/>
    <s v="Balance Social"/>
    <x v="54"/>
  </r>
  <r>
    <s v="ApoAsePat"/>
    <s v="Apoyo Legal"/>
    <s v="Asesoría Legal"/>
    <x v="55"/>
  </r>
  <r>
    <s v="EstSecSop"/>
    <s v="Estratégico Secretaría"/>
    <s v="Secretaría Gerencia"/>
    <x v="56"/>
  </r>
  <r>
    <s v="EstSecAdm"/>
    <s v="Estratégico Secretaría"/>
    <s v="Secretaría General"/>
    <x v="57"/>
  </r>
  <r>
    <s v="ProCajBov"/>
    <s v="Productivo Operaciones y Gestión de Oficinas"/>
    <s v="Cajas"/>
    <x v="58"/>
  </r>
  <r>
    <s v="ProCajBov"/>
    <s v="Productivo Operaciones y Gestión de Oficinas"/>
    <s v="Cajas"/>
    <x v="58"/>
  </r>
  <r>
    <s v="ProCajBov"/>
    <s v="Productivo Operaciones y Gestión de Oficinas"/>
    <s v="Cajas"/>
    <x v="58"/>
  </r>
  <r>
    <s v="ProSerChe"/>
    <s v="Productivo Servicios"/>
    <s v="Servicios y Pagos"/>
    <x v="59"/>
  </r>
  <r>
    <s v="ProSerChe"/>
    <s v="Productivo Servicios"/>
    <s v="Servicios y Pagos"/>
    <x v="59"/>
  </r>
  <r>
    <s v="ProSerChe"/>
    <s v="Productivo Servicios"/>
    <s v="Servicios y Pagos"/>
    <x v="59"/>
  </r>
  <r>
    <s v="ApoFonFon"/>
    <s v="Apoyo Finanzas y Contabilidad"/>
    <s v="Fondeo Externo"/>
    <x v="60"/>
  </r>
  <r>
    <s v="ApoFonFon"/>
    <s v="Apoyo Finanzas y Contabilidad"/>
    <s v="Fondeo Externo"/>
    <x v="60"/>
  </r>
  <r>
    <s v="EstPreSeg"/>
    <s v="Estratégico Planificación y Gestión de la Calidad"/>
    <s v="Presupuesto"/>
    <x v="15"/>
  </r>
  <r>
    <s v="ProConPro"/>
    <s v="Productivo Crédito"/>
    <s v="Concesión de Crédito"/>
    <x v="3"/>
  </r>
  <r>
    <s v="ProAhoApe"/>
    <s v="Productivo Captaciones"/>
    <s v="Ahorro a la Vista"/>
    <x v="4"/>
  </r>
  <r>
    <s v="ApoAsePat"/>
    <s v="Apoyo Legal"/>
    <s v="Asesoría Legal"/>
    <x v="55"/>
  </r>
  <r>
    <s v="EstProDis"/>
    <s v="Estratégico Planificación y Gestión de la Calidad"/>
    <s v="Procesos y Gestión de la Calidad"/>
    <x v="61"/>
  </r>
  <r>
    <s v="EstProDis"/>
    <s v="Estratégico Planificación y Gestión de la Calidad"/>
    <s v="Procesos y Gestión de la Calidad"/>
    <x v="61"/>
  </r>
  <r>
    <s v="ApoAseAse"/>
    <s v="Apoyo Legal"/>
    <s v="Asesoría Legal"/>
    <x v="62"/>
  </r>
  <r>
    <s v="EstConCon"/>
    <s v="Estratégico Gobierno"/>
    <s v="Consejos Administración/Directorio y Vigilancia/Comité de Auditoría "/>
    <x v="41"/>
  </r>
  <r>
    <s v="ProConAna"/>
    <s v="Productivo Crédito"/>
    <s v="Concesión de Crédito"/>
    <x v="63"/>
  </r>
  <r>
    <s v="EstRelInf"/>
    <s v="Estratégico Gestión Institucional"/>
    <s v="Relación Organismos de Integración"/>
    <x v="64"/>
  </r>
  <r>
    <s v="EstSupSup"/>
    <s v="Estratégico Gestión Institucional"/>
    <s v="Supervisión Organos de Control"/>
    <x v="65"/>
  </r>
  <r>
    <s v="EstSupApo"/>
    <s v="Estratégico Gestión Institucional"/>
    <s v="Supervisión Organos de Control"/>
    <x v="66"/>
  </r>
  <r>
    <s v="EstSupApo"/>
    <s v="Estratégico Gestión Institucional"/>
    <s v="Supervisión Organos de Control"/>
    <x v="66"/>
  </r>
  <r>
    <s v="EstRepRep"/>
    <s v="Estratégico Gestión Institucional"/>
    <s v="Reportes y Estructuras Organos de Control"/>
    <x v="67"/>
  </r>
  <r>
    <s v="EstRepRep"/>
    <s v="Estratégico Gestión Institucional"/>
    <s v="Reportes y Estructuras Organos de Control"/>
    <x v="67"/>
  </r>
  <r>
    <s v="EstRepRep"/>
    <s v="Estratégico Gestión Institucional"/>
    <s v="Reportes y Estructuras Organos de Control"/>
    <x v="67"/>
  </r>
  <r>
    <s v="EstRepRep"/>
    <s v="Estratégico Gestión Institucional"/>
    <s v="Reportes y Estructuras Organos de Control"/>
    <x v="67"/>
  </r>
  <r>
    <s v="EstSupMul"/>
    <s v="Estratégico Gestión Institucional"/>
    <s v="Supervisión Organos de Control"/>
    <x v="68"/>
  </r>
  <r>
    <s v="EstPlaDis"/>
    <s v="Estratégico Planificación y Gestión de la Calidad"/>
    <s v="Planificación Estratégica"/>
    <x v="69"/>
  </r>
  <r>
    <s v="EstPlaDis"/>
    <s v="Estratégico Planificación y Gestión de la Calidad"/>
    <s v="Planificación Estratégica"/>
    <x v="69"/>
  </r>
  <r>
    <s v="ApoDesDes"/>
    <s v="Apoyo Tecnología de la Información"/>
    <s v="Desarrollo y Administración Software"/>
    <x v="34"/>
  </r>
  <r>
    <s v="EstPlaSeg"/>
    <s v="Estratégico Planificación y Gestión de la Calidad"/>
    <s v="Planificación Estratégica"/>
    <x v="70"/>
  </r>
  <r>
    <s v="ApoDesDes"/>
    <s v="Apoyo Tecnología de la Información"/>
    <s v="Desarrollo y Administración Software"/>
    <x v="34"/>
  </r>
  <r>
    <s v="ApoDesSop"/>
    <s v="Apoyo Tecnología de la Información"/>
    <s v="Desarrollo y Administración Software"/>
    <x v="71"/>
  </r>
  <r>
    <s v="ApoDesSop"/>
    <s v="Apoyo Tecnología de la Información"/>
    <s v="Desarrollo y Administración Software"/>
    <x v="71"/>
  </r>
  <r>
    <s v="ApoDesLic"/>
    <s v="Apoyo Tecnología de la Información"/>
    <s v="Desarrollo y Administración Software"/>
    <x v="72"/>
  </r>
  <r>
    <s v="ProAhoAdm"/>
    <s v="Productivo Captaciones"/>
    <s v="Ahorro a la Vista"/>
    <x v="73"/>
  </r>
  <r>
    <s v="ApoDesLic"/>
    <s v="Apoyo Tecnología de la Información"/>
    <s v="Desarrollo y Administración Software"/>
    <x v="72"/>
  </r>
  <r>
    <s v="ApoDesPag"/>
    <s v="Apoyo Tecnología de la Información"/>
    <s v="Desarrollo y Administración Software"/>
    <x v="74"/>
  </r>
  <r>
    <s v="ApoInfInf"/>
    <s v="Apoyo Tecnología de la Información"/>
    <s v="Infraestructura de Tecnología de la Información"/>
    <x v="75"/>
  </r>
  <r>
    <s v="ApoInfInf"/>
    <s v="Apoyo Tecnología de la Información"/>
    <s v="Infraestructura de Tecnología de la Información"/>
    <x v="75"/>
  </r>
  <r>
    <s v="ApoInfInf"/>
    <s v="Apoyo Tecnología de la Información"/>
    <s v="Infraestructura de Tecnología de la Información"/>
    <x v="75"/>
  </r>
  <r>
    <s v="ApoInfInf"/>
    <s v="Apoyo Tecnología de la Información"/>
    <s v="Infraestructura de Tecnología de la Información"/>
    <x v="75"/>
  </r>
  <r>
    <s v="ApoInfRee"/>
    <s v="Apoyo Tecnología de la Información"/>
    <s v="Infraestructura de Tecnología de la Información"/>
    <x v="76"/>
  </r>
  <r>
    <s v="ApoGesPla"/>
    <s v="Apoyo Tecnología de la Información"/>
    <s v="Gestión Estratégica de la Tecnología de la Información"/>
    <x v="77"/>
  </r>
  <r>
    <s v="ApoGesPla"/>
    <s v="Apoyo Tecnología de la Información"/>
    <s v="Gestión Estratégica de la Tecnología de la Información"/>
    <x v="77"/>
  </r>
  <r>
    <s v="ApoDesDes"/>
    <s v="Apoyo Tecnología de la Información"/>
    <s v="Desarrollo y Administración Software"/>
    <x v="34"/>
  </r>
  <r>
    <s v="ApoAdmBas"/>
    <s v="Apoyo Tecnología de la Información"/>
    <s v="Administración Bases de Datos e Información"/>
    <x v="78"/>
  </r>
  <r>
    <s v="ApoAdmBas"/>
    <s v="Apoyo Tecnología de la Información"/>
    <s v="Administración Bases de Datos e Información"/>
    <x v="78"/>
  </r>
  <r>
    <s v="ApoAdmBas"/>
    <s v="Apoyo Tecnología de la Información"/>
    <s v="Administración Bases de Datos e Información"/>
    <x v="78"/>
  </r>
  <r>
    <s v="ApoInfInf"/>
    <s v="Apoyo Tecnología de la Información"/>
    <s v="Infraestructura de Tecnología de la Información"/>
    <x v="75"/>
  </r>
  <r>
    <s v="ApoInfInf"/>
    <s v="Apoyo Tecnología de la Información"/>
    <s v="Infraestructura de Tecnología de la Información"/>
    <x v="75"/>
  </r>
  <r>
    <s v="ApoInfInf"/>
    <s v="Apoyo Tecnología de la Información"/>
    <s v="Infraestructura de Tecnología de la Información"/>
    <x v="75"/>
  </r>
  <r>
    <s v="ApoGesGes"/>
    <s v="Apoyo Tecnología de la Información"/>
    <s v="Gestión Estratégica de la Tecnología de la Información"/>
    <x v="79"/>
  </r>
  <r>
    <s v="ApoGesGes"/>
    <s v="Apoyo Tecnología de la Información"/>
    <s v="Gestión Estratégica de la Tecnología de la Información"/>
    <x v="79"/>
  </r>
  <r>
    <s v="ApoSegSeg"/>
    <s v="Apoyo Tecnología de la Información"/>
    <s v="Seguridades de la Información"/>
    <x v="80"/>
  </r>
  <r>
    <s v="ApoSegSeg"/>
    <s v="Apoyo Tecnología de la Información"/>
    <s v="Seguridades de la Información"/>
    <x v="80"/>
  </r>
  <r>
    <s v="ApoSegSeg"/>
    <s v="Apoyo Tecnología de la Información"/>
    <s v="Seguridades de la Información"/>
    <x v="80"/>
  </r>
  <r>
    <s v="ApoSegSeg"/>
    <s v="Apoyo Tecnología de la Información"/>
    <s v="Seguridades de la Información"/>
    <x v="80"/>
  </r>
  <r>
    <s v="ApoAdmBas"/>
    <s v="Apoyo Tecnología de la Información"/>
    <s v="Administración Bases de Datos e Información"/>
    <x v="78"/>
  </r>
  <r>
    <s v="ProCajDep"/>
    <s v="Productivo Operaciones y Gestión de Oficinas"/>
    <s v="Cajas"/>
    <x v="81"/>
  </r>
  <r>
    <s v="ProAdmNeg"/>
    <s v="Productivo Inversiones de Tesorería"/>
    <s v="Administración Portafolio de Inversión"/>
    <x v="9"/>
  </r>
  <r>
    <s v="ApoSegSeg"/>
    <s v="Apoyo Tecnología de la Información"/>
    <s v="Seguridades de la Información"/>
    <x v="82"/>
  </r>
  <r>
    <s v="ApoSegSeg"/>
    <s v="Apoyo Tecnología de la Información"/>
    <s v="Seguridades de la Información"/>
    <x v="82"/>
  </r>
  <r>
    <s v="ApoSegSeg"/>
    <s v="Apoyo Tecnología de la Información"/>
    <s v="Seguridades de la Información"/>
    <x v="82"/>
  </r>
  <r>
    <s v="ApoSegSeg"/>
    <s v="Apoyo Tecnología de la Información"/>
    <s v="Seguridades de la Información"/>
    <x v="82"/>
  </r>
  <r>
    <s v="ApoSegSeg"/>
    <s v="Apoyo Tecnología de la Información"/>
    <s v="Seguridades de la Información"/>
    <x v="82"/>
  </r>
  <r>
    <s v="ApoSegSeg"/>
    <s v="Apoyo Tecnología de la Información"/>
    <s v="Seguridades de la Información"/>
    <x v="82"/>
  </r>
  <r>
    <s v="ApoAdmBas"/>
    <s v="Apoyo Tecnología de la Información"/>
    <s v="Administración Bases de Datos e Información"/>
    <x v="78"/>
  </r>
  <r>
    <s v="ApoSegSeg"/>
    <s v="Apoyo Tecnología de la Información"/>
    <s v="Seguridades de la Información"/>
    <x v="82"/>
  </r>
  <r>
    <s v="ProEstDis"/>
    <s v="Productivo Mercadeo"/>
    <s v="Estudios de Mercado"/>
    <x v="83"/>
  </r>
  <r>
    <s v="ProDepAdm"/>
    <s v="Productivo Captaciones"/>
    <s v="Depósitos a Plazo Fijo"/>
    <x v="84"/>
  </r>
  <r>
    <s v="ApoSegSeg"/>
    <s v="Apoyo Administrativo"/>
    <s v="Seguridad Física"/>
    <x v="12"/>
  </r>
  <r>
    <s v="ProCarSeg"/>
    <s v="Productivo Crédito"/>
    <s v="Cartera y Cobranza"/>
    <x v="27"/>
  </r>
  <r>
    <s v="ProConIns"/>
    <s v="Productivo Crédito"/>
    <s v="Concesión de Crédito"/>
    <x v="85"/>
  </r>
  <r>
    <s v="ProConAna"/>
    <s v="Productivo Crédito"/>
    <s v="Concesión de Crédito"/>
    <x v="63"/>
  </r>
  <r>
    <s v="ProCalCal"/>
    <s v="Productivo Inversiones de Tesorería"/>
    <s v="Calificación de Riesgo Institución Financiera y Asignación Cupo"/>
    <x v="86"/>
  </r>
  <r>
    <s v="ProCajDep"/>
    <s v="Productivo Operaciones y Gestión de Oficinas"/>
    <s v="Cajas"/>
    <x v="81"/>
  </r>
  <r>
    <s v="ProConApr"/>
    <s v="Productivo Crédito"/>
    <s v="Concesión de Crédito"/>
    <x v="87"/>
  </r>
  <r>
    <s v="ProConPro"/>
    <s v="Productivo Crédito"/>
    <s v="Concesión de Crédito"/>
    <x v="3"/>
  </r>
  <r>
    <s v="ApoSerSeg"/>
    <s v="Apoyo Administrativo"/>
    <s v="Servicios Generales"/>
    <x v="46"/>
  </r>
  <r>
    <s v="EstProAct"/>
    <s v="Estratégico Planificación y Gestión de la Calidad"/>
    <s v="Procesos y Gestión de la Calidad"/>
    <x v="88"/>
  </r>
  <r>
    <s v="ProCarCal"/>
    <s v="Productivo Crédito"/>
    <s v="Cartera y Cobranza"/>
    <x v="8"/>
  </r>
  <r>
    <s v="ApoAseGes"/>
    <s v="Apoyo Legal"/>
    <s v="Asesoría Legal"/>
    <x v="89"/>
  </r>
  <r>
    <s v="ProSerCaj"/>
    <s v="Productivo Servicios"/>
    <s v="Servicios y Pagos"/>
    <x v="5"/>
  </r>
  <r>
    <s v="ProConIns"/>
    <s v="Productivo Crédito"/>
    <s v="Concesión de Crédito"/>
    <x v="90"/>
  </r>
  <r>
    <s v="ProCajDep"/>
    <s v="Productivo Operaciones y Gestión de Oficinas"/>
    <s v="Cajas"/>
    <x v="81"/>
  </r>
  <r>
    <s v="ProConIns"/>
    <s v="Productivo Crédito"/>
    <s v="Concesión de Crédito"/>
    <x v="85"/>
  </r>
  <r>
    <s v="ProArcArc"/>
    <s v="Productivo Operaciones y Gestión de Oficinas"/>
    <s v="Archivo y Custodia"/>
    <x v="91"/>
  </r>
  <r>
    <s v="ProCajDep"/>
    <s v="Productivo Operaciones y Gestión de Oficinas"/>
    <s v="Cajas"/>
    <x v="81"/>
  </r>
  <r>
    <s v="ProCalCal"/>
    <s v="Productivo Inversiones de Tesorería"/>
    <s v="Calificación de Riesgo Institución Financiera y Asignación Cupo"/>
    <x v="86"/>
  </r>
  <r>
    <s v="ProCarSeg"/>
    <s v="Productivo Crédito"/>
    <s v="Cartera y Cobranza"/>
    <x v="27"/>
  </r>
  <r>
    <s v="ProActAct"/>
    <s v="Productivo Servicios"/>
    <s v="Actualización de Información"/>
    <x v="92"/>
  </r>
  <r>
    <s v="ProCanBan"/>
    <s v="Productivo Operaciones y Gestión de Oficinas"/>
    <s v="Canales Virtuales"/>
    <x v="93"/>
  </r>
  <r>
    <s v="ProCajDep"/>
    <s v="Productivo Operaciones y Gestión de Oficinas"/>
    <s v="Cajas"/>
    <x v="81"/>
  </r>
  <r>
    <s v="ProConAna"/>
    <s v="Productivo Crédito"/>
    <s v="Concesión de Crédito"/>
    <x v="63"/>
  </r>
  <r>
    <s v="ProConAna"/>
    <s v="Productivo Crédito"/>
    <s v="Concesión de Crédito"/>
    <x v="63"/>
  </r>
  <r>
    <s v="ProCajDep"/>
    <s v="Productivo Operaciones y Gestión de Oficinas"/>
    <s v="Cajas"/>
    <x v="81"/>
  </r>
  <r>
    <s v="ProDepAdm"/>
    <s v="Productivo Captaciones"/>
    <s v="Depósitos a Plazo Fijo"/>
    <x v="84"/>
  </r>
  <r>
    <s v="ProSerChe"/>
    <s v="Productivo Servicios"/>
    <s v="Servicios y Pagos"/>
    <x v="59"/>
  </r>
  <r>
    <s v="ProAteAte"/>
    <s v="Productivo Servicios"/>
    <s v="Atención al Cliente y Quejas"/>
    <x v="94"/>
  </r>
  <r>
    <s v="ProConAna"/>
    <s v="Productivo Crédito"/>
    <s v="Concesión de Crédito"/>
    <x v="63"/>
  </r>
  <r>
    <s v="ProConIns"/>
    <s v="Productivo Crédito"/>
    <s v="Concesión de Crédito"/>
    <x v="90"/>
  </r>
  <r>
    <s v="ApoSerSeg"/>
    <s v="Apoyo Administrativo"/>
    <s v="Servicios Generales"/>
    <x v="46"/>
  </r>
  <r>
    <s v="EstProAct"/>
    <s v="Estratégico Planificación y Gestión de la Calidad"/>
    <s v="Procesos y Gestión de la Calidad"/>
    <x v="88"/>
  </r>
  <r>
    <s v="ProConApr"/>
    <s v="Productivo Crédito"/>
    <s v="Concesión de Crédito"/>
    <x v="87"/>
  </r>
  <r>
    <s v="ApoSerSeg"/>
    <s v="Apoyo Administrativo"/>
    <s v="Servicios Generales"/>
    <x v="46"/>
  </r>
  <r>
    <s v="ProConSol"/>
    <s v="Productivo Crédito"/>
    <s v="Concesión de Crédito"/>
    <x v="95"/>
  </r>
  <r>
    <s v="ProConSol"/>
    <s v="Productivo Crédito"/>
    <s v="Concesión de Crédito"/>
    <x v="95"/>
  </r>
  <r>
    <s v="ProArcCus"/>
    <s v="Productivo Operaciones y Gestión de Oficinas"/>
    <s v="Archivo y Custodia"/>
    <x v="96"/>
  </r>
  <r>
    <s v="ProAhoAdm"/>
    <s v="Productivo Captaciones"/>
    <s v="Ahorro a la Vista"/>
    <x v="73"/>
  </r>
  <r>
    <s v="ProCajCua"/>
    <s v="Productivo Operaciones y Gestión de Oficinas"/>
    <s v="Cajero Automático"/>
    <x v="97"/>
  </r>
  <r>
    <s v="ProCajAdm"/>
    <s v="Productivo Operaciones y Gestión de Oficinas"/>
    <s v="Cajero Automático"/>
    <x v="98"/>
  </r>
  <r>
    <s v="ProConIns"/>
    <s v="Productivo Crédito"/>
    <s v="Concesión de Crédito"/>
    <x v="90"/>
  </r>
  <r>
    <s v="ProConIns"/>
    <s v="Productivo Crédito"/>
    <s v="Concesión de Crédito"/>
    <x v="85"/>
  </r>
  <r>
    <s v="ProConIns"/>
    <s v="Productivo Crédito"/>
    <s v="Concesión de Crédito"/>
    <x v="85"/>
  </r>
  <r>
    <s v="ProSerChe"/>
    <s v="Productivo Servicios"/>
    <s v="Servicios y Pagos"/>
    <x v="59"/>
  </r>
  <r>
    <s v="ProEstDis"/>
    <s v="Productivo Mercadeo"/>
    <s v="Estudios de Mercado"/>
    <x v="83"/>
  </r>
  <r>
    <s v="ProConIns"/>
    <s v="Productivo Crédito"/>
    <s v="Concesión de Crédito"/>
    <x v="90"/>
  </r>
  <r>
    <s v="ProCajRem"/>
    <s v="Productivo Operaciones y Gestión de Oficinas"/>
    <s v="Cajas"/>
    <x v="99"/>
  </r>
  <r>
    <s v="ProConAna"/>
    <s v="Productivo Crédito"/>
    <s v="Concesión de Crédito"/>
    <x v="63"/>
  </r>
  <r>
    <s v="ProConAna"/>
    <s v="Productivo Crédito"/>
    <s v="Concesión de Crédito"/>
    <x v="63"/>
  </r>
  <r>
    <s v="ProConIns"/>
    <s v="Productivo Crédito"/>
    <s v="Concesión de Crédito"/>
    <x v="85"/>
  </r>
  <r>
    <s v="ProDepApe"/>
    <s v="Productivo Captaciones"/>
    <s v="Depósitos a Plazo Fijo"/>
    <x v="100"/>
  </r>
  <r>
    <s v="ProConApr"/>
    <s v="Productivo Crédito"/>
    <s v="Concesión de Crédito"/>
    <x v="87"/>
  </r>
  <r>
    <s v="ProDepAdm"/>
    <s v="Productivo Captaciones"/>
    <s v="Depósitos a Plazo Fijo"/>
    <x v="84"/>
  </r>
  <r>
    <s v="ProCajDep"/>
    <s v="Productivo Operaciones y Gestión de Oficinas"/>
    <s v="Cajas"/>
    <x v="81"/>
  </r>
  <r>
    <s v="ApoFinCos"/>
    <s v="Apoyo Finanzas y Contabilidad"/>
    <s v="Finanzas y Tesorería"/>
    <x v="6"/>
  </r>
  <r>
    <s v="ProConCon"/>
    <s v="Productivo Crédito"/>
    <s v="Concesión de Crédito"/>
    <x v="101"/>
  </r>
  <r>
    <s v="ProConCon"/>
    <s v="Productivo Crédito"/>
    <s v="Concesión de Crédito"/>
    <x v="101"/>
  </r>
  <r>
    <s v="ProConApr"/>
    <s v="Productivo Crédito"/>
    <s v="Concesión de Crédito"/>
    <x v="87"/>
  </r>
  <r>
    <s v="ProCajDep"/>
    <s v="Productivo Operaciones y Gestión de Oficinas"/>
    <s v="Cajas"/>
    <x v="81"/>
  </r>
  <r>
    <s v="ProCajApe"/>
    <s v="Productivo Operaciones y Gestión de Oficinas"/>
    <s v="Cajas"/>
    <x v="102"/>
  </r>
  <r>
    <s v="ProCajDep"/>
    <s v="Productivo Operaciones y Gestión de Oficinas"/>
    <s v="Cajas"/>
    <x v="81"/>
  </r>
  <r>
    <s v="ProCarCal"/>
    <s v="Productivo Crédito"/>
    <s v="Cartera y Cobranza"/>
    <x v="8"/>
  </r>
  <r>
    <s v="ProConCon"/>
    <s v="Productivo Crédito"/>
    <s v="Concesión de Crédito"/>
    <x v="101"/>
  </r>
  <r>
    <s v="ProConAna"/>
    <s v="Productivo Crédito"/>
    <s v="Concesión de Crédito"/>
    <x v="63"/>
  </r>
  <r>
    <s v="ProCajDep"/>
    <s v="Productivo Operaciones y Gestión de Oficinas"/>
    <s v="Cajas"/>
    <x v="81"/>
  </r>
  <r>
    <s v="ApoAseGes"/>
    <s v="Apoyo Legal"/>
    <s v="Asesoría Legal"/>
    <x v="89"/>
  </r>
  <r>
    <s v="ProConAna"/>
    <s v="Productivo Crédito"/>
    <s v="Concesión de Crédito"/>
    <x v="63"/>
  </r>
  <r>
    <s v="ProConApr"/>
    <s v="Productivo Crédito"/>
    <s v="Concesión de Crédito"/>
    <x v="87"/>
  </r>
  <r>
    <s v="ProActAct"/>
    <s v="Productivo Servicios"/>
    <s v="Actualización de Información"/>
    <x v="92"/>
  </r>
  <r>
    <s v="ApoSegSeg"/>
    <s v="Apoyo Administrativo"/>
    <s v="Seguridad Física"/>
    <x v="12"/>
  </r>
  <r>
    <s v="ProCajDep"/>
    <s v="Productivo Operaciones y Gestión de Oficinas"/>
    <s v="Cajas"/>
    <x v="81"/>
  </r>
  <r>
    <s v="ProAhoApe"/>
    <s v="Productivo Captaciones"/>
    <s v="Ahorro a la Vista"/>
    <x v="4"/>
  </r>
  <r>
    <s v="ProDepAdm"/>
    <s v="Productivo Captaciones"/>
    <s v="Depósitos a Plazo Fijo"/>
    <x v="84"/>
  </r>
  <r>
    <s v="ProCalCal"/>
    <s v="Productivo Inversiones de Tesorería"/>
    <s v="Calificación de Riesgo Institución Financiera y Asignación Cupo"/>
    <x v="86"/>
  </r>
  <r>
    <s v="ProCajRem"/>
    <s v="Productivo Operaciones y Gestión de Oficinas"/>
    <s v="Cajas"/>
    <x v="99"/>
  </r>
  <r>
    <s v="ProConAna"/>
    <s v="Productivo Crédito"/>
    <s v="Concesión de Crédito"/>
    <x v="63"/>
  </r>
  <r>
    <s v="ProConAna"/>
    <s v="Productivo Crédito"/>
    <s v="Concesión de Crédito"/>
    <x v="63"/>
  </r>
  <r>
    <s v="ProConIns"/>
    <s v="Productivo Crédito"/>
    <s v="Concesión de Crédito"/>
    <x v="90"/>
  </r>
  <r>
    <s v="ProCajDep"/>
    <s v="Productivo Operaciones y Gestión de Oficinas"/>
    <s v="Cajas"/>
    <x v="81"/>
  </r>
  <r>
    <s v="ProLogLog"/>
    <s v="Productivo Operaciones y Gestión de Oficinas"/>
    <s v="Logística del Efectivo"/>
    <x v="103"/>
  </r>
  <r>
    <s v="ProEstDis"/>
    <s v="Productivo Mercadeo"/>
    <s v="Estudios de Mercado"/>
    <x v="83"/>
  </r>
  <r>
    <s v="ProCajDep"/>
    <s v="Productivo Operaciones y Gestión de Oficinas"/>
    <s v="Cajas"/>
    <x v="81"/>
  </r>
  <r>
    <s v="ProConIns"/>
    <s v="Productivo Crédito"/>
    <s v="Concesión de Crédito"/>
    <x v="90"/>
  </r>
  <r>
    <s v="ProConIns"/>
    <s v="Productivo Crédito"/>
    <s v="Concesión de Crédito"/>
    <x v="85"/>
  </r>
  <r>
    <s v="ProConPro"/>
    <s v="Productivo Crédito"/>
    <s v="Concesión de Crédito"/>
    <x v="3"/>
  </r>
  <r>
    <s v="ProConSol"/>
    <s v="Productivo Crédito"/>
    <s v="Concesión de Crédito"/>
    <x v="95"/>
  </r>
  <r>
    <s v="ProConIns"/>
    <s v="Productivo Crédito"/>
    <s v="Concesión de Crédito"/>
    <x v="90"/>
  </r>
  <r>
    <s v="ProSerCaj"/>
    <s v="Productivo Servicios"/>
    <s v="Servicios y Pagos"/>
    <x v="5"/>
  </r>
  <r>
    <s v="ProSerCaj"/>
    <s v="Productivo Servicios"/>
    <s v="Servicios y Pagos"/>
    <x v="5"/>
  </r>
  <r>
    <s v="ProCajDep"/>
    <s v="Productivo Operaciones y Gestión de Oficinas"/>
    <s v="Cajas"/>
    <x v="81"/>
  </r>
  <r>
    <s v="ProCarSeg"/>
    <s v="Productivo Crédito"/>
    <s v="Cartera y Cobranza"/>
    <x v="27"/>
  </r>
  <r>
    <s v="ProAdmNeg"/>
    <s v="Productivo Inversiones de Tesorería"/>
    <s v="Administración Portafolio de Inversión"/>
    <x v="9"/>
  </r>
  <r>
    <s v="ProCajDep"/>
    <s v="Productivo Operaciones y Gestión de Oficinas"/>
    <s v="Cajas"/>
    <x v="81"/>
  </r>
  <r>
    <s v="ApoComEnl"/>
    <s v="Apoyo Tecnología de la Información"/>
    <s v="Comunicaciones"/>
    <x v="104"/>
  </r>
  <r>
    <s v="EstEstEst"/>
    <s v="Estratégico Gobierno"/>
    <s v="Estructura Institucional"/>
    <x v="105"/>
  </r>
  <r>
    <s v="EstEstEst"/>
    <s v="Estratégico Gobierno"/>
    <s v="Estructura Institucional"/>
    <x v="105"/>
  </r>
  <r>
    <s v="ApoComEnl"/>
    <s v="Apoyo Tecnología de la Información"/>
    <s v="Comunicaciones"/>
    <x v="104"/>
  </r>
  <r>
    <s v="ApoComEnl"/>
    <s v="Apoyo Tecnología de la Información"/>
    <s v="Comunicaciones"/>
    <x v="104"/>
  </r>
  <r>
    <s v="ApoGesGes"/>
    <s v="Apoyo Tecnología de la Información"/>
    <s v="Gestión Estratégica de la Tecnología de la Información"/>
    <x v="79"/>
  </r>
  <r>
    <s v="ApoAdmBas"/>
    <s v="Apoyo Tecnología de la Información"/>
    <s v="Administración Bases de Datos e Información"/>
    <x v="78"/>
  </r>
  <r>
    <s v="ApoDesDes"/>
    <s v="Apoyo Tecnología de la Información"/>
    <s v="Desarrollo y Administración Software"/>
    <x v="34"/>
  </r>
  <r>
    <s v="ApoDesDes"/>
    <s v="Apoyo Tecnología de la Información"/>
    <s v="Desarrollo y Administración Software"/>
    <x v="34"/>
  </r>
  <r>
    <s v="ProCrePro"/>
    <s v="Productivo Mercadeo"/>
    <s v="Creación y Mantenimiento de Productos y Servicios"/>
    <x v="10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1"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A111" firstHeaderRow="1" firstDataRow="1" firstDataCol="1"/>
  <pivotFields count="4">
    <pivotField showAll="0"/>
    <pivotField showAll="0"/>
    <pivotField showAll="0"/>
    <pivotField axis="axisRow" showAll="0" sortType="ascending">
      <items count="109">
        <item x="92"/>
        <item x="88"/>
        <item x="98"/>
        <item x="47"/>
        <item x="49"/>
        <item x="57"/>
        <item x="17"/>
        <item x="73"/>
        <item x="84"/>
        <item x="48"/>
        <item x="63"/>
        <item x="4"/>
        <item x="100"/>
        <item x="102"/>
        <item x="66"/>
        <item x="87"/>
        <item x="91"/>
        <item x="62"/>
        <item x="94"/>
        <item x="7"/>
        <item x="93"/>
        <item x="78"/>
        <item x="58"/>
        <item x="22"/>
        <item x="5"/>
        <item x="8"/>
        <item x="86"/>
        <item x="14"/>
        <item x="19"/>
        <item x="59"/>
        <item x="26"/>
        <item x="101"/>
        <item x="2"/>
        <item x="20"/>
        <item x="41"/>
        <item x="32"/>
        <item x="33"/>
        <item x="42"/>
        <item x="6"/>
        <item x="97"/>
        <item x="96"/>
        <item x="81"/>
        <item x="34"/>
        <item x="39"/>
        <item x="24"/>
        <item x="69"/>
        <item x="11"/>
        <item x="61"/>
        <item x="83"/>
        <item x="1"/>
        <item x="52"/>
        <item x="54"/>
        <item x="53"/>
        <item m="1" x="107"/>
        <item x="43"/>
        <item x="38"/>
        <item x="104"/>
        <item x="105"/>
        <item x="21"/>
        <item x="60"/>
        <item x="44"/>
        <item x="89"/>
        <item x="29"/>
        <item x="79"/>
        <item x="23"/>
        <item x="64"/>
        <item x="75"/>
        <item x="90"/>
        <item x="85"/>
        <item x="72"/>
        <item x="103"/>
        <item x="31"/>
        <item x="28"/>
        <item x="68"/>
        <item x="9"/>
        <item x="74"/>
        <item x="55"/>
        <item x="51"/>
        <item x="77"/>
        <item x="35"/>
        <item x="37"/>
        <item x="36"/>
        <item x="106"/>
        <item x="3"/>
        <item x="45"/>
        <item x="76"/>
        <item x="99"/>
        <item x="67"/>
        <item x="30"/>
        <item x="16"/>
        <item x="13"/>
        <item x="15"/>
        <item x="70"/>
        <item x="27"/>
        <item x="12"/>
        <item x="80"/>
        <item x="82"/>
        <item x="46"/>
        <item x="40"/>
        <item x="95"/>
        <item x="71"/>
        <item x="50"/>
        <item x="56"/>
        <item x="10"/>
        <item x="65"/>
        <item x="18"/>
        <item x="25"/>
        <item x="0"/>
        <item t="default"/>
      </items>
    </pivotField>
  </pivotFields>
  <rowFields count="1">
    <field x="3"/>
  </rowFields>
  <rowItems count="10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Personalizado 4">
      <a:dk1>
        <a:sysClr val="windowText" lastClr="000000"/>
      </a:dk1>
      <a:lt1>
        <a:sysClr val="window" lastClr="FFFFFF"/>
      </a:lt1>
      <a:dk2>
        <a:srgbClr val="1F497D"/>
      </a:dk2>
      <a:lt2>
        <a:srgbClr val="EEECE1"/>
      </a:lt2>
      <a:accent1>
        <a:srgbClr val="92D050"/>
      </a:accent1>
      <a:accent2>
        <a:srgbClr val="FFFF00"/>
      </a:accent2>
      <a:accent3>
        <a:srgbClr val="00B050"/>
      </a:accent3>
      <a:accent4>
        <a:srgbClr val="FF0000"/>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1"/>
  <dimension ref="A3:D111"/>
  <sheetViews>
    <sheetView showGridLines="0" workbookViewId="0">
      <selection activeCell="A18" sqref="A18"/>
    </sheetView>
  </sheetViews>
  <sheetFormatPr baseColWidth="10" defaultRowHeight="14.5" x14ac:dyDescent="0.35"/>
  <cols>
    <col min="1" max="1" width="91.453125" bestFit="1" customWidth="1"/>
    <col min="3" max="3" width="43.6328125" bestFit="1" customWidth="1"/>
  </cols>
  <sheetData>
    <row r="3" spans="1:4" x14ac:dyDescent="0.35">
      <c r="A3" s="146" t="s">
        <v>415</v>
      </c>
    </row>
    <row r="4" spans="1:4" x14ac:dyDescent="0.35">
      <c r="A4" s="4" t="s">
        <v>301</v>
      </c>
      <c r="B4" t="e">
        <f>+VLOOKUP(A4,Eventos!$H$12:$CU$995,54,FALSE)</f>
        <v>#N/A</v>
      </c>
      <c r="C4" t="e">
        <f>+VLOOKUP(A4,Eventos!$H$12:$CU$995,55,FALSE)</f>
        <v>#N/A</v>
      </c>
      <c r="D4" t="e">
        <f>+VLOOKUP(A4,Eventos!$H$12:$CU$995,56,FALSE)</f>
        <v>#N/A</v>
      </c>
    </row>
    <row r="5" spans="1:4" x14ac:dyDescent="0.35">
      <c r="A5" s="4" t="s">
        <v>297</v>
      </c>
      <c r="B5" t="e">
        <f>+VLOOKUP(A5,Eventos!$H$12:$CU$995,54,FALSE)</f>
        <v>#N/A</v>
      </c>
      <c r="C5" t="e">
        <f>+VLOOKUP(A5,Eventos!$H$12:$CU$995,55,FALSE)</f>
        <v>#N/A</v>
      </c>
      <c r="D5" t="e">
        <f>+VLOOKUP(A5,Eventos!$H$12:$CU$995,56,FALSE)</f>
        <v>#N/A</v>
      </c>
    </row>
    <row r="6" spans="1:4" x14ac:dyDescent="0.35">
      <c r="A6" s="4" t="s">
        <v>307</v>
      </c>
      <c r="B6" t="e">
        <f>+VLOOKUP(A6,Eventos!$H$12:$CU$995,54,FALSE)</f>
        <v>#N/A</v>
      </c>
      <c r="C6" t="e">
        <f>+VLOOKUP(A6,Eventos!$H$12:$CU$995,55,FALSE)</f>
        <v>#N/A</v>
      </c>
      <c r="D6" t="e">
        <f>+VLOOKUP(A6,Eventos!$H$12:$CU$995,56,FALSE)</f>
        <v>#N/A</v>
      </c>
    </row>
    <row r="7" spans="1:4" x14ac:dyDescent="0.35">
      <c r="A7" s="4" t="s">
        <v>252</v>
      </c>
      <c r="B7" t="e">
        <f>+VLOOKUP(A7,Eventos!$H$12:$CU$995,54,FALSE)</f>
        <v>#N/A</v>
      </c>
      <c r="C7" t="e">
        <f>+VLOOKUP(A7,Eventos!$H$12:$CU$995,55,FALSE)</f>
        <v>#N/A</v>
      </c>
      <c r="D7" t="e">
        <f>+VLOOKUP(A7,Eventos!$H$12:$CU$995,56,FALSE)</f>
        <v>#N/A</v>
      </c>
    </row>
    <row r="8" spans="1:4" x14ac:dyDescent="0.35">
      <c r="A8" s="4" t="s">
        <v>254</v>
      </c>
      <c r="B8" t="e">
        <f>+VLOOKUP(A8,Eventos!$H$12:$CU$995,54,FALSE)</f>
        <v>#N/A</v>
      </c>
      <c r="C8" t="e">
        <f>+VLOOKUP(A8,Eventos!$H$12:$CU$995,55,FALSE)</f>
        <v>#N/A</v>
      </c>
      <c r="D8" t="e">
        <f>+VLOOKUP(A8,Eventos!$H$12:$CU$995,56,FALSE)</f>
        <v>#N/A</v>
      </c>
    </row>
    <row r="9" spans="1:4" x14ac:dyDescent="0.35">
      <c r="A9" s="4" t="s">
        <v>262</v>
      </c>
      <c r="B9" t="e">
        <f>+VLOOKUP(A9,Eventos!$H$12:$CU$995,54,FALSE)</f>
        <v>#N/A</v>
      </c>
      <c r="C9" t="e">
        <f>+VLOOKUP(A9,Eventos!$H$12:$CU$995,55,FALSE)</f>
        <v>#N/A</v>
      </c>
      <c r="D9" t="e">
        <f>+VLOOKUP(A9,Eventos!$H$12:$CU$995,56,FALSE)</f>
        <v>#N/A</v>
      </c>
    </row>
    <row r="10" spans="1:4" x14ac:dyDescent="0.35">
      <c r="A10" s="4" t="s">
        <v>224</v>
      </c>
      <c r="B10" t="e">
        <f>+VLOOKUP(A10,Eventos!$H$12:$CU$995,54,FALSE)</f>
        <v>#N/A</v>
      </c>
      <c r="C10" t="e">
        <f>+VLOOKUP(A10,Eventos!$H$12:$CU$995,55,FALSE)</f>
        <v>#N/A</v>
      </c>
      <c r="D10" t="e">
        <f>+VLOOKUP(A10,Eventos!$H$12:$CU$995,56,FALSE)</f>
        <v>#N/A</v>
      </c>
    </row>
    <row r="11" spans="1:4" x14ac:dyDescent="0.35">
      <c r="A11" s="4" t="s">
        <v>280</v>
      </c>
      <c r="B11" t="e">
        <f>+VLOOKUP(A11,Eventos!$H$12:$CU$995,54,FALSE)</f>
        <v>#N/A</v>
      </c>
      <c r="C11" t="e">
        <f>+VLOOKUP(A11,Eventos!$H$12:$CU$995,55,FALSE)</f>
        <v>#N/A</v>
      </c>
      <c r="D11" t="e">
        <f>+VLOOKUP(A11,Eventos!$H$12:$CU$995,56,FALSE)</f>
        <v>#N/A</v>
      </c>
    </row>
    <row r="12" spans="1:4" x14ac:dyDescent="0.35">
      <c r="A12" s="4" t="s">
        <v>293</v>
      </c>
      <c r="B12" t="e">
        <f>+VLOOKUP(A12,Eventos!$H$12:$CU$995,54,FALSE)</f>
        <v>#N/A</v>
      </c>
      <c r="C12" t="e">
        <f>+VLOOKUP(A12,Eventos!$H$12:$CU$995,55,FALSE)</f>
        <v>#N/A</v>
      </c>
      <c r="D12" t="e">
        <f>+VLOOKUP(A12,Eventos!$H$12:$CU$995,56,FALSE)</f>
        <v>#N/A</v>
      </c>
    </row>
    <row r="13" spans="1:4" x14ac:dyDescent="0.35">
      <c r="A13" s="4" t="s">
        <v>253</v>
      </c>
      <c r="B13" t="e">
        <f>+VLOOKUP(A13,Eventos!$H$12:$CU$995,54,FALSE)</f>
        <v>#N/A</v>
      </c>
      <c r="C13" t="e">
        <f>+VLOOKUP(A13,Eventos!$H$12:$CU$995,55,FALSE)</f>
        <v>#N/A</v>
      </c>
      <c r="D13" t="e">
        <f>+VLOOKUP(A13,Eventos!$H$12:$CU$995,56,FALSE)</f>
        <v>#N/A</v>
      </c>
    </row>
    <row r="14" spans="1:4" x14ac:dyDescent="0.35">
      <c r="A14" s="4" t="s">
        <v>268</v>
      </c>
      <c r="B14" t="e">
        <f>+VLOOKUP(A14,Eventos!$H$12:$CU$995,54,FALSE)</f>
        <v>#N/A</v>
      </c>
      <c r="C14" t="e">
        <f>+VLOOKUP(A14,Eventos!$H$12:$CU$995,55,FALSE)</f>
        <v>#N/A</v>
      </c>
      <c r="D14" t="e">
        <f>+VLOOKUP(A14,Eventos!$H$12:$CU$995,56,FALSE)</f>
        <v>#N/A</v>
      </c>
    </row>
    <row r="15" spans="1:4" x14ac:dyDescent="0.35">
      <c r="A15" s="4" t="s">
        <v>210</v>
      </c>
      <c r="B15" t="e">
        <f>+VLOOKUP(A15,Eventos!$H$12:$CU$995,54,FALSE)</f>
        <v>#N/A</v>
      </c>
      <c r="C15" t="e">
        <f>+VLOOKUP(A15,Eventos!$H$12:$CU$995,55,FALSE)</f>
        <v>#N/A</v>
      </c>
      <c r="D15" t="e">
        <f>+VLOOKUP(A15,Eventos!$H$12:$CU$995,56,FALSE)</f>
        <v>#N/A</v>
      </c>
    </row>
    <row r="16" spans="1:4" x14ac:dyDescent="0.35">
      <c r="A16" s="4" t="s">
        <v>309</v>
      </c>
      <c r="B16" t="e">
        <f>+VLOOKUP(A16,Eventos!$H$12:$CU$995,54,FALSE)</f>
        <v>#N/A</v>
      </c>
      <c r="C16" t="e">
        <f>+VLOOKUP(A16,Eventos!$H$12:$CU$995,55,FALSE)</f>
        <v>#N/A</v>
      </c>
      <c r="D16" t="e">
        <f>+VLOOKUP(A16,Eventos!$H$12:$CU$995,56,FALSE)</f>
        <v>#N/A</v>
      </c>
    </row>
    <row r="17" spans="1:4" x14ac:dyDescent="0.35">
      <c r="A17" s="4" t="s">
        <v>311</v>
      </c>
      <c r="B17" t="e">
        <f>+VLOOKUP(A17,Eventos!$H$12:$CU$995,54,FALSE)</f>
        <v>#N/A</v>
      </c>
      <c r="C17" t="e">
        <f>+VLOOKUP(A17,Eventos!$H$12:$CU$995,55,FALSE)</f>
        <v>#N/A</v>
      </c>
      <c r="D17" t="e">
        <f>+VLOOKUP(A17,Eventos!$H$12:$CU$995,56,FALSE)</f>
        <v>#N/A</v>
      </c>
    </row>
    <row r="18" spans="1:4" x14ac:dyDescent="0.35">
      <c r="A18" s="4" t="s">
        <v>271</v>
      </c>
      <c r="B18" t="e">
        <f>+VLOOKUP(A18,Eventos!$H$12:$CU$995,54,FALSE)</f>
        <v>#N/A</v>
      </c>
      <c r="C18" t="e">
        <f>+VLOOKUP(A18,Eventos!$H$12:$CU$995,55,FALSE)</f>
        <v>#N/A</v>
      </c>
      <c r="D18" t="e">
        <f>+VLOOKUP(A18,Eventos!$H$12:$CU$995,56,FALSE)</f>
        <v>#N/A</v>
      </c>
    </row>
    <row r="19" spans="1:4" x14ac:dyDescent="0.35">
      <c r="A19" s="4" t="s">
        <v>296</v>
      </c>
      <c r="B19" t="e">
        <f>+VLOOKUP(A19,Eventos!$H$12:$CU$995,54,FALSE)</f>
        <v>#N/A</v>
      </c>
      <c r="C19" t="e">
        <f>+VLOOKUP(A19,Eventos!$H$12:$CU$995,55,FALSE)</f>
        <v>#N/A</v>
      </c>
      <c r="D19" t="e">
        <f>+VLOOKUP(A19,Eventos!$H$12:$CU$995,56,FALSE)</f>
        <v>#N/A</v>
      </c>
    </row>
    <row r="20" spans="1:4" x14ac:dyDescent="0.35">
      <c r="A20" s="4" t="s">
        <v>300</v>
      </c>
      <c r="B20" t="e">
        <f>+VLOOKUP(A20,Eventos!$H$12:$CU$995,54,FALSE)</f>
        <v>#N/A</v>
      </c>
      <c r="C20" t="e">
        <f>+VLOOKUP(A20,Eventos!$H$12:$CU$995,55,FALSE)</f>
        <v>#N/A</v>
      </c>
      <c r="D20" t="e">
        <f>+VLOOKUP(A20,Eventos!$H$12:$CU$995,56,FALSE)</f>
        <v>#N/A</v>
      </c>
    </row>
    <row r="21" spans="1:4" x14ac:dyDescent="0.35">
      <c r="A21" s="4" t="s">
        <v>267</v>
      </c>
      <c r="B21" t="e">
        <f>+VLOOKUP(A21,Eventos!$H$12:$CU$995,54,FALSE)</f>
        <v>#N/A</v>
      </c>
      <c r="C21" t="e">
        <f>+VLOOKUP(A21,Eventos!$H$12:$CU$995,55,FALSE)</f>
        <v>#N/A</v>
      </c>
      <c r="D21" t="e">
        <f>+VLOOKUP(A21,Eventos!$H$12:$CU$995,56,FALSE)</f>
        <v>#N/A</v>
      </c>
    </row>
    <row r="22" spans="1:4" x14ac:dyDescent="0.35">
      <c r="A22" s="4" t="s">
        <v>303</v>
      </c>
      <c r="B22" t="e">
        <f>+VLOOKUP(A22,Eventos!$H$12:$CU$995,54,FALSE)</f>
        <v>#N/A</v>
      </c>
      <c r="C22" t="e">
        <f>+VLOOKUP(A22,Eventos!$H$12:$CU$995,55,FALSE)</f>
        <v>#N/A</v>
      </c>
      <c r="D22" t="e">
        <f>+VLOOKUP(A22,Eventos!$H$12:$CU$995,56,FALSE)</f>
        <v>#N/A</v>
      </c>
    </row>
    <row r="23" spans="1:4" x14ac:dyDescent="0.35">
      <c r="A23" s="4" t="s">
        <v>213</v>
      </c>
      <c r="B23" t="e">
        <f>+VLOOKUP(A23,Eventos!$H$12:$CU$995,54,FALSE)</f>
        <v>#N/A</v>
      </c>
      <c r="C23" t="e">
        <f>+VLOOKUP(A23,Eventos!$H$12:$CU$995,55,FALSE)</f>
        <v>#N/A</v>
      </c>
      <c r="D23" t="e">
        <f>+VLOOKUP(A23,Eventos!$H$12:$CU$995,56,FALSE)</f>
        <v>#N/A</v>
      </c>
    </row>
    <row r="24" spans="1:4" x14ac:dyDescent="0.35">
      <c r="A24" s="4" t="s">
        <v>302</v>
      </c>
      <c r="B24" t="e">
        <f>+VLOOKUP(A24,Eventos!$H$12:$CU$995,54,FALSE)</f>
        <v>#N/A</v>
      </c>
      <c r="C24" t="e">
        <f>+VLOOKUP(A24,Eventos!$H$12:$CU$995,55,FALSE)</f>
        <v>#N/A</v>
      </c>
      <c r="D24" t="e">
        <f>+VLOOKUP(A24,Eventos!$H$12:$CU$995,56,FALSE)</f>
        <v>#N/A</v>
      </c>
    </row>
    <row r="25" spans="1:4" x14ac:dyDescent="0.35">
      <c r="A25" s="4" t="s">
        <v>287</v>
      </c>
      <c r="B25" t="e">
        <f>+VLOOKUP(A25,Eventos!$H$12:$CU$995,54,FALSE)</f>
        <v>#N/A</v>
      </c>
      <c r="C25" t="e">
        <f>+VLOOKUP(A25,Eventos!$H$12:$CU$995,55,FALSE)</f>
        <v>#N/A</v>
      </c>
      <c r="D25" t="e">
        <f>+VLOOKUP(A25,Eventos!$H$12:$CU$995,56,FALSE)</f>
        <v>#N/A</v>
      </c>
    </row>
    <row r="26" spans="1:4" x14ac:dyDescent="0.35">
      <c r="A26" s="4" t="s">
        <v>263</v>
      </c>
      <c r="B26" t="e">
        <f>+VLOOKUP(A26,Eventos!$H$12:$CU$995,54,FALSE)</f>
        <v>#N/A</v>
      </c>
      <c r="C26" t="e">
        <f>+VLOOKUP(A26,Eventos!$H$12:$CU$995,55,FALSE)</f>
        <v>#N/A</v>
      </c>
      <c r="D26" t="e">
        <f>+VLOOKUP(A26,Eventos!$H$12:$CU$995,56,FALSE)</f>
        <v>#N/A</v>
      </c>
    </row>
    <row r="27" spans="1:4" x14ac:dyDescent="0.35">
      <c r="A27" s="4" t="s">
        <v>229</v>
      </c>
      <c r="B27" t="e">
        <f>+VLOOKUP(A27,Eventos!$H$12:$CU$995,54,FALSE)</f>
        <v>#N/A</v>
      </c>
      <c r="C27" t="e">
        <f>+VLOOKUP(A27,Eventos!$H$12:$CU$995,55,FALSE)</f>
        <v>#N/A</v>
      </c>
      <c r="D27" t="e">
        <f>+VLOOKUP(A27,Eventos!$H$12:$CU$995,56,FALSE)</f>
        <v>#N/A</v>
      </c>
    </row>
    <row r="28" spans="1:4" x14ac:dyDescent="0.35">
      <c r="A28" s="4" t="s">
        <v>211</v>
      </c>
      <c r="B28" t="e">
        <f>+VLOOKUP(A28,Eventos!$H$12:$CU$995,54,FALSE)</f>
        <v>#N/A</v>
      </c>
      <c r="C28" t="e">
        <f>+VLOOKUP(A28,Eventos!$H$12:$CU$995,55,FALSE)</f>
        <v>#N/A</v>
      </c>
      <c r="D28" t="e">
        <f>+VLOOKUP(A28,Eventos!$H$12:$CU$995,56,FALSE)</f>
        <v>#N/A</v>
      </c>
    </row>
    <row r="29" spans="1:4" x14ac:dyDescent="0.35">
      <c r="A29" s="4" t="s">
        <v>214</v>
      </c>
      <c r="B29" t="e">
        <f>+VLOOKUP(A29,Eventos!$H$12:$CU$995,54,FALSE)</f>
        <v>#N/A</v>
      </c>
      <c r="C29" t="e">
        <f>+VLOOKUP(A29,Eventos!$H$12:$CU$995,55,FALSE)</f>
        <v>#N/A</v>
      </c>
      <c r="D29" t="e">
        <f>+VLOOKUP(A29,Eventos!$H$12:$CU$995,56,FALSE)</f>
        <v>#N/A</v>
      </c>
    </row>
    <row r="30" spans="1:4" x14ac:dyDescent="0.35">
      <c r="A30" s="4" t="s">
        <v>295</v>
      </c>
      <c r="B30" t="e">
        <f>+VLOOKUP(A30,Eventos!$H$12:$CU$995,54,FALSE)</f>
        <v>#N/A</v>
      </c>
      <c r="C30" t="e">
        <f>+VLOOKUP(A30,Eventos!$H$12:$CU$995,55,FALSE)</f>
        <v>#N/A</v>
      </c>
      <c r="D30" t="e">
        <f>+VLOOKUP(A30,Eventos!$H$12:$CU$995,56,FALSE)</f>
        <v>#N/A</v>
      </c>
    </row>
    <row r="31" spans="1:4" x14ac:dyDescent="0.35">
      <c r="A31" s="4" t="s">
        <v>221</v>
      </c>
      <c r="B31" t="e">
        <f>+VLOOKUP(A31,Eventos!$H$12:$CU$995,54,FALSE)</f>
        <v>#N/A</v>
      </c>
      <c r="C31" t="e">
        <f>+VLOOKUP(A31,Eventos!$H$12:$CU$995,55,FALSE)</f>
        <v>#N/A</v>
      </c>
      <c r="D31" t="e">
        <f>+VLOOKUP(A31,Eventos!$H$12:$CU$995,56,FALSE)</f>
        <v>#N/A</v>
      </c>
    </row>
    <row r="32" spans="1:4" x14ac:dyDescent="0.35">
      <c r="A32" s="4" t="s">
        <v>226</v>
      </c>
      <c r="B32" t="e">
        <f>+VLOOKUP(A32,Eventos!$H$12:$CU$995,54,FALSE)</f>
        <v>#N/A</v>
      </c>
      <c r="C32" t="e">
        <f>+VLOOKUP(A32,Eventos!$H$12:$CU$995,55,FALSE)</f>
        <v>#N/A</v>
      </c>
      <c r="D32" t="e">
        <f>+VLOOKUP(A32,Eventos!$H$12:$CU$995,56,FALSE)</f>
        <v>#N/A</v>
      </c>
    </row>
    <row r="33" spans="1:4" x14ac:dyDescent="0.35">
      <c r="A33" s="4" t="s">
        <v>264</v>
      </c>
      <c r="B33" t="e">
        <f>+VLOOKUP(A33,Eventos!$H$12:$CU$995,54,FALSE)</f>
        <v>#N/A</v>
      </c>
      <c r="C33" t="e">
        <f>+VLOOKUP(A33,Eventos!$H$12:$CU$995,55,FALSE)</f>
        <v>#N/A</v>
      </c>
      <c r="D33" t="e">
        <f>+VLOOKUP(A33,Eventos!$H$12:$CU$995,56,FALSE)</f>
        <v>#N/A</v>
      </c>
    </row>
    <row r="34" spans="1:4" x14ac:dyDescent="0.35">
      <c r="A34" s="4" t="s">
        <v>233</v>
      </c>
      <c r="B34" t="e">
        <f>+VLOOKUP(A34,Eventos!$H$12:$CU$995,54,FALSE)</f>
        <v>#N/A</v>
      </c>
      <c r="C34" t="e">
        <f>+VLOOKUP(A34,Eventos!$H$12:$CU$995,55,FALSE)</f>
        <v>#N/A</v>
      </c>
      <c r="D34" t="e">
        <f>+VLOOKUP(A34,Eventos!$H$12:$CU$995,56,FALSE)</f>
        <v>#N/A</v>
      </c>
    </row>
    <row r="35" spans="1:4" x14ac:dyDescent="0.35">
      <c r="A35" s="4" t="s">
        <v>310</v>
      </c>
      <c r="B35" t="e">
        <f>+VLOOKUP(A35,Eventos!$H$12:$CU$995,54,FALSE)</f>
        <v>#N/A</v>
      </c>
      <c r="C35" t="e">
        <f>+VLOOKUP(A35,Eventos!$H$12:$CU$995,55,FALSE)</f>
        <v>#N/A</v>
      </c>
      <c r="D35" t="e">
        <f>+VLOOKUP(A35,Eventos!$H$12:$CU$995,56,FALSE)</f>
        <v>#N/A</v>
      </c>
    </row>
    <row r="36" spans="1:4" x14ac:dyDescent="0.35">
      <c r="A36" s="4" t="s">
        <v>208</v>
      </c>
      <c r="B36" t="e">
        <f>+VLOOKUP(A36,Eventos!$H$12:$CU$995,54,FALSE)</f>
        <v>#N/A</v>
      </c>
      <c r="C36" t="e">
        <f>+VLOOKUP(A36,Eventos!$H$12:$CU$995,55,FALSE)</f>
        <v>#N/A</v>
      </c>
      <c r="D36" t="e">
        <f>+VLOOKUP(A36,Eventos!$H$12:$CU$995,56,FALSE)</f>
        <v>#N/A</v>
      </c>
    </row>
    <row r="37" spans="1:4" x14ac:dyDescent="0.35">
      <c r="A37" s="4" t="s">
        <v>227</v>
      </c>
      <c r="B37" t="e">
        <f>+VLOOKUP(A37,Eventos!$H$12:$CU$995,54,FALSE)</f>
        <v>#N/A</v>
      </c>
      <c r="C37" t="e">
        <f>+VLOOKUP(A37,Eventos!$H$12:$CU$995,55,FALSE)</f>
        <v>#N/A</v>
      </c>
      <c r="D37" t="e">
        <f>+VLOOKUP(A37,Eventos!$H$12:$CU$995,56,FALSE)</f>
        <v>#N/A</v>
      </c>
    </row>
    <row r="38" spans="1:4" x14ac:dyDescent="0.35">
      <c r="A38" s="4" t="s">
        <v>247</v>
      </c>
      <c r="B38" t="e">
        <f>+VLOOKUP(A38,Eventos!$H$12:$CU$995,54,FALSE)</f>
        <v>#N/A</v>
      </c>
      <c r="C38" t="e">
        <f>+VLOOKUP(A38,Eventos!$H$12:$CU$995,55,FALSE)</f>
        <v>#N/A</v>
      </c>
      <c r="D38" t="e">
        <f>+VLOOKUP(A38,Eventos!$H$12:$CU$995,56,FALSE)</f>
        <v>#N/A</v>
      </c>
    </row>
    <row r="39" spans="1:4" x14ac:dyDescent="0.35">
      <c r="A39" s="4" t="s">
        <v>238</v>
      </c>
      <c r="B39" t="e">
        <f>+VLOOKUP(A39,Eventos!$H$12:$CU$995,54,FALSE)</f>
        <v>#N/A</v>
      </c>
      <c r="C39" t="e">
        <f>+VLOOKUP(A39,Eventos!$H$12:$CU$995,55,FALSE)</f>
        <v>#N/A</v>
      </c>
      <c r="D39" t="e">
        <f>+VLOOKUP(A39,Eventos!$H$12:$CU$995,56,FALSE)</f>
        <v>#N/A</v>
      </c>
    </row>
    <row r="40" spans="1:4" x14ac:dyDescent="0.35">
      <c r="A40" s="4" t="s">
        <v>239</v>
      </c>
      <c r="B40" t="e">
        <f>+VLOOKUP(A40,Eventos!$H$12:$CU$995,54,FALSE)</f>
        <v>#N/A</v>
      </c>
      <c r="C40" t="e">
        <f>+VLOOKUP(A40,Eventos!$H$12:$CU$995,55,FALSE)</f>
        <v>#N/A</v>
      </c>
      <c r="D40" t="e">
        <f>+VLOOKUP(A40,Eventos!$H$12:$CU$995,56,FALSE)</f>
        <v>#N/A</v>
      </c>
    </row>
    <row r="41" spans="1:4" x14ac:dyDescent="0.35">
      <c r="A41" s="4" t="s">
        <v>248</v>
      </c>
      <c r="B41" t="e">
        <f>+VLOOKUP(A41,Eventos!$H$12:$CU$995,54,FALSE)</f>
        <v>#N/A</v>
      </c>
      <c r="C41" t="e">
        <f>+VLOOKUP(A41,Eventos!$H$12:$CU$995,55,FALSE)</f>
        <v>#N/A</v>
      </c>
      <c r="D41" t="e">
        <f>+VLOOKUP(A41,Eventos!$H$12:$CU$995,56,FALSE)</f>
        <v>#N/A</v>
      </c>
    </row>
    <row r="42" spans="1:4" x14ac:dyDescent="0.35">
      <c r="A42" s="4" t="s">
        <v>212</v>
      </c>
      <c r="B42" t="e">
        <f>+VLOOKUP(A42,Eventos!$H$12:$CU$995,54,FALSE)</f>
        <v>#N/A</v>
      </c>
      <c r="C42" t="e">
        <f>+VLOOKUP(A42,Eventos!$H$12:$CU$995,55,FALSE)</f>
        <v>#N/A</v>
      </c>
      <c r="D42" t="e">
        <f>+VLOOKUP(A42,Eventos!$H$12:$CU$995,56,FALSE)</f>
        <v>#N/A</v>
      </c>
    </row>
    <row r="43" spans="1:4" x14ac:dyDescent="0.35">
      <c r="A43" s="4" t="s">
        <v>306</v>
      </c>
      <c r="B43" t="e">
        <f>+VLOOKUP(A43,Eventos!$H$12:$CU$995,54,FALSE)</f>
        <v>#N/A</v>
      </c>
      <c r="C43" t="e">
        <f>+VLOOKUP(A43,Eventos!$H$12:$CU$995,55,FALSE)</f>
        <v>#N/A</v>
      </c>
      <c r="D43" t="e">
        <f>+VLOOKUP(A43,Eventos!$H$12:$CU$995,56,FALSE)</f>
        <v>#N/A</v>
      </c>
    </row>
    <row r="44" spans="1:4" x14ac:dyDescent="0.35">
      <c r="A44" s="4" t="s">
        <v>305</v>
      </c>
      <c r="B44" t="e">
        <f>+VLOOKUP(A44,Eventos!$H$12:$CU$995,54,FALSE)</f>
        <v>#N/A</v>
      </c>
      <c r="C44" t="e">
        <f>+VLOOKUP(A44,Eventos!$H$12:$CU$995,55,FALSE)</f>
        <v>#N/A</v>
      </c>
      <c r="D44" t="e">
        <f>+VLOOKUP(A44,Eventos!$H$12:$CU$995,56,FALSE)</f>
        <v>#N/A</v>
      </c>
    </row>
    <row r="45" spans="1:4" x14ac:dyDescent="0.35">
      <c r="A45" s="4" t="s">
        <v>290</v>
      </c>
      <c r="B45" t="e">
        <f>+VLOOKUP(A45,Eventos!$H$12:$CU$995,54,FALSE)</f>
        <v>#N/A</v>
      </c>
      <c r="C45" t="e">
        <f>+VLOOKUP(A45,Eventos!$H$12:$CU$995,55,FALSE)</f>
        <v>#N/A</v>
      </c>
      <c r="D45" t="e">
        <f>+VLOOKUP(A45,Eventos!$H$12:$CU$995,56,FALSE)</f>
        <v>#N/A</v>
      </c>
    </row>
    <row r="46" spans="1:4" x14ac:dyDescent="0.35">
      <c r="A46" s="4" t="s">
        <v>240</v>
      </c>
      <c r="B46" t="e">
        <f>+VLOOKUP(A46,Eventos!$H$12:$CU$995,54,FALSE)</f>
        <v>#N/A</v>
      </c>
      <c r="C46" t="e">
        <f>+VLOOKUP(A46,Eventos!$H$12:$CU$995,55,FALSE)</f>
        <v>#N/A</v>
      </c>
      <c r="D46" t="e">
        <f>+VLOOKUP(A46,Eventos!$H$12:$CU$995,56,FALSE)</f>
        <v>#N/A</v>
      </c>
    </row>
    <row r="47" spans="1:4" x14ac:dyDescent="0.35">
      <c r="A47" s="4" t="s">
        <v>245</v>
      </c>
      <c r="B47" t="e">
        <f>+VLOOKUP(A47,Eventos!$H$12:$CU$995,54,FALSE)</f>
        <v>#N/A</v>
      </c>
      <c r="C47" t="e">
        <f>+VLOOKUP(A47,Eventos!$H$12:$CU$995,55,FALSE)</f>
        <v>#N/A</v>
      </c>
      <c r="D47" t="e">
        <f>+VLOOKUP(A47,Eventos!$H$12:$CU$995,56,FALSE)</f>
        <v>#N/A</v>
      </c>
    </row>
    <row r="48" spans="1:4" x14ac:dyDescent="0.35">
      <c r="A48" s="4" t="s">
        <v>231</v>
      </c>
      <c r="B48" t="e">
        <f>+VLOOKUP(A48,Eventos!$H$12:$CU$995,54,FALSE)</f>
        <v>#N/A</v>
      </c>
      <c r="C48" t="e">
        <f>+VLOOKUP(A48,Eventos!$H$12:$CU$995,55,FALSE)</f>
        <v>#N/A</v>
      </c>
      <c r="D48" t="e">
        <f>+VLOOKUP(A48,Eventos!$H$12:$CU$995,56,FALSE)</f>
        <v>#N/A</v>
      </c>
    </row>
    <row r="49" spans="1:4" x14ac:dyDescent="0.35">
      <c r="A49" s="4" t="s">
        <v>274</v>
      </c>
      <c r="B49" t="e">
        <f>+VLOOKUP(A49,Eventos!$H$12:$CU$995,54,FALSE)</f>
        <v>#N/A</v>
      </c>
      <c r="C49" t="e">
        <f>+VLOOKUP(A49,Eventos!$H$12:$CU$995,55,FALSE)</f>
        <v>#N/A</v>
      </c>
      <c r="D49" t="e">
        <f>+VLOOKUP(A49,Eventos!$H$12:$CU$995,56,FALSE)</f>
        <v>#N/A</v>
      </c>
    </row>
    <row r="50" spans="1:4" x14ac:dyDescent="0.35">
      <c r="A50" s="4" t="s">
        <v>218</v>
      </c>
      <c r="B50" t="e">
        <f>+VLOOKUP(A50,Eventos!$H$12:$CU$995,54,FALSE)</f>
        <v>#N/A</v>
      </c>
      <c r="C50" t="e">
        <f>+VLOOKUP(A50,Eventos!$H$12:$CU$995,55,FALSE)</f>
        <v>#N/A</v>
      </c>
      <c r="D50" t="e">
        <f>+VLOOKUP(A50,Eventos!$H$12:$CU$995,56,FALSE)</f>
        <v>#N/A</v>
      </c>
    </row>
    <row r="51" spans="1:4" x14ac:dyDescent="0.35">
      <c r="A51" s="4" t="s">
        <v>266</v>
      </c>
      <c r="B51" t="e">
        <f>+VLOOKUP(A51,Eventos!$H$12:$CU$995,54,FALSE)</f>
        <v>#N/A</v>
      </c>
      <c r="C51" t="e">
        <f>+VLOOKUP(A51,Eventos!$H$12:$CU$995,55,FALSE)</f>
        <v>#N/A</v>
      </c>
      <c r="D51" t="e">
        <f>+VLOOKUP(A51,Eventos!$H$12:$CU$995,56,FALSE)</f>
        <v>#N/A</v>
      </c>
    </row>
    <row r="52" spans="1:4" x14ac:dyDescent="0.35">
      <c r="A52" s="4" t="s">
        <v>292</v>
      </c>
      <c r="B52" t="e">
        <f>+VLOOKUP(A52,Eventos!$H$12:$CU$995,54,FALSE)</f>
        <v>#N/A</v>
      </c>
      <c r="C52" t="e">
        <f>+VLOOKUP(A52,Eventos!$H$12:$CU$995,55,FALSE)</f>
        <v>#N/A</v>
      </c>
      <c r="D52" t="e">
        <f>+VLOOKUP(A52,Eventos!$H$12:$CU$995,56,FALSE)</f>
        <v>#N/A</v>
      </c>
    </row>
    <row r="53" spans="1:4" x14ac:dyDescent="0.35">
      <c r="A53" s="4" t="s">
        <v>207</v>
      </c>
      <c r="B53" t="e">
        <f>+VLOOKUP(A53,Eventos!$H$12:$CU$995,54,FALSE)</f>
        <v>#N/A</v>
      </c>
      <c r="C53" t="e">
        <f>+VLOOKUP(A53,Eventos!$H$12:$CU$995,55,FALSE)</f>
        <v>#N/A</v>
      </c>
      <c r="D53" t="e">
        <f>+VLOOKUP(A53,Eventos!$H$12:$CU$995,56,FALSE)</f>
        <v>#N/A</v>
      </c>
    </row>
    <row r="54" spans="1:4" x14ac:dyDescent="0.35">
      <c r="A54" s="4" t="s">
        <v>257</v>
      </c>
      <c r="B54" t="e">
        <f>+VLOOKUP(A54,Eventos!$H$12:$CU$995,54,FALSE)</f>
        <v>#N/A</v>
      </c>
      <c r="C54" t="e">
        <f>+VLOOKUP(A54,Eventos!$H$12:$CU$995,55,FALSE)</f>
        <v>#N/A</v>
      </c>
      <c r="D54" t="e">
        <f>+VLOOKUP(A54,Eventos!$H$12:$CU$995,56,FALSE)</f>
        <v>#N/A</v>
      </c>
    </row>
    <row r="55" spans="1:4" x14ac:dyDescent="0.35">
      <c r="A55" s="4" t="s">
        <v>259</v>
      </c>
      <c r="B55" t="e">
        <f>+VLOOKUP(A55,Eventos!$H$12:$CU$995,54,FALSE)</f>
        <v>#N/A</v>
      </c>
      <c r="C55" t="e">
        <f>+VLOOKUP(A55,Eventos!$H$12:$CU$995,55,FALSE)</f>
        <v>#N/A</v>
      </c>
      <c r="D55" t="e">
        <f>+VLOOKUP(A55,Eventos!$H$12:$CU$995,56,FALSE)</f>
        <v>#N/A</v>
      </c>
    </row>
    <row r="56" spans="1:4" x14ac:dyDescent="0.35">
      <c r="A56" s="4" t="s">
        <v>258</v>
      </c>
      <c r="B56" t="e">
        <f>+VLOOKUP(A56,Eventos!$H$12:$CU$995,54,FALSE)</f>
        <v>#N/A</v>
      </c>
      <c r="C56" t="e">
        <f>+VLOOKUP(A56,Eventos!$H$12:$CU$995,55,FALSE)</f>
        <v>#N/A</v>
      </c>
      <c r="D56" t="e">
        <f>+VLOOKUP(A56,Eventos!$H$12:$CU$995,56,FALSE)</f>
        <v>#N/A</v>
      </c>
    </row>
    <row r="57" spans="1:4" x14ac:dyDescent="0.35">
      <c r="A57" s="4" t="s">
        <v>420</v>
      </c>
      <c r="B57" t="e">
        <f>+VLOOKUP(A57,Eventos!$H$12:$CU$995,54,FALSE)</f>
        <v>#N/A</v>
      </c>
      <c r="C57" t="e">
        <f>+VLOOKUP(A57,Eventos!$H$12:$CU$995,55,FALSE)</f>
        <v>#N/A</v>
      </c>
      <c r="D57" t="e">
        <f>+VLOOKUP(A57,Eventos!$H$12:$CU$995,56,FALSE)</f>
        <v>#N/A</v>
      </c>
    </row>
    <row r="58" spans="1:4" x14ac:dyDescent="0.35">
      <c r="A58" s="4" t="s">
        <v>421</v>
      </c>
      <c r="B58" t="e">
        <f>+VLOOKUP(A58,Eventos!$H$12:$CU$995,54,FALSE)</f>
        <v>#N/A</v>
      </c>
      <c r="C58" t="e">
        <f>+VLOOKUP(A58,Eventos!$H$12:$CU$995,55,FALSE)</f>
        <v>#N/A</v>
      </c>
      <c r="D58" t="e">
        <f>+VLOOKUP(A58,Eventos!$H$12:$CU$995,56,FALSE)</f>
        <v>#N/A</v>
      </c>
    </row>
    <row r="59" spans="1:4" x14ac:dyDescent="0.35">
      <c r="A59" s="4" t="s">
        <v>313</v>
      </c>
      <c r="B59" t="e">
        <f>+VLOOKUP(A59,Eventos!$H$12:$CU$995,54,FALSE)</f>
        <v>#N/A</v>
      </c>
      <c r="C59" t="e">
        <f>+VLOOKUP(A59,Eventos!$H$12:$CU$995,55,FALSE)</f>
        <v>#N/A</v>
      </c>
      <c r="D59" t="e">
        <f>+VLOOKUP(A59,Eventos!$H$12:$CU$995,56,FALSE)</f>
        <v>#N/A</v>
      </c>
    </row>
    <row r="60" spans="1:4" x14ac:dyDescent="0.35">
      <c r="A60" s="4" t="s">
        <v>314</v>
      </c>
      <c r="B60" t="e">
        <f>+VLOOKUP(A60,Eventos!$H$12:$CU$995,54,FALSE)</f>
        <v>#N/A</v>
      </c>
      <c r="C60" t="e">
        <f>+VLOOKUP(A60,Eventos!$H$12:$CU$995,55,FALSE)</f>
        <v>#N/A</v>
      </c>
      <c r="D60" t="e">
        <f>+VLOOKUP(A60,Eventos!$H$12:$CU$995,56,FALSE)</f>
        <v>#N/A</v>
      </c>
    </row>
    <row r="61" spans="1:4" x14ac:dyDescent="0.35">
      <c r="A61" s="4" t="s">
        <v>228</v>
      </c>
      <c r="B61" t="e">
        <f>+VLOOKUP(A61,Eventos!$H$12:$CU$995,54,FALSE)</f>
        <v>#N/A</v>
      </c>
      <c r="C61" t="e">
        <f>+VLOOKUP(A61,Eventos!$H$12:$CU$995,55,FALSE)</f>
        <v>#N/A</v>
      </c>
      <c r="D61" t="e">
        <f>+VLOOKUP(A61,Eventos!$H$12:$CU$995,56,FALSE)</f>
        <v>#N/A</v>
      </c>
    </row>
    <row r="62" spans="1:4" x14ac:dyDescent="0.35">
      <c r="A62" s="4" t="s">
        <v>265</v>
      </c>
      <c r="B62" t="e">
        <f>+VLOOKUP(A62,Eventos!$H$12:$CU$995,54,FALSE)</f>
        <v>#N/A</v>
      </c>
      <c r="C62" t="e">
        <f>+VLOOKUP(A62,Eventos!$H$12:$CU$995,55,FALSE)</f>
        <v>#N/A</v>
      </c>
      <c r="D62" t="e">
        <f>+VLOOKUP(A62,Eventos!$H$12:$CU$995,56,FALSE)</f>
        <v>#N/A</v>
      </c>
    </row>
    <row r="63" spans="1:4" x14ac:dyDescent="0.35">
      <c r="A63" s="4" t="s">
        <v>249</v>
      </c>
      <c r="B63" t="e">
        <f>+VLOOKUP(A63,Eventos!$H$12:$CU$995,54,FALSE)</f>
        <v>#N/A</v>
      </c>
      <c r="C63" t="e">
        <f>+VLOOKUP(A63,Eventos!$H$12:$CU$995,55,FALSE)</f>
        <v>#N/A</v>
      </c>
      <c r="D63" t="e">
        <f>+VLOOKUP(A63,Eventos!$H$12:$CU$995,56,FALSE)</f>
        <v>#N/A</v>
      </c>
    </row>
    <row r="64" spans="1:4" x14ac:dyDescent="0.35">
      <c r="A64" s="4" t="s">
        <v>298</v>
      </c>
      <c r="B64" t="e">
        <f>+VLOOKUP(A64,Eventos!$H$12:$CU$995,54,FALSE)</f>
        <v>#N/A</v>
      </c>
      <c r="C64" t="e">
        <f>+VLOOKUP(A64,Eventos!$H$12:$CU$995,55,FALSE)</f>
        <v>#N/A</v>
      </c>
      <c r="D64" t="e">
        <f>+VLOOKUP(A64,Eventos!$H$12:$CU$995,56,FALSE)</f>
        <v>#N/A</v>
      </c>
    </row>
    <row r="65" spans="1:4" x14ac:dyDescent="0.35">
      <c r="A65" s="4" t="s">
        <v>236</v>
      </c>
      <c r="B65" t="e">
        <f>+VLOOKUP(A65,Eventos!$H$12:$CU$995,54,FALSE)</f>
        <v>#N/A</v>
      </c>
      <c r="C65" t="e">
        <f>+VLOOKUP(A65,Eventos!$H$12:$CU$995,55,FALSE)</f>
        <v>#N/A</v>
      </c>
      <c r="D65" t="e">
        <f>+VLOOKUP(A65,Eventos!$H$12:$CU$995,56,FALSE)</f>
        <v>#N/A</v>
      </c>
    </row>
    <row r="66" spans="1:4" x14ac:dyDescent="0.35">
      <c r="A66" s="4" t="s">
        <v>288</v>
      </c>
      <c r="B66" t="e">
        <f>+VLOOKUP(A66,Eventos!$H$12:$CU$995,54,FALSE)</f>
        <v>#N/A</v>
      </c>
      <c r="C66" t="e">
        <f>+VLOOKUP(A66,Eventos!$H$12:$CU$995,55,FALSE)</f>
        <v>#N/A</v>
      </c>
      <c r="D66" t="e">
        <f>+VLOOKUP(A66,Eventos!$H$12:$CU$995,56,FALSE)</f>
        <v>#N/A</v>
      </c>
    </row>
    <row r="67" spans="1:4" x14ac:dyDescent="0.35">
      <c r="A67" s="4" t="s">
        <v>230</v>
      </c>
      <c r="B67" t="e">
        <f>+VLOOKUP(A67,Eventos!$H$12:$CU$995,54,FALSE)</f>
        <v>#N/A</v>
      </c>
      <c r="C67" t="e">
        <f>+VLOOKUP(A67,Eventos!$H$12:$CU$995,55,FALSE)</f>
        <v>#N/A</v>
      </c>
      <c r="D67" t="e">
        <f>+VLOOKUP(A67,Eventos!$H$12:$CU$995,56,FALSE)</f>
        <v>#N/A</v>
      </c>
    </row>
    <row r="68" spans="1:4" x14ac:dyDescent="0.35">
      <c r="A68" s="4" t="s">
        <v>269</v>
      </c>
      <c r="B68" t="e">
        <f>+VLOOKUP(A68,Eventos!$H$12:$CU$995,54,FALSE)</f>
        <v>#N/A</v>
      </c>
      <c r="C68" t="e">
        <f>+VLOOKUP(A68,Eventos!$H$12:$CU$995,55,FALSE)</f>
        <v>#N/A</v>
      </c>
      <c r="D68" t="e">
        <f>+VLOOKUP(A68,Eventos!$H$12:$CU$995,56,FALSE)</f>
        <v>#N/A</v>
      </c>
    </row>
    <row r="69" spans="1:4" x14ac:dyDescent="0.35">
      <c r="A69" s="4" t="s">
        <v>282</v>
      </c>
      <c r="B69" t="e">
        <f>+VLOOKUP(A69,Eventos!$H$12:$CU$995,54,FALSE)</f>
        <v>#N/A</v>
      </c>
      <c r="C69" t="e">
        <f>+VLOOKUP(A69,Eventos!$H$12:$CU$995,55,FALSE)</f>
        <v>#N/A</v>
      </c>
      <c r="D69" t="e">
        <f>+VLOOKUP(A69,Eventos!$H$12:$CU$995,56,FALSE)</f>
        <v>#N/A</v>
      </c>
    </row>
    <row r="70" spans="1:4" x14ac:dyDescent="0.35">
      <c r="A70" s="4" t="s">
        <v>299</v>
      </c>
      <c r="B70" t="e">
        <f>+VLOOKUP(A70,Eventos!$H$12:$CU$995,54,FALSE)</f>
        <v>#N/A</v>
      </c>
      <c r="C70" t="e">
        <f>+VLOOKUP(A70,Eventos!$H$12:$CU$995,55,FALSE)</f>
        <v>#N/A</v>
      </c>
      <c r="D70" t="e">
        <f>+VLOOKUP(A70,Eventos!$H$12:$CU$995,56,FALSE)</f>
        <v>#N/A</v>
      </c>
    </row>
    <row r="71" spans="1:4" x14ac:dyDescent="0.35">
      <c r="A71" s="4" t="s">
        <v>294</v>
      </c>
      <c r="B71" t="e">
        <f>+VLOOKUP(A71,Eventos!$H$12:$CU$995,54,FALSE)</f>
        <v>#N/A</v>
      </c>
      <c r="C71" t="e">
        <f>+VLOOKUP(A71,Eventos!$H$12:$CU$995,55,FALSE)</f>
        <v>#N/A</v>
      </c>
      <c r="D71" t="e">
        <f>+VLOOKUP(A71,Eventos!$H$12:$CU$995,56,FALSE)</f>
        <v>#N/A</v>
      </c>
    </row>
    <row r="72" spans="1:4" x14ac:dyDescent="0.35">
      <c r="A72" s="4" t="s">
        <v>279</v>
      </c>
      <c r="B72" t="e">
        <f>+VLOOKUP(A72,Eventos!$H$12:$CU$995,54,FALSE)</f>
        <v>#N/A</v>
      </c>
      <c r="C72" t="e">
        <f>+VLOOKUP(A72,Eventos!$H$12:$CU$995,55,FALSE)</f>
        <v>#N/A</v>
      </c>
      <c r="D72" t="e">
        <f>+VLOOKUP(A72,Eventos!$H$12:$CU$995,56,FALSE)</f>
        <v>#N/A</v>
      </c>
    </row>
    <row r="73" spans="1:4" x14ac:dyDescent="0.35">
      <c r="A73" s="4" t="s">
        <v>312</v>
      </c>
      <c r="B73" t="e">
        <f>+VLOOKUP(A73,Eventos!$H$12:$CU$995,54,FALSE)</f>
        <v>#N/A</v>
      </c>
      <c r="C73" t="e">
        <f>+VLOOKUP(A73,Eventos!$H$12:$CU$995,55,FALSE)</f>
        <v>#N/A</v>
      </c>
      <c r="D73" t="e">
        <f>+VLOOKUP(A73,Eventos!$H$12:$CU$995,56,FALSE)</f>
        <v>#N/A</v>
      </c>
    </row>
    <row r="74" spans="1:4" x14ac:dyDescent="0.35">
      <c r="A74" s="4" t="s">
        <v>235</v>
      </c>
      <c r="B74" t="e">
        <f>+VLOOKUP(A74,Eventos!$H$12:$CU$995,54,FALSE)</f>
        <v>#N/A</v>
      </c>
      <c r="C74" t="e">
        <f>+VLOOKUP(A74,Eventos!$H$12:$CU$995,55,FALSE)</f>
        <v>#N/A</v>
      </c>
      <c r="D74" t="e">
        <f>+VLOOKUP(A74,Eventos!$H$12:$CU$995,56,FALSE)</f>
        <v>#N/A</v>
      </c>
    </row>
    <row r="75" spans="1:4" x14ac:dyDescent="0.35">
      <c r="A75" s="4" t="s">
        <v>521</v>
      </c>
      <c r="B75" t="e">
        <f>+VLOOKUP(A75,Eventos!$H$12:$CU$995,54,FALSE)</f>
        <v>#N/A</v>
      </c>
      <c r="C75" t="e">
        <f>+VLOOKUP(A75,Eventos!$H$12:$CU$995,55,FALSE)</f>
        <v>#N/A</v>
      </c>
      <c r="D75" t="e">
        <f>+VLOOKUP(A75,Eventos!$H$12:$CU$995,56,FALSE)</f>
        <v>#N/A</v>
      </c>
    </row>
    <row r="76" spans="1:4" x14ac:dyDescent="0.35">
      <c r="A76" s="4" t="s">
        <v>273</v>
      </c>
      <c r="B76" t="e">
        <f>+VLOOKUP(A76,Eventos!$H$12:$CU$995,54,FALSE)</f>
        <v>#N/A</v>
      </c>
      <c r="C76" t="e">
        <f>+VLOOKUP(A76,Eventos!$H$12:$CU$995,55,FALSE)</f>
        <v>#N/A</v>
      </c>
      <c r="D76" t="e">
        <f>+VLOOKUP(A76,Eventos!$H$12:$CU$995,56,FALSE)</f>
        <v>#N/A</v>
      </c>
    </row>
    <row r="77" spans="1:4" x14ac:dyDescent="0.35">
      <c r="A77" s="4" t="s">
        <v>215</v>
      </c>
      <c r="B77" t="e">
        <f>+VLOOKUP(A77,Eventos!$H$12:$CU$995,54,FALSE)</f>
        <v>#N/A</v>
      </c>
      <c r="C77" t="e">
        <f>+VLOOKUP(A77,Eventos!$H$12:$CU$995,55,FALSE)</f>
        <v>#N/A</v>
      </c>
      <c r="D77" t="e">
        <f>+VLOOKUP(A77,Eventos!$H$12:$CU$995,56,FALSE)</f>
        <v>#N/A</v>
      </c>
    </row>
    <row r="78" spans="1:4" x14ac:dyDescent="0.35">
      <c r="A78" s="4" t="s">
        <v>281</v>
      </c>
      <c r="B78" t="e">
        <f>+VLOOKUP(A78,Eventos!$H$12:$CU$995,54,FALSE)</f>
        <v>#N/A</v>
      </c>
      <c r="C78" t="e">
        <f>+VLOOKUP(A78,Eventos!$H$12:$CU$995,55,FALSE)</f>
        <v>#N/A</v>
      </c>
      <c r="D78" t="e">
        <f>+VLOOKUP(A78,Eventos!$H$12:$CU$995,56,FALSE)</f>
        <v>#N/A</v>
      </c>
    </row>
    <row r="79" spans="1:4" x14ac:dyDescent="0.35">
      <c r="A79" s="4" t="s">
        <v>260</v>
      </c>
      <c r="B79" t="e">
        <f>+VLOOKUP(A79,Eventos!$H$12:$CU$995,54,FALSE)</f>
        <v>#N/A</v>
      </c>
      <c r="C79" t="e">
        <f>+VLOOKUP(A79,Eventos!$H$12:$CU$995,55,FALSE)</f>
        <v>#N/A</v>
      </c>
      <c r="D79" t="e">
        <f>+VLOOKUP(A79,Eventos!$H$12:$CU$995,56,FALSE)</f>
        <v>#N/A</v>
      </c>
    </row>
    <row r="80" spans="1:4" x14ac:dyDescent="0.35">
      <c r="A80" s="4" t="s">
        <v>256</v>
      </c>
      <c r="B80" t="e">
        <f>+VLOOKUP(A80,Eventos!$H$12:$CU$995,54,FALSE)</f>
        <v>#N/A</v>
      </c>
      <c r="C80" t="e">
        <f>+VLOOKUP(A80,Eventos!$H$12:$CU$995,55,FALSE)</f>
        <v>#N/A</v>
      </c>
      <c r="D80" t="e">
        <f>+VLOOKUP(A80,Eventos!$H$12:$CU$995,56,FALSE)</f>
        <v>#N/A</v>
      </c>
    </row>
    <row r="81" spans="1:4" x14ac:dyDescent="0.35">
      <c r="A81" s="4" t="s">
        <v>285</v>
      </c>
      <c r="B81" t="e">
        <f>+VLOOKUP(A81,Eventos!$H$12:$CU$995,54,FALSE)</f>
        <v>#N/A</v>
      </c>
      <c r="C81" t="e">
        <f>+VLOOKUP(A81,Eventos!$H$12:$CU$995,55,FALSE)</f>
        <v>#N/A</v>
      </c>
      <c r="D81" t="e">
        <f>+VLOOKUP(A81,Eventos!$H$12:$CU$995,56,FALSE)</f>
        <v>#N/A</v>
      </c>
    </row>
    <row r="82" spans="1:4" x14ac:dyDescent="0.35">
      <c r="A82" s="4" t="s">
        <v>242</v>
      </c>
      <c r="B82" t="e">
        <f>+VLOOKUP(A82,Eventos!$H$12:$CU$995,54,FALSE)</f>
        <v>#N/A</v>
      </c>
      <c r="C82" t="e">
        <f>+VLOOKUP(A82,Eventos!$H$12:$CU$995,55,FALSE)</f>
        <v>#N/A</v>
      </c>
      <c r="D82" t="e">
        <f>+VLOOKUP(A82,Eventos!$H$12:$CU$995,56,FALSE)</f>
        <v>#N/A</v>
      </c>
    </row>
    <row r="83" spans="1:4" x14ac:dyDescent="0.35">
      <c r="A83" s="4" t="s">
        <v>244</v>
      </c>
      <c r="B83" t="e">
        <f>+VLOOKUP(A83,Eventos!$H$12:$CU$995,54,FALSE)</f>
        <v>#N/A</v>
      </c>
      <c r="C83" t="e">
        <f>+VLOOKUP(A83,Eventos!$H$12:$CU$995,55,FALSE)</f>
        <v>#N/A</v>
      </c>
      <c r="D83" t="e">
        <f>+VLOOKUP(A83,Eventos!$H$12:$CU$995,56,FALSE)</f>
        <v>#N/A</v>
      </c>
    </row>
    <row r="84" spans="1:4" x14ac:dyDescent="0.35">
      <c r="A84" s="4" t="s">
        <v>243</v>
      </c>
      <c r="B84" t="e">
        <f>+VLOOKUP(A84,Eventos!$H$12:$CU$995,54,FALSE)</f>
        <v>#N/A</v>
      </c>
      <c r="C84" t="e">
        <f>+VLOOKUP(A84,Eventos!$H$12:$CU$995,55,FALSE)</f>
        <v>#N/A</v>
      </c>
      <c r="D84" t="e">
        <f>+VLOOKUP(A84,Eventos!$H$12:$CU$995,56,FALSE)</f>
        <v>#N/A</v>
      </c>
    </row>
    <row r="85" spans="1:4" x14ac:dyDescent="0.35">
      <c r="A85" s="4" t="s">
        <v>317</v>
      </c>
      <c r="B85" t="e">
        <f>+VLOOKUP(A85,Eventos!$H$12:$CU$995,54,FALSE)</f>
        <v>#N/A</v>
      </c>
      <c r="C85" t="e">
        <f>+VLOOKUP(A85,Eventos!$H$12:$CU$995,55,FALSE)</f>
        <v>#N/A</v>
      </c>
      <c r="D85" t="e">
        <f>+VLOOKUP(A85,Eventos!$H$12:$CU$995,56,FALSE)</f>
        <v>#N/A</v>
      </c>
    </row>
    <row r="86" spans="1:4" x14ac:dyDescent="0.35">
      <c r="A86" s="4" t="s">
        <v>209</v>
      </c>
      <c r="B86" t="e">
        <f>+VLOOKUP(A86,Eventos!$H$12:$CU$995,54,FALSE)</f>
        <v>#N/A</v>
      </c>
      <c r="C86" t="e">
        <f>+VLOOKUP(A86,Eventos!$H$12:$CU$995,55,FALSE)</f>
        <v>#N/A</v>
      </c>
      <c r="D86" t="e">
        <f>+VLOOKUP(A86,Eventos!$H$12:$CU$995,56,FALSE)</f>
        <v>#N/A</v>
      </c>
    </row>
    <row r="87" spans="1:4" x14ac:dyDescent="0.35">
      <c r="A87" s="4" t="s">
        <v>250</v>
      </c>
      <c r="B87" t="e">
        <f>+VLOOKUP(A87,Eventos!$H$12:$CU$995,54,FALSE)</f>
        <v>#N/A</v>
      </c>
      <c r="C87" t="e">
        <f>+VLOOKUP(A87,Eventos!$H$12:$CU$995,55,FALSE)</f>
        <v>#N/A</v>
      </c>
      <c r="D87" t="e">
        <f>+VLOOKUP(A87,Eventos!$H$12:$CU$995,56,FALSE)</f>
        <v>#N/A</v>
      </c>
    </row>
    <row r="88" spans="1:4" x14ac:dyDescent="0.35">
      <c r="A88" s="4" t="s">
        <v>284</v>
      </c>
      <c r="B88" t="e">
        <f>+VLOOKUP(A88,Eventos!$H$12:$CU$995,54,FALSE)</f>
        <v>#N/A</v>
      </c>
      <c r="C88" t="e">
        <f>+VLOOKUP(A88,Eventos!$H$12:$CU$995,55,FALSE)</f>
        <v>#N/A</v>
      </c>
      <c r="D88" t="e">
        <f>+VLOOKUP(A88,Eventos!$H$12:$CU$995,56,FALSE)</f>
        <v>#N/A</v>
      </c>
    </row>
    <row r="89" spans="1:4" x14ac:dyDescent="0.35">
      <c r="A89" s="4" t="s">
        <v>308</v>
      </c>
      <c r="B89" t="e">
        <f>+VLOOKUP(A89,Eventos!$H$12:$CU$995,54,FALSE)</f>
        <v>#N/A</v>
      </c>
      <c r="C89" t="e">
        <f>+VLOOKUP(A89,Eventos!$H$12:$CU$995,55,FALSE)</f>
        <v>#N/A</v>
      </c>
      <c r="D89" t="e">
        <f>+VLOOKUP(A89,Eventos!$H$12:$CU$995,56,FALSE)</f>
        <v>#N/A</v>
      </c>
    </row>
    <row r="90" spans="1:4" x14ac:dyDescent="0.35">
      <c r="A90" s="4" t="s">
        <v>272</v>
      </c>
      <c r="B90" t="e">
        <f>+VLOOKUP(A90,Eventos!$H$12:$CU$995,54,FALSE)</f>
        <v>#N/A</v>
      </c>
      <c r="C90" t="e">
        <f>+VLOOKUP(A90,Eventos!$H$12:$CU$995,55,FALSE)</f>
        <v>#N/A</v>
      </c>
      <c r="D90" t="e">
        <f>+VLOOKUP(A90,Eventos!$H$12:$CU$995,56,FALSE)</f>
        <v>#N/A</v>
      </c>
    </row>
    <row r="91" spans="1:4" x14ac:dyDescent="0.35">
      <c r="A91" s="4" t="s">
        <v>237</v>
      </c>
      <c r="B91" t="e">
        <f>+VLOOKUP(A91,Eventos!$H$12:$CU$995,54,FALSE)</f>
        <v>#N/A</v>
      </c>
      <c r="C91" t="e">
        <f>+VLOOKUP(A91,Eventos!$H$12:$CU$995,55,FALSE)</f>
        <v>#N/A</v>
      </c>
      <c r="D91" t="e">
        <f>+VLOOKUP(A91,Eventos!$H$12:$CU$995,56,FALSE)</f>
        <v>#N/A</v>
      </c>
    </row>
    <row r="92" spans="1:4" x14ac:dyDescent="0.35">
      <c r="A92" s="4" t="s">
        <v>223</v>
      </c>
      <c r="B92" t="e">
        <f>+VLOOKUP(A92,Eventos!$H$12:$CU$995,54,FALSE)</f>
        <v>#N/A</v>
      </c>
      <c r="C92" t="e">
        <f>+VLOOKUP(A92,Eventos!$H$12:$CU$995,55,FALSE)</f>
        <v>#N/A</v>
      </c>
      <c r="D92" t="e">
        <f>+VLOOKUP(A92,Eventos!$H$12:$CU$995,56,FALSE)</f>
        <v>#N/A</v>
      </c>
    </row>
    <row r="93" spans="1:4" x14ac:dyDescent="0.35">
      <c r="A93" s="4" t="s">
        <v>220</v>
      </c>
      <c r="B93" t="e">
        <f>+VLOOKUP(A93,Eventos!$H$12:$CU$995,54,FALSE)</f>
        <v>#N/A</v>
      </c>
      <c r="C93" t="e">
        <f>+VLOOKUP(A93,Eventos!$H$12:$CU$995,55,FALSE)</f>
        <v>#N/A</v>
      </c>
      <c r="D93" t="e">
        <f>+VLOOKUP(A93,Eventos!$H$12:$CU$995,56,FALSE)</f>
        <v>#N/A</v>
      </c>
    </row>
    <row r="94" spans="1:4" x14ac:dyDescent="0.35">
      <c r="A94" s="4" t="s">
        <v>222</v>
      </c>
      <c r="B94" t="e">
        <f>+VLOOKUP(A94,Eventos!$H$12:$CU$995,54,FALSE)</f>
        <v>#N/A</v>
      </c>
      <c r="C94" t="e">
        <f>+VLOOKUP(A94,Eventos!$H$12:$CU$995,55,FALSE)</f>
        <v>#N/A</v>
      </c>
      <c r="D94" t="e">
        <f>+VLOOKUP(A94,Eventos!$H$12:$CU$995,56,FALSE)</f>
        <v>#N/A</v>
      </c>
    </row>
    <row r="95" spans="1:4" x14ac:dyDescent="0.35">
      <c r="A95" s="4" t="s">
        <v>276</v>
      </c>
      <c r="B95" t="e">
        <f>+VLOOKUP(A95,Eventos!$H$12:$CU$995,54,FALSE)</f>
        <v>#N/A</v>
      </c>
      <c r="C95" t="e">
        <f>+VLOOKUP(A95,Eventos!$H$12:$CU$995,55,FALSE)</f>
        <v>#N/A</v>
      </c>
      <c r="D95" t="e">
        <f>+VLOOKUP(A95,Eventos!$H$12:$CU$995,56,FALSE)</f>
        <v>#N/A</v>
      </c>
    </row>
    <row r="96" spans="1:4" x14ac:dyDescent="0.35">
      <c r="A96" s="4" t="s">
        <v>234</v>
      </c>
      <c r="B96" t="e">
        <f>+VLOOKUP(A96,Eventos!$H$12:$CU$995,54,FALSE)</f>
        <v>#N/A</v>
      </c>
      <c r="C96" t="e">
        <f>+VLOOKUP(A96,Eventos!$H$12:$CU$995,55,FALSE)</f>
        <v>#N/A</v>
      </c>
      <c r="D96" t="e">
        <f>+VLOOKUP(A96,Eventos!$H$12:$CU$995,56,FALSE)</f>
        <v>#N/A</v>
      </c>
    </row>
    <row r="97" spans="1:4" x14ac:dyDescent="0.35">
      <c r="A97" s="4" t="s">
        <v>219</v>
      </c>
      <c r="B97" t="e">
        <f>+VLOOKUP(A97,Eventos!$H$12:$CU$995,54,FALSE)</f>
        <v>#N/A</v>
      </c>
      <c r="C97" t="e">
        <f>+VLOOKUP(A97,Eventos!$H$12:$CU$995,55,FALSE)</f>
        <v>#N/A</v>
      </c>
      <c r="D97" t="e">
        <f>+VLOOKUP(A97,Eventos!$H$12:$CU$995,56,FALSE)</f>
        <v>#N/A</v>
      </c>
    </row>
    <row r="98" spans="1:4" x14ac:dyDescent="0.35">
      <c r="A98" s="4" t="s">
        <v>289</v>
      </c>
      <c r="B98" t="e">
        <f>+VLOOKUP(A98,Eventos!$H$12:$CU$995,54,FALSE)</f>
        <v>#N/A</v>
      </c>
      <c r="C98" t="e">
        <f>+VLOOKUP(A98,Eventos!$H$12:$CU$995,55,FALSE)</f>
        <v>#N/A</v>
      </c>
      <c r="D98" t="e">
        <f>+VLOOKUP(A98,Eventos!$H$12:$CU$995,56,FALSE)</f>
        <v>#N/A</v>
      </c>
    </row>
    <row r="99" spans="1:4" x14ac:dyDescent="0.35">
      <c r="A99" s="4" t="s">
        <v>291</v>
      </c>
      <c r="B99" t="e">
        <f>+VLOOKUP(A99,Eventos!$H$12:$CU$995,54,FALSE)</f>
        <v>#N/A</v>
      </c>
      <c r="C99" t="e">
        <f>+VLOOKUP(A99,Eventos!$H$12:$CU$995,55,FALSE)</f>
        <v>#N/A</v>
      </c>
      <c r="D99" t="e">
        <f>+VLOOKUP(A99,Eventos!$H$12:$CU$995,56,FALSE)</f>
        <v>#N/A</v>
      </c>
    </row>
    <row r="100" spans="1:4" x14ac:dyDescent="0.35">
      <c r="A100" s="4" t="s">
        <v>251</v>
      </c>
      <c r="B100" t="e">
        <f>+VLOOKUP(A100,Eventos!$H$12:$CU$995,54,FALSE)</f>
        <v>#N/A</v>
      </c>
      <c r="C100" t="e">
        <f>+VLOOKUP(A100,Eventos!$H$12:$CU$995,55,FALSE)</f>
        <v>#N/A</v>
      </c>
      <c r="D100" t="e">
        <f>+VLOOKUP(A100,Eventos!$H$12:$CU$995,56,FALSE)</f>
        <v>#N/A</v>
      </c>
    </row>
    <row r="101" spans="1:4" x14ac:dyDescent="0.35">
      <c r="A101" s="4" t="s">
        <v>246</v>
      </c>
      <c r="B101" t="e">
        <f>+VLOOKUP(A101,Eventos!$H$12:$CU$995,54,FALSE)</f>
        <v>#N/A</v>
      </c>
      <c r="C101" t="e">
        <f>+VLOOKUP(A101,Eventos!$H$12:$CU$995,55,FALSE)</f>
        <v>#N/A</v>
      </c>
      <c r="D101" t="e">
        <f>+VLOOKUP(A101,Eventos!$H$12:$CU$995,56,FALSE)</f>
        <v>#N/A</v>
      </c>
    </row>
    <row r="102" spans="1:4" x14ac:dyDescent="0.35">
      <c r="A102" s="4" t="s">
        <v>304</v>
      </c>
      <c r="B102" t="e">
        <f>+VLOOKUP(A102,Eventos!$H$12:$CU$995,54,FALSE)</f>
        <v>#N/A</v>
      </c>
      <c r="C102" t="e">
        <f>+VLOOKUP(A102,Eventos!$H$12:$CU$995,55,FALSE)</f>
        <v>#N/A</v>
      </c>
      <c r="D102" t="e">
        <f>+VLOOKUP(A102,Eventos!$H$12:$CU$995,56,FALSE)</f>
        <v>#N/A</v>
      </c>
    </row>
    <row r="103" spans="1:4" x14ac:dyDescent="0.35">
      <c r="A103" s="4" t="s">
        <v>278</v>
      </c>
      <c r="B103" t="e">
        <f>+VLOOKUP(A103,Eventos!$H$12:$CU$995,54,FALSE)</f>
        <v>#N/A</v>
      </c>
      <c r="C103" t="e">
        <f>+VLOOKUP(A103,Eventos!$H$12:$CU$995,55,FALSE)</f>
        <v>#N/A</v>
      </c>
      <c r="D103" t="e">
        <f>+VLOOKUP(A103,Eventos!$H$12:$CU$995,56,FALSE)</f>
        <v>#N/A</v>
      </c>
    </row>
    <row r="104" spans="1:4" x14ac:dyDescent="0.35">
      <c r="A104" s="4" t="s">
        <v>255</v>
      </c>
      <c r="B104" t="e">
        <f>+VLOOKUP(A104,Eventos!$H$12:$CU$995,54,FALSE)</f>
        <v>#N/A</v>
      </c>
      <c r="C104" t="e">
        <f>+VLOOKUP(A104,Eventos!$H$12:$CU$995,55,FALSE)</f>
        <v>#N/A</v>
      </c>
      <c r="D104" t="e">
        <f>+VLOOKUP(A104,Eventos!$H$12:$CU$995,56,FALSE)</f>
        <v>#N/A</v>
      </c>
    </row>
    <row r="105" spans="1:4" x14ac:dyDescent="0.35">
      <c r="A105" s="4" t="s">
        <v>261</v>
      </c>
      <c r="B105" t="e">
        <f>+VLOOKUP(A105,Eventos!$H$12:$CU$995,54,FALSE)</f>
        <v>#N/A</v>
      </c>
      <c r="C105" t="e">
        <f>+VLOOKUP(A105,Eventos!$H$12:$CU$995,55,FALSE)</f>
        <v>#N/A</v>
      </c>
      <c r="D105" t="e">
        <f>+VLOOKUP(A105,Eventos!$H$12:$CU$995,56,FALSE)</f>
        <v>#N/A</v>
      </c>
    </row>
    <row r="106" spans="1:4" x14ac:dyDescent="0.35">
      <c r="A106" s="4" t="s">
        <v>216</v>
      </c>
      <c r="B106" t="e">
        <f>+VLOOKUP(A106,Eventos!$H$12:$CU$995,54,FALSE)</f>
        <v>#N/A</v>
      </c>
      <c r="C106" t="e">
        <f>+VLOOKUP(A106,Eventos!$H$12:$CU$995,55,FALSE)</f>
        <v>#N/A</v>
      </c>
      <c r="D106" t="e">
        <f>+VLOOKUP(A106,Eventos!$H$12:$CU$995,56,FALSE)</f>
        <v>#N/A</v>
      </c>
    </row>
    <row r="107" spans="1:4" x14ac:dyDescent="0.35">
      <c r="A107" s="4" t="s">
        <v>270</v>
      </c>
      <c r="B107" t="e">
        <f>+VLOOKUP(A107,Eventos!$H$12:$CU$995,54,FALSE)</f>
        <v>#N/A</v>
      </c>
      <c r="C107" t="e">
        <f>+VLOOKUP(A107,Eventos!$H$12:$CU$995,55,FALSE)</f>
        <v>#N/A</v>
      </c>
      <c r="D107" t="e">
        <f>+VLOOKUP(A107,Eventos!$H$12:$CU$995,56,FALSE)</f>
        <v>#N/A</v>
      </c>
    </row>
    <row r="108" spans="1:4" x14ac:dyDescent="0.35">
      <c r="A108" s="4" t="s">
        <v>225</v>
      </c>
      <c r="B108" t="e">
        <f>+VLOOKUP(A108,Eventos!$H$12:$CU$995,54,FALSE)</f>
        <v>#N/A</v>
      </c>
      <c r="C108" t="e">
        <f>+VLOOKUP(A108,Eventos!$H$12:$CU$995,55,FALSE)</f>
        <v>#N/A</v>
      </c>
      <c r="D108" t="e">
        <f>+VLOOKUP(A108,Eventos!$H$12:$CU$995,56,FALSE)</f>
        <v>#N/A</v>
      </c>
    </row>
    <row r="109" spans="1:4" x14ac:dyDescent="0.35">
      <c r="A109" s="4" t="s">
        <v>232</v>
      </c>
    </row>
    <row r="110" spans="1:4" x14ac:dyDescent="0.35">
      <c r="A110" s="4" t="s">
        <v>416</v>
      </c>
    </row>
    <row r="111" spans="1:4" x14ac:dyDescent="0.35">
      <c r="A111" s="4" t="s">
        <v>417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filterMode="1">
    <tabColor theme="1"/>
  </sheetPr>
  <dimension ref="A1:N502"/>
  <sheetViews>
    <sheetView showGridLines="0" zoomScaleNormal="100" zoomScaleSheetLayoutView="100" workbookViewId="0">
      <pane ySplit="1" topLeftCell="A82" activePane="bottomLeft" state="frozen"/>
      <selection pane="bottomLeft" activeCell="A7" sqref="A7:N114"/>
    </sheetView>
  </sheetViews>
  <sheetFormatPr baseColWidth="10" defaultColWidth="11.453125" defaultRowHeight="14.5" x14ac:dyDescent="0.35"/>
  <cols>
    <col min="1" max="1" width="18.36328125" style="106" customWidth="1"/>
    <col min="2" max="2" width="18.6328125" style="106" bestFit="1" customWidth="1"/>
    <col min="3" max="3" width="14" bestFit="1" customWidth="1"/>
    <col min="4" max="4" width="25.08984375" customWidth="1"/>
    <col min="5" max="5" width="30.6328125" customWidth="1"/>
    <col min="6" max="6" width="15.54296875" bestFit="1" customWidth="1"/>
    <col min="7" max="7" width="8" bestFit="1" customWidth="1"/>
    <col min="8" max="8" width="23.08984375" customWidth="1"/>
    <col min="9" max="9" width="23.36328125" bestFit="1" customWidth="1"/>
    <col min="10" max="10" width="17.90625" bestFit="1" customWidth="1"/>
    <col min="11" max="11" width="15.08984375" customWidth="1"/>
    <col min="12" max="12" width="22.36328125" style="163" bestFit="1" customWidth="1"/>
    <col min="13" max="13" width="24" bestFit="1" customWidth="1"/>
    <col min="14" max="14" width="15.90625" bestFit="1" customWidth="1"/>
  </cols>
  <sheetData>
    <row r="1" spans="1:14" s="185" customFormat="1" ht="31.5" customHeight="1" x14ac:dyDescent="0.35">
      <c r="A1" s="183" t="s">
        <v>375</v>
      </c>
      <c r="B1" s="183" t="s">
        <v>389</v>
      </c>
      <c r="C1" s="184" t="s">
        <v>550</v>
      </c>
      <c r="D1" s="184" t="s">
        <v>376</v>
      </c>
      <c r="E1" s="184" t="s">
        <v>377</v>
      </c>
      <c r="F1" s="184" t="s">
        <v>378</v>
      </c>
      <c r="G1" s="184" t="s">
        <v>379</v>
      </c>
      <c r="H1" s="184" t="s">
        <v>524</v>
      </c>
      <c r="I1" s="184" t="s">
        <v>410</v>
      </c>
      <c r="J1" s="184" t="s">
        <v>382</v>
      </c>
      <c r="K1" s="184" t="s">
        <v>411</v>
      </c>
      <c r="L1" s="187" t="s">
        <v>380</v>
      </c>
      <c r="M1" s="186" t="s">
        <v>412</v>
      </c>
      <c r="N1" s="186" t="s">
        <v>413</v>
      </c>
    </row>
    <row r="2" spans="1:14" hidden="1" x14ac:dyDescent="0.35">
      <c r="A2" s="105">
        <f>Eventos!C12</f>
        <v>45936</v>
      </c>
      <c r="B2" s="105" t="str">
        <f>Eventos!D12</f>
        <v>PRO-GCP-02</v>
      </c>
      <c r="C2" s="107">
        <f>Eventos!S12</f>
        <v>0</v>
      </c>
      <c r="D2" s="107">
        <f>Eventos!T12</f>
        <v>0</v>
      </c>
      <c r="E2" s="107">
        <f>Eventos!U12</f>
        <v>0</v>
      </c>
      <c r="F2" s="107">
        <f>Eventos!V12</f>
        <v>0</v>
      </c>
      <c r="G2" s="107">
        <f>Eventos!W12</f>
        <v>0</v>
      </c>
      <c r="H2" s="107">
        <f>Eventos!X12</f>
        <v>0</v>
      </c>
      <c r="I2" s="107">
        <f>Eventos!Y12</f>
        <v>0</v>
      </c>
      <c r="J2" s="107">
        <f>Eventos!Z12</f>
        <v>0</v>
      </c>
      <c r="K2" s="107">
        <f>Eventos!AF12</f>
        <v>0</v>
      </c>
      <c r="L2" s="107">
        <f>Eventos!AD12</f>
        <v>0</v>
      </c>
      <c r="M2" s="107" t="str">
        <f>+IF(Eventos!AA12=0,"",Eventos!AA12)</f>
        <v/>
      </c>
      <c r="N2" s="107" t="str">
        <f>+IF(Eventos!AB12=0,"",Eventos!AB12)</f>
        <v/>
      </c>
    </row>
    <row r="3" spans="1:14" hidden="1" x14ac:dyDescent="0.35">
      <c r="A3" s="105">
        <f>Eventos!C13</f>
        <v>45936</v>
      </c>
      <c r="B3" s="105" t="str">
        <f>Eventos!D13</f>
        <v>PRO-GCP-01</v>
      </c>
      <c r="C3" s="107">
        <f>Eventos!S13</f>
        <v>0</v>
      </c>
      <c r="D3" s="107">
        <f>Eventos!T13</f>
        <v>0</v>
      </c>
      <c r="E3" s="107">
        <f>Eventos!U13</f>
        <v>0</v>
      </c>
      <c r="F3" s="107">
        <f>Eventos!V13</f>
        <v>0</v>
      </c>
      <c r="G3" s="107">
        <f>Eventos!W13</f>
        <v>0</v>
      </c>
      <c r="H3" s="107">
        <f>Eventos!X13</f>
        <v>0</v>
      </c>
      <c r="I3" s="107">
        <f>Eventos!Y13</f>
        <v>0</v>
      </c>
      <c r="J3" s="107">
        <f>Eventos!Z13</f>
        <v>0</v>
      </c>
      <c r="K3" s="107">
        <f>Eventos!AF13</f>
        <v>0</v>
      </c>
      <c r="L3" s="107">
        <f>Eventos!AD13</f>
        <v>0</v>
      </c>
      <c r="M3" s="107" t="str">
        <f>+IF(Eventos!AA13=0,"",Eventos!AA13)</f>
        <v/>
      </c>
      <c r="N3" s="107" t="str">
        <f>+IF(Eventos!AB13=0,"",Eventos!AB13)</f>
        <v/>
      </c>
    </row>
    <row r="4" spans="1:14" hidden="1" x14ac:dyDescent="0.35">
      <c r="A4" s="105">
        <f>Eventos!C14</f>
        <v>45936</v>
      </c>
      <c r="B4" s="105" t="str">
        <f>Eventos!D14</f>
        <v>PRO-GRC-04</v>
      </c>
      <c r="C4" s="107">
        <f>Eventos!S14</f>
        <v>0</v>
      </c>
      <c r="D4" s="107">
        <f>Eventos!T14</f>
        <v>0</v>
      </c>
      <c r="E4" s="107">
        <f>Eventos!U14</f>
        <v>0</v>
      </c>
      <c r="F4" s="107">
        <f>Eventos!V14</f>
        <v>0</v>
      </c>
      <c r="G4" s="107">
        <f>Eventos!W14</f>
        <v>0</v>
      </c>
      <c r="H4" s="107">
        <f>Eventos!X14</f>
        <v>0</v>
      </c>
      <c r="I4" s="107">
        <f>Eventos!Y14</f>
        <v>0</v>
      </c>
      <c r="J4" s="107">
        <f>Eventos!Z14</f>
        <v>0</v>
      </c>
      <c r="K4" s="107">
        <f>Eventos!AF14</f>
        <v>0</v>
      </c>
      <c r="L4" s="107">
        <f>Eventos!AD14</f>
        <v>0</v>
      </c>
      <c r="M4" s="107" t="str">
        <f>+IF(Eventos!AA14=0,"",Eventos!AA14)</f>
        <v/>
      </c>
      <c r="N4" s="107" t="str">
        <f>+IF(Eventos!AB14=0,"",Eventos!AB14)</f>
        <v/>
      </c>
    </row>
    <row r="5" spans="1:14" hidden="1" x14ac:dyDescent="0.35">
      <c r="A5" s="105">
        <f>Eventos!C15</f>
        <v>45936</v>
      </c>
      <c r="B5" s="105" t="str">
        <f>Eventos!D15</f>
        <v>PRO-GRC-03</v>
      </c>
      <c r="C5" s="107">
        <f>Eventos!S15</f>
        <v>0</v>
      </c>
      <c r="D5" s="107">
        <f>Eventos!T15</f>
        <v>0</v>
      </c>
      <c r="E5" s="107">
        <f>Eventos!U15</f>
        <v>0</v>
      </c>
      <c r="F5" s="107">
        <f>Eventos!V15</f>
        <v>0</v>
      </c>
      <c r="G5" s="107">
        <f>Eventos!W15</f>
        <v>0</v>
      </c>
      <c r="H5" s="107">
        <f>Eventos!X15</f>
        <v>0</v>
      </c>
      <c r="I5" s="107">
        <f>Eventos!Y15</f>
        <v>0</v>
      </c>
      <c r="J5" s="107">
        <f>Eventos!Z15</f>
        <v>0</v>
      </c>
      <c r="K5" s="107">
        <f>Eventos!AF15</f>
        <v>0</v>
      </c>
      <c r="L5" s="107">
        <f>Eventos!AD15</f>
        <v>0</v>
      </c>
      <c r="M5" s="107" t="str">
        <f>+IF(Eventos!AA15=0,"",Eventos!AA15)</f>
        <v/>
      </c>
      <c r="N5" s="107" t="str">
        <f>+IF(Eventos!AB15=0,"",Eventos!AB15)</f>
        <v/>
      </c>
    </row>
    <row r="6" spans="1:14" hidden="1" x14ac:dyDescent="0.35">
      <c r="A6" s="105">
        <f>Eventos!C16</f>
        <v>45936</v>
      </c>
      <c r="B6" s="105" t="str">
        <f>Eventos!D16</f>
        <v>PRO-GRC-01</v>
      </c>
      <c r="C6" s="107">
        <f>Eventos!S16</f>
        <v>0</v>
      </c>
      <c r="D6" s="107">
        <f>Eventos!T16</f>
        <v>0</v>
      </c>
      <c r="E6" s="107">
        <f>Eventos!U16</f>
        <v>0</v>
      </c>
      <c r="F6" s="107">
        <f>Eventos!V16</f>
        <v>0</v>
      </c>
      <c r="G6" s="107">
        <f>Eventos!W16</f>
        <v>0</v>
      </c>
      <c r="H6" s="107">
        <f>Eventos!X16</f>
        <v>0</v>
      </c>
      <c r="I6" s="107">
        <f>Eventos!Y16</f>
        <v>0</v>
      </c>
      <c r="J6" s="107">
        <f>Eventos!Z16</f>
        <v>0</v>
      </c>
      <c r="K6" s="107">
        <f>Eventos!AF16</f>
        <v>0</v>
      </c>
      <c r="L6" s="107">
        <f>Eventos!AD16</f>
        <v>0</v>
      </c>
      <c r="M6" s="107" t="str">
        <f>+IF(Eventos!AA16=0,"",Eventos!AA16)</f>
        <v/>
      </c>
      <c r="N6" s="107" t="str">
        <f>+IF(Eventos!AB16=0,"",Eventos!AB16)</f>
        <v/>
      </c>
    </row>
    <row r="7" spans="1:14" x14ac:dyDescent="0.35">
      <c r="A7" s="105">
        <f>Eventos!C17</f>
        <v>45936</v>
      </c>
      <c r="B7" s="105" t="str">
        <f>Eventos!D17</f>
        <v>PRO-GRC-02</v>
      </c>
      <c r="C7" s="107" t="str">
        <f>Eventos!S17</f>
        <v>TI-DS-DS-27</v>
      </c>
      <c r="D7" s="107" t="str">
        <f>Eventos!T17</f>
        <v>Deficiencias en la ejecución de procesos, en el procesamiento de operaciones; y en las relaciones con proveedores y terceros</v>
      </c>
      <c r="E7" s="107" t="str">
        <f>Eventos!U17</f>
        <v>SEPS - SegInf - Régimen General (Art.9, Lit.f)-Anexo 1)) / Planes de Contingencia tecnológica y continuidad del negocio. Planes, procesos y procedimientos de Contingencia tecnológica y continuidad del negocio. Dichos planes deberán ser evaluados periódicamente a fin de tomar acciones que correspondan. ISO 27001 - DOM_10 / Existen procesos y procedimientos para la gestión de la continuidad. Planificación de la continuidad de la Seguridad de la Información. Se debe desarrollar, documentar, implementar y probar periódicamente procedimientos para asegurar una recuperación razonable y a tiempo de la información crítica de la Entidad, sin disminuir los niveles de seguridad establecidos. ISO 27001 - DOM_10 / Implementar y mantener procesos sistemáticos para analizar el impacto en el negocio (BIA) y evaluar los riesgos de disrupción. ISO 22301 - 8.4.4.3. / Plan de Continuidad. En conjunto, los Planes de Continuidad deben incluir: a) la finalidad, el alcance y los objetivos; b) las funciones y las responsabilidades del equipo ejecutor del plan; c) las medidas para implementar las soluciones; d) la información de apoyo necesaria para activar (incluidos los criterios de activación), operar, coordinar y comunicar las acciones del equipo; e) las interdependencias internas y externas; f) las necesidades de recursos; g) los requisitos para presentación de informes; h) un proceso para su detención.</v>
      </c>
      <c r="F7" s="107" t="str">
        <f>Eventos!V17</f>
        <v>Procesos</v>
      </c>
      <c r="G7" s="107" t="str">
        <f>Eventos!W17</f>
        <v>Interno</v>
      </c>
      <c r="H7" s="107" t="str">
        <f>Eventos!X17</f>
        <v>Pérdida de datos/alteración de información/Demoras en tiempo de respuesta/Deterioro en la calidad del servicio</v>
      </c>
      <c r="I7" s="107" t="str">
        <f>Eventos!Y17</f>
        <v>Cambios normativos/Incremento de riesgo cibernético/Incremento de número de usuarios/Cambios en la tecnología e infraestructura</v>
      </c>
      <c r="J7" s="107" t="str">
        <f>Eventos!Z17</f>
        <v>Mitigar</v>
      </c>
      <c r="K7" s="107">
        <f>Eventos!AF17</f>
        <v>2</v>
      </c>
      <c r="L7" s="107">
        <f>Eventos!AD17</f>
        <v>3</v>
      </c>
      <c r="M7" s="107" t="str">
        <f>+IF(Eventos!AA17=0,"",Eventos!AA17)</f>
        <v>x</v>
      </c>
      <c r="N7" s="107" t="str">
        <f>+IF(Eventos!AB17=0,"",Eventos!AB17)</f>
        <v>x</v>
      </c>
    </row>
    <row r="8" spans="1:14" x14ac:dyDescent="0.35">
      <c r="A8" s="105">
        <f>Eventos!C18</f>
        <v>45936</v>
      </c>
      <c r="B8" s="105" t="str">
        <f>Eventos!D18</f>
        <v>PRO-GRC-02</v>
      </c>
      <c r="C8" s="107" t="str">
        <f>Eventos!S18</f>
        <v>TI-DS-DS-28</v>
      </c>
      <c r="D8" s="107" t="str">
        <f>Eventos!T18</f>
        <v>Deficiencias en la ejecución de procesos, en el procesamiento de operaciones; y en las relaciones con proveedores y terceros</v>
      </c>
      <c r="E8" s="107" t="str">
        <f>Eventos!U18</f>
        <v>ISO 27001 - DOM_10 / Existen prueba, mantenimiento y reevaluación de los planes de continuidad del negocio. Se debe asegurar la realización de pruebas periódicas del plan de recuperación ante desastres y/o continuidad de negocio, verificando la Seguridad de la Información durante su realización y la documentación de dichas pruebas. ISO 22301 - 9.2.2. / Programas de Auditoría del Plan de Continuidad del Negocio. La Organización debe planificar, establecer, ejecutar y mantener programas de auditoría que incluyan la frecuencia, los métodos, las responsabilidades, los requisitos de planificación y la presentación de informes, en los que se debe tener en cuenta la importancia de los procesos en cuestión y los resultados de las auditorías anteriores;</v>
      </c>
      <c r="F8" s="107" t="str">
        <f>Eventos!V18</f>
        <v>Procesos</v>
      </c>
      <c r="G8" s="107" t="str">
        <f>Eventos!W18</f>
        <v>Interno</v>
      </c>
      <c r="H8" s="107" t="str">
        <f>Eventos!X18</f>
        <v>Pérdida de datos/alteración de información/Demoras en tiempo de respuesta/Deterioro en la calidad del servicio</v>
      </c>
      <c r="I8" s="107" t="str">
        <f>Eventos!Y18</f>
        <v>Cambios normativos/Incremento de riesgo cibernético/Incremento de número de usuarios/Cambios en la tecnología e infraestructura</v>
      </c>
      <c r="J8" s="107" t="str">
        <f>Eventos!Z18</f>
        <v>Mitigar</v>
      </c>
      <c r="K8" s="107">
        <f>Eventos!AF18</f>
        <v>3</v>
      </c>
      <c r="L8" s="107">
        <f>Eventos!AD18</f>
        <v>2</v>
      </c>
      <c r="M8" s="107" t="str">
        <f>+IF(Eventos!AA18=0,"",Eventos!AA18)</f>
        <v>x</v>
      </c>
      <c r="N8" s="107" t="str">
        <f>+IF(Eventos!AB18=0,"",Eventos!AB18)</f>
        <v>x</v>
      </c>
    </row>
    <row r="9" spans="1:14" x14ac:dyDescent="0.35">
      <c r="A9" s="105">
        <f>Eventos!C19</f>
        <v>45936</v>
      </c>
      <c r="B9" s="105" t="str">
        <f>Eventos!D19</f>
        <v>PRO-GRE-01</v>
      </c>
      <c r="C9" s="107" t="str">
        <f>Eventos!S19</f>
        <v>TI-DS-DS-10</v>
      </c>
      <c r="D9" s="107" t="str">
        <f>Eventos!T19</f>
        <v>Deficiencias en la ejecución de procesos, en el procesamiento de operaciones; y en las relaciones con proveedores y terceros</v>
      </c>
      <c r="E9" s="107" t="str">
        <f>Eventos!U19</f>
        <v>SEPS - SegInf - Régimen General (Art.9, Lit.c) (Art.9, Lit.f)-Anexo 1)) / La entidad debe disponer de un Plan de Gestión de Riesgos de Seguridad de la Información, que considere: a) Manual de Gestión de Riesgos, b) Matriz de Riesgos: Eventos de Riesgo / Riesgo Inhrente / Controles implementados / Riesgo Residual / Plan de Acción. Las entidades deberán disponer de un documento evidenciable en la cual se evalúen vulnerabilidades y amenazas con el fin de registrar el nivel de riesgo (bitácora), que constituyen hechos generadores de pérdidas de que enfrenta la Institución. El proceso de evaluación de riesgos se aborda en la norma ISO 31000.</v>
      </c>
      <c r="F9" s="107">
        <f>Eventos!V19</f>
        <v>0</v>
      </c>
      <c r="G9" s="107" t="str">
        <f>Eventos!W19</f>
        <v>Interno</v>
      </c>
      <c r="H9" s="107" t="str">
        <f>Eventos!X19</f>
        <v>Pérdida de datos/alteración de información/Demoras en tiempo de respuesta/Deterioro en la calidad del servicio</v>
      </c>
      <c r="I9" s="107" t="str">
        <f>Eventos!Y19</f>
        <v>Cambios normativos/Incremento de riesgo cibernético/Incremento de número de usuarios/Cambios en la tecnología e infraestructura</v>
      </c>
      <c r="J9" s="107" t="str">
        <f>Eventos!Z19</f>
        <v>Mitigar</v>
      </c>
      <c r="K9" s="107">
        <f>Eventos!AF19</f>
        <v>1</v>
      </c>
      <c r="L9" s="107">
        <f>Eventos!AD19</f>
        <v>1</v>
      </c>
      <c r="M9" s="107" t="str">
        <f>+IF(Eventos!AA19=0,"",Eventos!AA19)</f>
        <v>x</v>
      </c>
      <c r="N9" s="107" t="str">
        <f>+IF(Eventos!AB19=0,"",Eventos!AB19)</f>
        <v>x</v>
      </c>
    </row>
    <row r="10" spans="1:14" hidden="1" x14ac:dyDescent="0.35">
      <c r="A10" s="105">
        <f>Eventos!C20</f>
        <v>45936</v>
      </c>
      <c r="B10" s="105" t="str">
        <f>Eventos!D20</f>
        <v>PRO-PTP-01</v>
      </c>
      <c r="C10" s="107">
        <f>Eventos!S20</f>
        <v>0</v>
      </c>
      <c r="D10" s="107">
        <f>Eventos!T20</f>
        <v>0</v>
      </c>
      <c r="E10" s="107">
        <f>Eventos!U20</f>
        <v>0</v>
      </c>
      <c r="F10" s="107">
        <f>Eventos!V20</f>
        <v>0</v>
      </c>
      <c r="G10" s="107">
        <f>Eventos!W20</f>
        <v>0</v>
      </c>
      <c r="H10" s="107">
        <f>Eventos!X20</f>
        <v>0</v>
      </c>
      <c r="I10" s="107">
        <f>Eventos!Y20</f>
        <v>0</v>
      </c>
      <c r="J10" s="107">
        <f>Eventos!Z20</f>
        <v>0</v>
      </c>
      <c r="K10" s="107">
        <f>Eventos!AF20</f>
        <v>0</v>
      </c>
      <c r="L10" s="107">
        <f>Eventos!AD20</f>
        <v>0</v>
      </c>
      <c r="M10" s="107" t="str">
        <f>+IF(Eventos!AA20=0,"",Eventos!AA20)</f>
        <v/>
      </c>
      <c r="N10" s="107" t="str">
        <f>+IF(Eventos!AB20=0,"",Eventos!AB20)</f>
        <v/>
      </c>
    </row>
    <row r="11" spans="1:14" hidden="1" x14ac:dyDescent="0.35">
      <c r="A11" s="105">
        <f>Eventos!C21</f>
        <v>45936</v>
      </c>
      <c r="B11" s="105" t="str">
        <f>Eventos!D21</f>
        <v>PRO-PGA-01</v>
      </c>
      <c r="C11" s="107">
        <f>Eventos!S21</f>
        <v>0</v>
      </c>
      <c r="D11" s="107">
        <f>Eventos!T21</f>
        <v>0</v>
      </c>
      <c r="E11" s="107">
        <f>Eventos!U21</f>
        <v>0</v>
      </c>
      <c r="F11" s="107">
        <f>Eventos!V21</f>
        <v>0</v>
      </c>
      <c r="G11" s="107">
        <f>Eventos!W21</f>
        <v>0</v>
      </c>
      <c r="H11" s="107">
        <f>Eventos!X21</f>
        <v>0</v>
      </c>
      <c r="I11" s="107">
        <f>Eventos!Y21</f>
        <v>0</v>
      </c>
      <c r="J11" s="107">
        <f>Eventos!Z21</f>
        <v>0</v>
      </c>
      <c r="K11" s="107">
        <f>Eventos!AF21</f>
        <v>0</v>
      </c>
      <c r="L11" s="107">
        <f>Eventos!AD21</f>
        <v>0</v>
      </c>
      <c r="M11" s="107" t="str">
        <f>+IF(Eventos!AA21=0,"",Eventos!AA21)</f>
        <v/>
      </c>
      <c r="N11" s="107" t="str">
        <f>+IF(Eventos!AB21=0,"",Eventos!AB21)</f>
        <v/>
      </c>
    </row>
    <row r="12" spans="1:14" hidden="1" x14ac:dyDescent="0.35">
      <c r="A12" s="105">
        <f>Eventos!C22</f>
        <v>45936</v>
      </c>
      <c r="B12" s="105" t="str">
        <f>Eventos!D22</f>
        <v>PRO-PGA-02</v>
      </c>
      <c r="C12" s="107">
        <f>Eventos!S22</f>
        <v>0</v>
      </c>
      <c r="D12" s="107">
        <f>Eventos!T22</f>
        <v>0</v>
      </c>
      <c r="E12" s="107">
        <f>Eventos!U22</f>
        <v>0</v>
      </c>
      <c r="F12" s="107">
        <f>Eventos!V22</f>
        <v>0</v>
      </c>
      <c r="G12" s="107">
        <f>Eventos!W22</f>
        <v>0</v>
      </c>
      <c r="H12" s="107">
        <f>Eventos!X22</f>
        <v>0</v>
      </c>
      <c r="I12" s="107">
        <f>Eventos!Y22</f>
        <v>0</v>
      </c>
      <c r="J12" s="107">
        <f>Eventos!Z22</f>
        <v>0</v>
      </c>
      <c r="K12" s="107">
        <f>Eventos!AF22</f>
        <v>0</v>
      </c>
      <c r="L12" s="107">
        <f>Eventos!AD22</f>
        <v>0</v>
      </c>
      <c r="M12" s="107" t="str">
        <f>+IF(Eventos!AA22=0,"",Eventos!AA22)</f>
        <v/>
      </c>
      <c r="N12" s="107" t="str">
        <f>+IF(Eventos!AB22=0,"",Eventos!AB22)</f>
        <v/>
      </c>
    </row>
    <row r="13" spans="1:14" x14ac:dyDescent="0.35">
      <c r="A13" s="105">
        <f>Eventos!C23</f>
        <v>45936</v>
      </c>
      <c r="B13" s="105" t="str">
        <f>Eventos!D23</f>
        <v>PRO-PTP-02</v>
      </c>
      <c r="C13" s="107" t="str">
        <f>Eventos!S23</f>
        <v>TI-DS-DS-02</v>
      </c>
      <c r="D13" s="107" t="str">
        <f>Eventos!T23</f>
        <v>Deficiencias en la ejecución de procesos, en el procesamiento de operaciones; y en las relaciones con proveedores y terceros</v>
      </c>
      <c r="E13" s="107" t="str">
        <f>Eventos!U23</f>
        <v>ISO 27002 - A9.4.3. / Sistema de gestión de contraseñas. El acceso a la red de la Entidad debe ser otorgado solo a usuarios autorizados, previa definición, verificación y control de los perfiles y roles para el acceso en los diferentes sistemas de información, en coordinación con el área de Recursos Humanos, el Area Administrativa y la Jefatura de TI.</v>
      </c>
      <c r="F13" s="107" t="str">
        <f>Eventos!V23</f>
        <v>Procesos</v>
      </c>
      <c r="G13" s="107" t="str">
        <f>Eventos!W23</f>
        <v>Interno</v>
      </c>
      <c r="H13" s="107" t="str">
        <f>Eventos!X23</f>
        <v>Pérdida de datos/alteración de información/Demoras en tiempo de respuesta/Deterioro en la calidad del servicio</v>
      </c>
      <c r="I13" s="107" t="str">
        <f>Eventos!Y23</f>
        <v>Cambios normativos/Incremento de riesgo cibernético/Incremento de número de usuarios/Cambios en la tecnología e infraestructura</v>
      </c>
      <c r="J13" s="107" t="str">
        <f>Eventos!Z23</f>
        <v>Mitigar</v>
      </c>
      <c r="K13" s="107">
        <f>Eventos!AF23</f>
        <v>1</v>
      </c>
      <c r="L13" s="107">
        <f>Eventos!AD23</f>
        <v>1</v>
      </c>
      <c r="M13" s="107" t="str">
        <f>+IF(Eventos!AA23=0,"",Eventos!AA23)</f>
        <v>x</v>
      </c>
      <c r="N13" s="107" t="str">
        <f>+IF(Eventos!AB23=0,"",Eventos!AB23)</f>
        <v>x</v>
      </c>
    </row>
    <row r="14" spans="1:14" x14ac:dyDescent="0.35">
      <c r="A14" s="105">
        <f>Eventos!C24</f>
        <v>45936</v>
      </c>
      <c r="B14" s="105" t="str">
        <f>Eventos!D24</f>
        <v>PRO-PTP-02</v>
      </c>
      <c r="C14" s="107" t="str">
        <f>Eventos!S24</f>
        <v>TI-DS-DS-03</v>
      </c>
      <c r="D14" s="107" t="str">
        <f>Eventos!T24</f>
        <v>Deficiencias en la ejecución de procesos, en el procesamiento de operaciones; y en las relaciones con proveedores y terceros</v>
      </c>
      <c r="E14" s="107" t="str">
        <f>Eventos!U24</f>
        <v>SEPS - SegInf - Régimen General (Art.9, Lit.f)-Anexo 1)) / ISO 27001 - DOM_5 / Política de control de accesos tecnológicos. Procedimientos de control de accesos. i) Definir los perfiles y roles asignados al personal y establecer el procedimiento para su administración; ii) Implementar el registro de los accesos a los datos críticos o sensibles y las actividades que se realicen con éstos (pistas de auditoría). ISO 27017 - Anx B.2. Riesgos de Seguridad / Amenazas para el proveedor de servicios en la nube. Acceso no autorizado a los sistemas. El servicio implica proporcionar acceso a partes de los sistemas para usuarios cliente y administrador. ISO 27002 - A9.1.2. / ISO 27017-Anx A.12.2. Acceso a las redes y a los servicios de red. El acceso a la red de la Entidad debe ser otorgado solo a usuarios autorizados, previa definición, verificación y control de los perfiles y roles, en coordinación con el área de Recursos Humanos, el Area Administrativa y la Jefatura de IT. ISO 27001 - DOM_7 / Existe un procedimiento formal de registro y baja de accesos. ISO 27001 - DOM_7 / Se controla y restringe la asignación y uso de privilegios en entornos multi-usuario.</v>
      </c>
      <c r="F14" s="107" t="str">
        <f>Eventos!V24</f>
        <v>Procesos</v>
      </c>
      <c r="G14" s="107" t="str">
        <f>Eventos!W24</f>
        <v>Interno</v>
      </c>
      <c r="H14" s="107" t="str">
        <f>Eventos!X24</f>
        <v>Pérdida de datos/alteración de información/Demoras en tiempo de respuesta/Deterioro en la calidad del servicio</v>
      </c>
      <c r="I14" s="107" t="str">
        <f>Eventos!Y24</f>
        <v>Cambios normativos/Incremento de riesgo cibernético/Incremento de número de usuarios/Cambios en la tecnología e infraestructura</v>
      </c>
      <c r="J14" s="107" t="str">
        <f>Eventos!Z24</f>
        <v>Mitigar</v>
      </c>
      <c r="K14" s="107">
        <f>Eventos!AF24</f>
        <v>1</v>
      </c>
      <c r="L14" s="107">
        <f>Eventos!AD24</f>
        <v>1</v>
      </c>
      <c r="M14" s="107" t="str">
        <f>+IF(Eventos!AA24=0,"",Eventos!AA24)</f>
        <v>x</v>
      </c>
      <c r="N14" s="107" t="str">
        <f>+IF(Eventos!AB24=0,"",Eventos!AB24)</f>
        <v>x</v>
      </c>
    </row>
    <row r="15" spans="1:14" x14ac:dyDescent="0.35">
      <c r="A15" s="105">
        <f>Eventos!C25</f>
        <v>45936</v>
      </c>
      <c r="B15" s="105" t="str">
        <f>Eventos!D25</f>
        <v>PRO-PTP-02</v>
      </c>
      <c r="C15" s="107" t="str">
        <f>Eventos!S25</f>
        <v>TI-DS-DS-01</v>
      </c>
      <c r="D15" s="107" t="str">
        <f>Eventos!T25</f>
        <v>Deficiencias en la ejecución de procesos, en el procesamiento de operaciones; y en las relaciones con proveedores y terceros</v>
      </c>
      <c r="E15" s="107" t="str">
        <f>Eventos!U25</f>
        <v>ISO 27001 - DOM_7 / ISO 27018 - Anx. A.11.18 / Existe una gestión de los password de usuarios. Si más de una persona tiene acceso a la PII almacenada, cada una debe tener una ID de usuario distinta para fines de identificación, autenticación y autorización. Las claves y password deben cumplir los estándares de claves seguras. Las identificaciones de usuario desactivadas o vencidas no deben otorgarse a otras personas.</v>
      </c>
      <c r="F15" s="107" t="str">
        <f>Eventos!V25</f>
        <v>Procesos</v>
      </c>
      <c r="G15" s="107" t="str">
        <f>Eventos!W25</f>
        <v>Interno</v>
      </c>
      <c r="H15" s="107" t="str">
        <f>Eventos!X25</f>
        <v>Pérdida de datos/alteración de información/Demoras en tiempo de respuesta/Deterioro en la calidad del servicio</v>
      </c>
      <c r="I15" s="107" t="str">
        <f>Eventos!Y25</f>
        <v>Cambios normativos/Incremento de riesgo cibernético/Incremento de número de usuarios/Cambios en la tecnología e infraestructura</v>
      </c>
      <c r="J15" s="107" t="str">
        <f>Eventos!Z25</f>
        <v>Mitigar</v>
      </c>
      <c r="K15" s="107">
        <f>Eventos!AF25</f>
        <v>1</v>
      </c>
      <c r="L15" s="107">
        <f>Eventos!AD25</f>
        <v>1</v>
      </c>
      <c r="M15" s="107" t="str">
        <f>+IF(Eventos!AA25=0,"",Eventos!AA25)</f>
        <v>x</v>
      </c>
      <c r="N15" s="107" t="str">
        <f>+IF(Eventos!AB25=0,"",Eventos!AB25)</f>
        <v>x</v>
      </c>
    </row>
    <row r="16" spans="1:14" hidden="1" x14ac:dyDescent="0.35">
      <c r="A16" s="105">
        <f>Eventos!C26</f>
        <v>45936</v>
      </c>
      <c r="B16" s="105" t="str">
        <f>Eventos!D26</f>
        <v>PRO-PGA-03</v>
      </c>
      <c r="C16" s="107">
        <f>Eventos!S26</f>
        <v>0</v>
      </c>
      <c r="D16" s="107">
        <f>Eventos!T26</f>
        <v>0</v>
      </c>
      <c r="E16" s="107">
        <f>Eventos!U26</f>
        <v>0</v>
      </c>
      <c r="F16" s="107">
        <f>Eventos!V26</f>
        <v>0</v>
      </c>
      <c r="G16" s="107">
        <f>Eventos!W26</f>
        <v>0</v>
      </c>
      <c r="H16" s="107">
        <f>Eventos!X26</f>
        <v>0</v>
      </c>
      <c r="I16" s="107">
        <f>Eventos!Y26</f>
        <v>0</v>
      </c>
      <c r="J16" s="107">
        <f>Eventos!Z26</f>
        <v>0</v>
      </c>
      <c r="K16" s="107">
        <f>Eventos!AF26</f>
        <v>0</v>
      </c>
      <c r="L16" s="107">
        <f>Eventos!AD26</f>
        <v>0</v>
      </c>
      <c r="M16" s="107" t="str">
        <f>+IF(Eventos!AA26=0,"",Eventos!AA26)</f>
        <v/>
      </c>
      <c r="N16" s="107" t="str">
        <f>+IF(Eventos!AB26=0,"",Eventos!AB26)</f>
        <v/>
      </c>
    </row>
    <row r="17" spans="1:14" hidden="1" x14ac:dyDescent="0.35">
      <c r="A17" s="105">
        <f>Eventos!C27</f>
        <v>45936</v>
      </c>
      <c r="B17" s="105" t="str">
        <f>Eventos!D27</f>
        <v>PRO-HTP-02</v>
      </c>
      <c r="C17" s="107">
        <f>Eventos!S27</f>
        <v>0</v>
      </c>
      <c r="D17" s="107">
        <f>Eventos!T27</f>
        <v>0</v>
      </c>
      <c r="E17" s="107">
        <f>Eventos!U27</f>
        <v>0</v>
      </c>
      <c r="F17" s="107">
        <f>Eventos!V27</f>
        <v>0</v>
      </c>
      <c r="G17" s="107">
        <f>Eventos!W27</f>
        <v>0</v>
      </c>
      <c r="H17" s="107">
        <f>Eventos!X27</f>
        <v>0</v>
      </c>
      <c r="I17" s="107">
        <f>Eventos!Y27</f>
        <v>0</v>
      </c>
      <c r="J17" s="107">
        <f>Eventos!Z27</f>
        <v>0</v>
      </c>
      <c r="K17" s="107">
        <f>Eventos!AF27</f>
        <v>0</v>
      </c>
      <c r="L17" s="107">
        <f>Eventos!AD27</f>
        <v>0</v>
      </c>
      <c r="M17" s="107" t="str">
        <f>+IF(Eventos!AA27=0,"",Eventos!AA27)</f>
        <v/>
      </c>
      <c r="N17" s="107" t="str">
        <f>+IF(Eventos!AB27=0,"",Eventos!AB27)</f>
        <v/>
      </c>
    </row>
    <row r="18" spans="1:14" hidden="1" x14ac:dyDescent="0.35">
      <c r="A18" s="105">
        <f>Eventos!C28</f>
        <v>45936</v>
      </c>
      <c r="B18" s="105" t="str">
        <f>Eventos!D28</f>
        <v>PRO-HTP-05</v>
      </c>
      <c r="C18" s="107">
        <f>Eventos!S28</f>
        <v>0</v>
      </c>
      <c r="D18" s="107">
        <f>Eventos!T28</f>
        <v>0</v>
      </c>
      <c r="E18" s="107">
        <f>Eventos!U28</f>
        <v>0</v>
      </c>
      <c r="F18" s="107">
        <f>Eventos!V28</f>
        <v>0</v>
      </c>
      <c r="G18" s="107">
        <f>Eventos!W28</f>
        <v>0</v>
      </c>
      <c r="H18" s="107">
        <f>Eventos!X28</f>
        <v>0</v>
      </c>
      <c r="I18" s="107">
        <f>Eventos!Y28</f>
        <v>0</v>
      </c>
      <c r="J18" s="107">
        <f>Eventos!Z28</f>
        <v>0</v>
      </c>
      <c r="K18" s="107">
        <f>Eventos!AF28</f>
        <v>0</v>
      </c>
      <c r="L18" s="107">
        <f>Eventos!AD28</f>
        <v>0</v>
      </c>
      <c r="M18" s="107" t="str">
        <f>+IF(Eventos!AA28=0,"",Eventos!AA28)</f>
        <v/>
      </c>
      <c r="N18" s="107" t="str">
        <f>+IF(Eventos!AB28=0,"",Eventos!AB28)</f>
        <v/>
      </c>
    </row>
    <row r="19" spans="1:14" hidden="1" x14ac:dyDescent="0.35">
      <c r="A19" s="105">
        <f>Eventos!C29</f>
        <v>45936</v>
      </c>
      <c r="B19" s="105" t="str">
        <f>Eventos!D29</f>
        <v>PRO-HTP-03</v>
      </c>
      <c r="C19" s="107">
        <f>Eventos!S29</f>
        <v>0</v>
      </c>
      <c r="D19" s="107">
        <f>Eventos!T29</f>
        <v>0</v>
      </c>
      <c r="E19" s="107">
        <f>Eventos!U29</f>
        <v>0</v>
      </c>
      <c r="F19" s="107">
        <f>Eventos!V29</f>
        <v>0</v>
      </c>
      <c r="G19" s="107">
        <f>Eventos!W29</f>
        <v>0</v>
      </c>
      <c r="H19" s="107">
        <f>Eventos!X29</f>
        <v>0</v>
      </c>
      <c r="I19" s="107">
        <f>Eventos!Y29</f>
        <v>0</v>
      </c>
      <c r="J19" s="107">
        <f>Eventos!Z29</f>
        <v>0</v>
      </c>
      <c r="K19" s="107">
        <f>Eventos!AF29</f>
        <v>0</v>
      </c>
      <c r="L19" s="107">
        <f>Eventos!AD29</f>
        <v>0</v>
      </c>
      <c r="M19" s="107" t="str">
        <f>+IF(Eventos!AA29=0,"",Eventos!AA29)</f>
        <v/>
      </c>
      <c r="N19" s="107" t="str">
        <f>+IF(Eventos!AB29=0,"",Eventos!AB29)</f>
        <v/>
      </c>
    </row>
    <row r="20" spans="1:14" hidden="1" x14ac:dyDescent="0.35">
      <c r="A20" s="105">
        <f>Eventos!C30</f>
        <v>45936</v>
      </c>
      <c r="B20" s="105" t="str">
        <f>Eventos!D30</f>
        <v>PRO-HTP-01</v>
      </c>
      <c r="C20" s="107">
        <f>Eventos!S30</f>
        <v>0</v>
      </c>
      <c r="D20" s="107">
        <f>Eventos!T30</f>
        <v>0</v>
      </c>
      <c r="E20" s="107">
        <f>Eventos!U30</f>
        <v>0</v>
      </c>
      <c r="F20" s="107">
        <f>Eventos!V30</f>
        <v>0</v>
      </c>
      <c r="G20" s="107">
        <f>Eventos!W30</f>
        <v>0</v>
      </c>
      <c r="H20" s="107">
        <f>Eventos!X30</f>
        <v>0</v>
      </c>
      <c r="I20" s="107">
        <f>Eventos!Y30</f>
        <v>0</v>
      </c>
      <c r="J20" s="107">
        <f>Eventos!Z30</f>
        <v>0</v>
      </c>
      <c r="K20" s="107">
        <f>Eventos!AF30</f>
        <v>0</v>
      </c>
      <c r="L20" s="107">
        <f>Eventos!AD30</f>
        <v>0</v>
      </c>
      <c r="M20" s="107" t="str">
        <f>+IF(Eventos!AA30=0,"",Eventos!AA30)</f>
        <v/>
      </c>
      <c r="N20" s="107" t="str">
        <f>+IF(Eventos!AB30=0,"",Eventos!AB30)</f>
        <v/>
      </c>
    </row>
    <row r="21" spans="1:14" x14ac:dyDescent="0.35">
      <c r="A21" s="105">
        <f>Eventos!C31</f>
        <v>45936</v>
      </c>
      <c r="B21" s="105" t="str">
        <f>Eventos!D31</f>
        <v>PRO-PTC-01</v>
      </c>
      <c r="C21" s="107" t="str">
        <f>Eventos!S31</f>
        <v>TI-DS-DS-01</v>
      </c>
      <c r="D21" s="107" t="str">
        <f>Eventos!T31</f>
        <v>Deficiencias en la ejecución de procesos, en el procesamiento de operaciones; y en las relaciones con proveedores y terceros</v>
      </c>
      <c r="E21" s="107" t="str">
        <f>Eventos!U31</f>
        <v>SEPS - SegInf - Régimen General (Art.9, Lit.f)-Anexo 1)) /Gestión de Vulnerabilidades. Auditorías Informáticas. Las entidades deberán realizar auditorías, revisiones generales y/o focalizadas internas y externas. ISO 27001 - DOM_2 / Se revisa la organización de la seguridad periódicamente por una Entidad externa. La Entidad debe realizar revisiones periódicamente (Auditoría Informática), para validar si se deben realizar actualizaciones a las políticas de seguridad. Los controles que se establezcan deben ser los que corresponden a la norma de seguridad internacional ISO 27002 y otras fuentes como COBIT, ITIL, BASILEA II, entre otros. ISO 27002 - A12.6.1 / Gestión de las vulnerabilidades técnicas (equipos y software). A través del Area de TI y la Gerencia de Seguridad de la Información, revisará periódicamente la aparición de vulnerabilidades técnicas sobre los recursos de la plataforma tecnológica por medio de la realización periódica de pruebas de vulnerabilidades: a) forma de identificar una vulnerabilidad técnica; b) política para responder a vulnerabilidades técnicas; d) solicitar y acordar criterios para considerar al sistema como vulnerable. ISO 27017 - Anx B.1. Riesgos de Seguridad / Vulnerabilidad de la interface de gestión (recursos publicados a través de internet).</v>
      </c>
      <c r="F21" s="107" t="str">
        <f>Eventos!V31</f>
        <v>Procesos</v>
      </c>
      <c r="G21" s="107" t="str">
        <f>Eventos!W31</f>
        <v>Interno</v>
      </c>
      <c r="H21" s="107" t="str">
        <f>Eventos!X31</f>
        <v>Pérdida de datos/alteración de información/Demoras en tiempo de respuesta/Deterioro en la calidad del servicio</v>
      </c>
      <c r="I21" s="107" t="str">
        <f>Eventos!Y31</f>
        <v>Cambios normativos/Incremento de riesgo cibernético/Incremento de número de usuarios/Cambios en la tecnología e infraestructura</v>
      </c>
      <c r="J21" s="107" t="str">
        <f>Eventos!Z31</f>
        <v>Mitigar</v>
      </c>
      <c r="K21" s="107">
        <f>Eventos!AF31</f>
        <v>1</v>
      </c>
      <c r="L21" s="107">
        <f>Eventos!AD31</f>
        <v>1</v>
      </c>
      <c r="M21" s="107" t="str">
        <f>+IF(Eventos!AA31=0,"",Eventos!AA31)</f>
        <v>x</v>
      </c>
      <c r="N21" s="107" t="str">
        <f>+IF(Eventos!AB31=0,"",Eventos!AB31)</f>
        <v>x</v>
      </c>
    </row>
    <row r="22" spans="1:14" x14ac:dyDescent="0.35">
      <c r="A22" s="105">
        <f>Eventos!C32</f>
        <v>45936</v>
      </c>
      <c r="B22" s="105" t="str">
        <f>Eventos!D32</f>
        <v>PRO-PTC-01</v>
      </c>
      <c r="C22" s="107" t="str">
        <f>Eventos!S32</f>
        <v>TI-DS-DS-02</v>
      </c>
      <c r="D22" s="107" t="str">
        <f>Eventos!T32</f>
        <v>Deficiencias en la ejecución de procesos, en el procesamiento de operaciones; y en las relaciones con proveedores y terceros</v>
      </c>
      <c r="E22" s="107" t="str">
        <f>Eventos!U32</f>
        <v>SEPS - SegInf - Régimen General (Art.9, Lit.f)-Anexo 1)) /Gestión de Vulnerabilidades. Pruebas de penetración. Las entidades deberán realizar al menos una vez por año: a) Revisar la seguridad de sus activos mediante ejercicios prácticos y controlados, tales como ethical hacking, pentesting, entre otros, que simulen varios tipos de amenazas; b) Evaluar la infaestructura y aplicativos que soportan todos los servicios, en diferentes escenarios. Las pruebas y/o ejercicios deberán ser ejecutadas por personas (naturales o jurídicas) externas que acrediten experiencia en este tipo de evaluaciones. Se efectúa un análisis de ETHICAL HACKING, cuyo objetivo es explotar las vulnerabilidades existentes en los sistemas, haciendo pruebas de intrusión, que sirven para verificar y evaluar la seguridad física y lógica de los sistemas de información, redes de computadoras, aplicaciones web, bases de datos, servidores, etc, co el objetivo de: a) Otorgar un panorama acerca de las vulnerabilidades encontradas para tomar medidas. b) Evidenciar configuraciones no adecuadas en las aplicaciones instaladas. c) Identificar a qué sistemas les hacen falta actualizaciones. d) Disminuir el tiempo y esfuerzo requeridos para afrontar situaciones de riesgo.</v>
      </c>
      <c r="F22" s="107" t="str">
        <f>Eventos!V32</f>
        <v>Procesos</v>
      </c>
      <c r="G22" s="107" t="str">
        <f>Eventos!W32</f>
        <v>Interno</v>
      </c>
      <c r="H22" s="107" t="str">
        <f>Eventos!X32</f>
        <v>Pérdida de datos/alteración de información/Demoras en tiempo de respuesta/Deterioro en la calidad del servicio</v>
      </c>
      <c r="I22" s="107" t="str">
        <f>Eventos!Y32</f>
        <v>Cambios normativos/Incremento de riesgo cibernético/Incremento de número de usuarios/Cambios en la tecnología e infraestructura</v>
      </c>
      <c r="J22" s="107" t="str">
        <f>Eventos!Z32</f>
        <v>Mitigar</v>
      </c>
      <c r="K22" s="107">
        <f>Eventos!AF32</f>
        <v>2</v>
      </c>
      <c r="L22" s="107">
        <f>Eventos!AD32</f>
        <v>3</v>
      </c>
      <c r="M22" s="107" t="str">
        <f>+IF(Eventos!AA32=0,"",Eventos!AA32)</f>
        <v>x</v>
      </c>
      <c r="N22" s="107" t="str">
        <f>+IF(Eventos!AB32=0,"",Eventos!AB32)</f>
        <v>x</v>
      </c>
    </row>
    <row r="23" spans="1:14" x14ac:dyDescent="0.35">
      <c r="A23" s="105">
        <f>Eventos!C33</f>
        <v>45936</v>
      </c>
      <c r="B23" s="105" t="str">
        <f>Eventos!D33</f>
        <v>PRO-PTC-01</v>
      </c>
      <c r="C23" s="107" t="str">
        <f>Eventos!S33</f>
        <v>TI-DS-DS-03</v>
      </c>
      <c r="D23" s="107" t="str">
        <f>Eventos!T33</f>
        <v>Deficiencias en la ejecución de procesos, en el procesamiento de operaciones; y en las relaciones con proveedores y terceros</v>
      </c>
      <c r="E23" s="107" t="str">
        <f>Eventos!U33</f>
        <v>SEPS - SegInf - Régimen General (Art.9, Lit.f)-Anexo 1)) /Gestión de Vulnerabilidades. Plan de mitigación de hallazgos. Las entidades deberán contar con un plan de mitigación de los hallazgos identificados de las auditorías o exámenenes realizados. Este plan deberá incluir un análisis comparativo con los hallazgos previamente encontrados en exámenes y/o auditorías anteriores</v>
      </c>
      <c r="F23" s="107" t="str">
        <f>Eventos!V33</f>
        <v>Procesos</v>
      </c>
      <c r="G23" s="107" t="str">
        <f>Eventos!W33</f>
        <v>Interno</v>
      </c>
      <c r="H23" s="107" t="str">
        <f>Eventos!X33</f>
        <v>Pérdida de datos/alteración de información/Demoras en tiempo de respuesta/Deterioro en la calidad del servicio</v>
      </c>
      <c r="I23" s="107" t="str">
        <f>Eventos!Y33</f>
        <v>Cambios normativos/Incremento de riesgo cibernético/Incremento de número de usuarios/Cambios en la tecnología e infraestructura</v>
      </c>
      <c r="J23" s="107" t="str">
        <f>Eventos!Z33</f>
        <v>Mitigar</v>
      </c>
      <c r="K23" s="107">
        <f>Eventos!AF33</f>
        <v>1</v>
      </c>
      <c r="L23" s="107">
        <f>Eventos!AD33</f>
        <v>1</v>
      </c>
      <c r="M23" s="107" t="str">
        <f>+IF(Eventos!AA33=0,"",Eventos!AA33)</f>
        <v>x</v>
      </c>
      <c r="N23" s="107" t="str">
        <f>+IF(Eventos!AB33=0,"",Eventos!AB33)</f>
        <v>x</v>
      </c>
    </row>
    <row r="24" spans="1:14" hidden="1" x14ac:dyDescent="0.35">
      <c r="A24" s="105">
        <f>Eventos!C34</f>
        <v>45936</v>
      </c>
      <c r="B24" s="105" t="str">
        <f>Eventos!D34</f>
        <v>PRO-PTS-04</v>
      </c>
      <c r="C24" s="107">
        <f>Eventos!S34</f>
        <v>0</v>
      </c>
      <c r="D24" s="107">
        <f>Eventos!T34</f>
        <v>0</v>
      </c>
      <c r="E24" s="107">
        <f>Eventos!U34</f>
        <v>0</v>
      </c>
      <c r="F24" s="107">
        <f>Eventos!V34</f>
        <v>0</v>
      </c>
      <c r="G24" s="107">
        <f>Eventos!W34</f>
        <v>0</v>
      </c>
      <c r="H24" s="107">
        <f>Eventos!X34</f>
        <v>0</v>
      </c>
      <c r="I24" s="107">
        <f>Eventos!Y34</f>
        <v>0</v>
      </c>
      <c r="J24" s="107">
        <f>Eventos!Z34</f>
        <v>0</v>
      </c>
      <c r="K24" s="107">
        <f>Eventos!AF34</f>
        <v>0</v>
      </c>
      <c r="L24" s="107">
        <f>Eventos!AD34</f>
        <v>0</v>
      </c>
      <c r="M24" s="107" t="str">
        <f>+IF(Eventos!AA34=0,"",Eventos!AA34)</f>
        <v/>
      </c>
      <c r="N24" s="107" t="str">
        <f>+IF(Eventos!AB34=0,"",Eventos!AB34)</f>
        <v/>
      </c>
    </row>
    <row r="25" spans="1:14" hidden="1" x14ac:dyDescent="0.35">
      <c r="A25" s="105">
        <f>Eventos!C35</f>
        <v>45936</v>
      </c>
      <c r="B25" s="105" t="str">
        <f>Eventos!D35</f>
        <v>PRO-PTP-05</v>
      </c>
      <c r="C25" s="107">
        <f>Eventos!S35</f>
        <v>0</v>
      </c>
      <c r="D25" s="107">
        <f>Eventos!T35</f>
        <v>0</v>
      </c>
      <c r="E25" s="107">
        <f>Eventos!U35</f>
        <v>0</v>
      </c>
      <c r="F25" s="107">
        <f>Eventos!V35</f>
        <v>0</v>
      </c>
      <c r="G25" s="107">
        <f>Eventos!W35</f>
        <v>0</v>
      </c>
      <c r="H25" s="107">
        <f>Eventos!X35</f>
        <v>0</v>
      </c>
      <c r="I25" s="107">
        <f>Eventos!Y35</f>
        <v>0</v>
      </c>
      <c r="J25" s="107">
        <f>Eventos!Z35</f>
        <v>0</v>
      </c>
      <c r="K25" s="107">
        <f>Eventos!AF35</f>
        <v>0</v>
      </c>
      <c r="L25" s="107">
        <f>Eventos!AD35</f>
        <v>0</v>
      </c>
      <c r="M25" s="107" t="str">
        <f>+IF(Eventos!AA35=0,"",Eventos!AA35)</f>
        <v/>
      </c>
      <c r="N25" s="107" t="str">
        <f>+IF(Eventos!AB35=0,"",Eventos!AB35)</f>
        <v/>
      </c>
    </row>
    <row r="26" spans="1:14" hidden="1" x14ac:dyDescent="0.35">
      <c r="A26" s="105">
        <f>Eventos!C36</f>
        <v>45936</v>
      </c>
      <c r="B26" s="105" t="str">
        <f>Eventos!D36</f>
        <v>PRO-PTS-02</v>
      </c>
      <c r="C26" s="107">
        <f>Eventos!S36</f>
        <v>0</v>
      </c>
      <c r="D26" s="107">
        <f>Eventos!T36</f>
        <v>0</v>
      </c>
      <c r="E26" s="107">
        <f>Eventos!U36</f>
        <v>0</v>
      </c>
      <c r="F26" s="107">
        <f>Eventos!V36</f>
        <v>0</v>
      </c>
      <c r="G26" s="107">
        <f>Eventos!W36</f>
        <v>0</v>
      </c>
      <c r="H26" s="107">
        <f>Eventos!X36</f>
        <v>0</v>
      </c>
      <c r="I26" s="107">
        <f>Eventos!Y36</f>
        <v>0</v>
      </c>
      <c r="J26" s="107">
        <f>Eventos!Z36</f>
        <v>0</v>
      </c>
      <c r="K26" s="107">
        <f>Eventos!AF36</f>
        <v>0</v>
      </c>
      <c r="L26" s="107">
        <f>Eventos!AD36</f>
        <v>0</v>
      </c>
      <c r="M26" s="107" t="str">
        <f>+IF(Eventos!AA36=0,"",Eventos!AA36)</f>
        <v/>
      </c>
      <c r="N26" s="107" t="str">
        <f>+IF(Eventos!AB36=0,"",Eventos!AB36)</f>
        <v/>
      </c>
    </row>
    <row r="27" spans="1:14" x14ac:dyDescent="0.35">
      <c r="A27" s="105">
        <f>Eventos!C37</f>
        <v>45936</v>
      </c>
      <c r="B27" s="105" t="str">
        <f>Eventos!D37</f>
        <v>PRO-PTP-06</v>
      </c>
      <c r="C27" s="107" t="str">
        <f>Eventos!S37</f>
        <v>TI-DS-DS-01</v>
      </c>
      <c r="D27" s="107" t="str">
        <f>Eventos!T37</f>
        <v>Deficiencias en la ejecución de procesos, en el procesamiento de operaciones; y en las relaciones con proveedores y terceros</v>
      </c>
      <c r="E27" s="107" t="str">
        <f>Eventos!U37</f>
        <v>SEPS - SegInf - Régimen General (Art.9, Lit.f)-Anexo 1)) / ISO 27001 - DOM_9 / Política de Gestión de Incidentes. Están establecidas responsabilidades para asegurar una respuesta rápida, ordenada y efectiva frente a incidentes de seguridad. ISO 27001 - DOM_9 / Se comunican los debilidades de seguridad. ISO 27002 - A16.1.2 / Notificación de los eventos de Seguridad de la Información. Los propietarios de los activos de información deben informar lo antes posible al área de Seguridad de la Información los incidentes de seguridad que identifiquen o que reconozcan su posibilidad de materialización. Existe un canal y procedimientos claros a seguir en caso de incidente de seguridad</v>
      </c>
      <c r="F27" s="107" t="str">
        <f>Eventos!V37</f>
        <v>Procesos</v>
      </c>
      <c r="G27" s="107" t="str">
        <f>Eventos!W37</f>
        <v>Interno</v>
      </c>
      <c r="H27" s="107" t="str">
        <f>Eventos!X37</f>
        <v>Pérdida de datos/alteración de información/Demoras en tiempo de respuesta/Deterioro en la calidad del servicio</v>
      </c>
      <c r="I27" s="107" t="str">
        <f>Eventos!Y37</f>
        <v>Cambios normativos/Incremento de riesgo cibernético/Incremento de número de usuarios/Cambios en la tecnología e infraestructura</v>
      </c>
      <c r="J27" s="107" t="str">
        <f>Eventos!Z37</f>
        <v>Mitigar</v>
      </c>
      <c r="K27" s="107">
        <f>Eventos!AF37</f>
        <v>1</v>
      </c>
      <c r="L27" s="107">
        <f>Eventos!AD37</f>
        <v>1</v>
      </c>
      <c r="M27" s="107" t="str">
        <f>+IF(Eventos!AA37=0,"",Eventos!AA37)</f>
        <v>x</v>
      </c>
      <c r="N27" s="107" t="str">
        <f>+IF(Eventos!AB37=0,"",Eventos!AB37)</f>
        <v>x</v>
      </c>
    </row>
    <row r="28" spans="1:14" x14ac:dyDescent="0.35">
      <c r="A28" s="105">
        <f>Eventos!C38</f>
        <v>45936</v>
      </c>
      <c r="B28" s="105" t="str">
        <f>Eventos!D38</f>
        <v>PRO-PTP-06</v>
      </c>
      <c r="C28" s="107" t="str">
        <f>Eventos!S38</f>
        <v>TI-DS-DS-02</v>
      </c>
      <c r="D28" s="107" t="str">
        <f>Eventos!T38</f>
        <v>Deficiencias en la ejecución de procesos, en el procesamiento de operaciones; y en las relaciones con proveedores y terceros</v>
      </c>
      <c r="E28" s="107" t="str">
        <f>Eventos!U38</f>
        <v>Existe personal y canales de comunicación dedicados a dar soporte al usuario en tiempo real (helpdesk). Existe una base de registros de soporte al usuario vigente y actualizada. El tiempo de respuesta es adecuado en relación al requerimiento del usuario</v>
      </c>
      <c r="F28" s="107" t="str">
        <f>Eventos!V38</f>
        <v>Procesos</v>
      </c>
      <c r="G28" s="107" t="str">
        <f>Eventos!W38</f>
        <v>Interno</v>
      </c>
      <c r="H28" s="107" t="str">
        <f>Eventos!X38</f>
        <v>Pérdida de datos/alteración de información/Demoras en tiempo de respuesta/Deterioro en la calidad del servicio</v>
      </c>
      <c r="I28" s="107" t="str">
        <f>Eventos!Y38</f>
        <v>Cambios normativos/Incremento de riesgo cibernético/Incremento de número de usuarios/Cambios en la tecnología e infraestructura</v>
      </c>
      <c r="J28" s="107" t="str">
        <f>Eventos!Z38</f>
        <v>Mitigar</v>
      </c>
      <c r="K28" s="107">
        <f>Eventos!AF38</f>
        <v>1</v>
      </c>
      <c r="L28" s="107">
        <f>Eventos!AD38</f>
        <v>1</v>
      </c>
      <c r="M28" s="107" t="str">
        <f>+IF(Eventos!AA38=0,"",Eventos!AA38)</f>
        <v>x</v>
      </c>
      <c r="N28" s="107" t="str">
        <f>+IF(Eventos!AB38=0,"",Eventos!AB38)</f>
        <v>x</v>
      </c>
    </row>
    <row r="29" spans="1:14" x14ac:dyDescent="0.35">
      <c r="A29" s="105">
        <f>Eventos!C39</f>
        <v>45936</v>
      </c>
      <c r="B29" s="105" t="str">
        <f>Eventos!D39</f>
        <v>PRO-PTS-03</v>
      </c>
      <c r="C29" s="107" t="str">
        <f>Eventos!S39</f>
        <v>TI-DS-DS-15</v>
      </c>
      <c r="D29" s="107" t="str">
        <f>Eventos!T39</f>
        <v>Deficiencias en la ejecución de procesos, en el procesamiento de operaciones; y en las relaciones con proveedores y terceros</v>
      </c>
      <c r="E29" s="107" t="str">
        <f>Eventos!U39</f>
        <v>ISO 27002 - A6.1.2. / Segregación de tareas. Los deberes y áreas de responsabilidad en conflicto se deben separar. La demarcación de responsabilidad sobre los activos de la información entre el cliente y la Entidad debería ser definida y documentada. ISO 27017 - Anx B.1. / Anx B.2. Riesgos de Seguridad / Amenazas para el cliente del servicio en la nube. Ambigüedad de responsabilidad. Se requiere tener claridad en la división de responsabilidades de seguridad de la información entre el cliente y el proveedor, con la posibilidad de que partes vitales de las defensas queden desprotegidas si no se asigna claramente la responsabilidad. ISO 27017 - Anx B.1. Riesgos de Seguridad / Amenazas para el cliente del servicio en la nube. Pérdida de gobierno. En el despliegue de nubes públicas, los clientes necesariamente ceden el control al proveedor sobre un número de problemas que pueden afectar la seguridad, dejando así brechas en la seguridad. ISO 27001 - DOM_1 - DOM_2 / Existe un responsable de las políticas, normas y procedimientos de la Seguridad de la Información y Continuidad del Negocio</v>
      </c>
      <c r="F29" s="107" t="str">
        <f>Eventos!V39</f>
        <v>Procesos</v>
      </c>
      <c r="G29" s="107" t="str">
        <f>Eventos!W39</f>
        <v>Interno</v>
      </c>
      <c r="H29" s="107" t="str">
        <f>Eventos!X39</f>
        <v>Pérdida de datos/alteración de información/Demoras en tiempo de respuesta/Deterioro en la calidad del servicio</v>
      </c>
      <c r="I29" s="107" t="str">
        <f>Eventos!Y39</f>
        <v>Cambios normativos/Incremento de riesgo cibernético/Incremento de número de usuarios/Cambios en la tecnología e infraestructura</v>
      </c>
      <c r="J29" s="107" t="str">
        <f>Eventos!Z39</f>
        <v>Mitigar</v>
      </c>
      <c r="K29" s="107">
        <f>Eventos!AF39</f>
        <v>1</v>
      </c>
      <c r="L29" s="107">
        <f>Eventos!AD39</f>
        <v>1</v>
      </c>
      <c r="M29" s="107" t="str">
        <f>+IF(Eventos!AA39=0,"",Eventos!AA39)</f>
        <v>x</v>
      </c>
      <c r="N29" s="107" t="str">
        <f>+IF(Eventos!AB39=0,"",Eventos!AB39)</f>
        <v>x</v>
      </c>
    </row>
    <row r="30" spans="1:14" x14ac:dyDescent="0.35">
      <c r="A30" s="105">
        <f>Eventos!C40</f>
        <v>45936</v>
      </c>
      <c r="B30" s="105" t="str">
        <f>Eventos!D40</f>
        <v>PRO-PTS-01</v>
      </c>
      <c r="C30" s="107" t="str">
        <f>Eventos!S40</f>
        <v>TI-DS-DS-09</v>
      </c>
      <c r="D30" s="107" t="str">
        <f>Eventos!T40</f>
        <v>Deficiencias en la ejecución de procesos, en el procesamiento de operaciones; y en las relaciones con proveedores y terceros</v>
      </c>
      <c r="E30" s="107" t="str">
        <f>Eventos!U40</f>
        <v>SEPS Riesgo Operativo / Res. No. SEPS-IGT-IR-IGJ-2024-0116.- En el caso de contratar servicios de computación en la nube, el proveedor debe disponer de: a) Centros de procesamiento de datos bajo estándar TIA-942 y contar como mínimo con la certificación TIER III; b) Certificación ISO 27001 en seguridad de la información; c) Si es un proveedor internacional, que tenga una representación comercial en el país; y, d) Capacidad para transferir sólidamente los conocimientos. SEPS - SegInf - Régimen General (Art.9, Lit.g)) / Gestión de infraestructura tecnológica. La entidad debe disponer de la infraestructura técnica y logística adecuada para suministrar el servicio propuesto en los términos y condiciones contractuales y Acuerdos de Nivel de Servicio (ANS - SLA) acordados con cada cliente. ISO 27002 - A11.1.4 - A11.2.4. El Area de TI , debe certificar el centro de cómputo contra amenzas externas y ambientales. La Entidad debe proveer las condiciones físicas y medioambientales necesarias para certificar la protección y correcta operación de los recursos, en especial la plataforma tecnológica ubicada en el centro de cómputo.</v>
      </c>
      <c r="F30" s="107" t="str">
        <f>Eventos!V40</f>
        <v>Procesos</v>
      </c>
      <c r="G30" s="107" t="str">
        <f>Eventos!W40</f>
        <v>Interno</v>
      </c>
      <c r="H30" s="107" t="str">
        <f>Eventos!X40</f>
        <v>Pérdida de datos/alteración de información/Demoras en tiempo de respuesta/Deterioro en la calidad del servicio</v>
      </c>
      <c r="I30" s="107" t="str">
        <f>Eventos!Y40</f>
        <v>Cambios normativos/Incremento de riesgo cibernético/Incremento de número de usuarios/Cambios en la tecnología e infraestructura</v>
      </c>
      <c r="J30" s="107" t="str">
        <f>Eventos!Z40</f>
        <v>Mitigar</v>
      </c>
      <c r="K30" s="107">
        <f>Eventos!AF40</f>
        <v>1</v>
      </c>
      <c r="L30" s="107">
        <f>Eventos!AD40</f>
        <v>3</v>
      </c>
      <c r="M30" s="107" t="str">
        <f>+IF(Eventos!AA40=0,"",Eventos!AA40)</f>
        <v>x</v>
      </c>
      <c r="N30" s="107" t="str">
        <f>+IF(Eventos!AB40=0,"",Eventos!AB40)</f>
        <v>x</v>
      </c>
    </row>
    <row r="31" spans="1:14" x14ac:dyDescent="0.35">
      <c r="A31" s="105">
        <f>Eventos!C41</f>
        <v>45936</v>
      </c>
      <c r="B31" s="105" t="str">
        <f>Eventos!D41</f>
        <v>PRO-PTS-01</v>
      </c>
      <c r="C31" s="107" t="str">
        <f>Eventos!S41</f>
        <v>TI-DS-DS-12</v>
      </c>
      <c r="D31" s="107" t="str">
        <f>Eventos!T41</f>
        <v>Deficiencias en la ejecución de procesos, en el procesamiento de operaciones; y en las relaciones con proveedores y terceros</v>
      </c>
      <c r="E31" s="107" t="str">
        <f>Eventos!U41</f>
        <v>SEPS - SegInf - Régimen General (Art.9, Lit.d) (Art.9, Lit.f)-Anexo 1)) / ISO 27001 - DOM_3 / Políticas para la Gestión de la Seguridad de la Información y del SGSI. Se debe definir en conjunto de las políticas de Seguridad de la Información de acuerdo a las necesidades identificadas en el análisis de riesgos, aprobada por la dirección, publicada y comunicada a los empleados y partes externas pertinentes.</v>
      </c>
      <c r="F31" s="107" t="str">
        <f>Eventos!V41</f>
        <v>Procesos</v>
      </c>
      <c r="G31" s="107" t="str">
        <f>Eventos!W41</f>
        <v>Interno</v>
      </c>
      <c r="H31" s="107" t="str">
        <f>Eventos!X41</f>
        <v>Pérdida de datos/alteración de información/Demoras en tiempo de respuesta/Deterioro en la calidad del servicio</v>
      </c>
      <c r="I31" s="107" t="str">
        <f>Eventos!Y41</f>
        <v>Cambios normativos/Incremento de riesgo cibernético/Incremento de número de usuarios/Cambios en la tecnología e infraestructura</v>
      </c>
      <c r="J31" s="107" t="str">
        <f>Eventos!Z41</f>
        <v>Mitigar</v>
      </c>
      <c r="K31" s="107">
        <f>Eventos!AF41</f>
        <v>1</v>
      </c>
      <c r="L31" s="107">
        <f>Eventos!AD41</f>
        <v>1</v>
      </c>
      <c r="M31" s="107" t="str">
        <f>+IF(Eventos!AA41=0,"",Eventos!AA41)</f>
        <v>x</v>
      </c>
      <c r="N31" s="107" t="str">
        <f>+IF(Eventos!AB41=0,"",Eventos!AB41)</f>
        <v>x</v>
      </c>
    </row>
    <row r="32" spans="1:14" x14ac:dyDescent="0.35">
      <c r="A32" s="105">
        <f>Eventos!C42</f>
        <v>45936</v>
      </c>
      <c r="B32" s="105" t="str">
        <f>Eventos!D42</f>
        <v>PRO-PTS-01</v>
      </c>
      <c r="C32" s="107" t="str">
        <f>Eventos!S42</f>
        <v>TI-DS-DS-13</v>
      </c>
      <c r="D32" s="107" t="str">
        <f>Eventos!T42</f>
        <v>Deficiencias en la ejecución de procesos, en el procesamiento de operaciones; y en las relaciones con proveedores y terceros</v>
      </c>
      <c r="E32" s="107" t="str">
        <f>Eventos!U42</f>
        <v>SEPS - SegInf - Régimen General (Art.9, Lit.d)) / Procesos y procedimientos para la Gestión de la Seguridad de la Información y del SGSI. SEPS - SegInf - Régimen General (Art.9, Lit.f)-Anexo 1)) / Procesos. Las entidades deberán disponer de un documento evidenciable en el cual se identifique y defina los procesos agregadores de valor. ISO 27001 - DOM_1 / Existen procedimientos relativos a la Seguridad de los Sistemas de Información. ISO 27002 - A12.1.1 / Documentación de procedimientos operacionales. La Entidad debe efectuar, a través de sus funcionarios responsables de los procesos, la actualización de la documentación y los procedimientos relacionados con la operación y administración de la plataforma tecnológica.</v>
      </c>
      <c r="F32" s="107" t="str">
        <f>Eventos!V42</f>
        <v>Procesos</v>
      </c>
      <c r="G32" s="107" t="str">
        <f>Eventos!W42</f>
        <v>Interno</v>
      </c>
      <c r="H32" s="107" t="str">
        <f>Eventos!X42</f>
        <v>Pérdida de datos/alteración de información/Demoras en tiempo de respuesta/Deterioro en la calidad del servicio</v>
      </c>
      <c r="I32" s="107" t="str">
        <f>Eventos!Y42</f>
        <v>Cambios normativos/Incremento de riesgo cibernético/Incremento de número de usuarios/Cambios en la tecnología e infraestructura</v>
      </c>
      <c r="J32" s="107" t="str">
        <f>Eventos!Z42</f>
        <v>Mitigar</v>
      </c>
      <c r="K32" s="107">
        <f>Eventos!AF42</f>
        <v>1</v>
      </c>
      <c r="L32" s="107">
        <f>Eventos!AD42</f>
        <v>1</v>
      </c>
      <c r="M32" s="107" t="str">
        <f>+IF(Eventos!AA42=0,"",Eventos!AA42)</f>
        <v>x</v>
      </c>
      <c r="N32" s="107" t="str">
        <f>+IF(Eventos!AB42=0,"",Eventos!AB42)</f>
        <v>x</v>
      </c>
    </row>
    <row r="33" spans="1:14" x14ac:dyDescent="0.35">
      <c r="A33" s="105">
        <f>Eventos!C43</f>
        <v>45936</v>
      </c>
      <c r="B33" s="105" t="str">
        <f>Eventos!D43</f>
        <v>PRO-PTS-01</v>
      </c>
      <c r="C33" s="107" t="str">
        <f>Eventos!S43</f>
        <v>TI-DS-DS-14</v>
      </c>
      <c r="D33" s="107" t="str">
        <f>Eventos!T43</f>
        <v>Deficiencias en la ejecución de procesos, en el procesamiento de operaciones; y en las relaciones con proveedores y terceros</v>
      </c>
      <c r="E33" s="107" t="str">
        <f>Eventos!U43</f>
        <v>SEPS - SegInf - Régimen General (Art.9, Lit.d)) / Roles y responsabilidades para la Gestión de la Seguridad de la Información y del SGSI. Art.12. Los órganos internos de las entidades deberán cumplir con las responsabilidades establecidas en la norma: 1) Consejo de Administración / Directorio, 2) Comité de Seguridad de la Información (CSI), 3) Gerente General o Representante Legal, 4) Oficial de Seguridad de la Información, 5) Auditor Interno</v>
      </c>
      <c r="F33" s="107" t="str">
        <f>Eventos!V43</f>
        <v>Procesos</v>
      </c>
      <c r="G33" s="107" t="str">
        <f>Eventos!W43</f>
        <v>Interno</v>
      </c>
      <c r="H33" s="107" t="str">
        <f>Eventos!X43</f>
        <v>Pérdida de datos/alteración de información/Demoras en tiempo de respuesta/Deterioro en la calidad del servicio</v>
      </c>
      <c r="I33" s="107" t="str">
        <f>Eventos!Y43</f>
        <v>Cambios normativos/Incremento de riesgo cibernético/Incremento de número de usuarios/Cambios en la tecnología e infraestructura</v>
      </c>
      <c r="J33" s="107" t="str">
        <f>Eventos!Z43</f>
        <v>Mitigar</v>
      </c>
      <c r="K33" s="107">
        <f>Eventos!AF43</f>
        <v>1</v>
      </c>
      <c r="L33" s="107">
        <f>Eventos!AD43</f>
        <v>1</v>
      </c>
      <c r="M33" s="107" t="str">
        <f>+IF(Eventos!AA43=0,"",Eventos!AA43)</f>
        <v>x</v>
      </c>
      <c r="N33" s="107" t="str">
        <f>+IF(Eventos!AB43=0,"",Eventos!AB43)</f>
        <v>x</v>
      </c>
    </row>
    <row r="34" spans="1:14" x14ac:dyDescent="0.35">
      <c r="A34" s="105">
        <f>Eventos!C44</f>
        <v>45936</v>
      </c>
      <c r="B34" s="105" t="str">
        <f>Eventos!D44</f>
        <v>PRO-PTS-01</v>
      </c>
      <c r="C34" s="107" t="str">
        <f>Eventos!S44</f>
        <v>TI-DS-DS-16</v>
      </c>
      <c r="D34" s="107" t="str">
        <f>Eventos!T44</f>
        <v>Deficiencias en la ejecución de procesos, en el procesamiento de operaciones; y en las relaciones con proveedores y terceros</v>
      </c>
      <c r="E34" s="107" t="str">
        <f>Eventos!U44</f>
        <v>SEPS - SegInf - Régimen General (Art.9, Lit.f)-Anexo 1)) / ISO 27001 - DOM_3 / Política de Clasificación de la Información. Se dispone de una metodología y proceso para la clasificación de la información según la criticidad de la misma y bajo criterios de integridad, confidencialidad y disponibilidad. Los dueños de la información deben clasificar los niveles de sensibilidad de la misma, de acuerdo a criterios que permitan velar por la seguridad de la informacion, estos se encuntran en detalle en las politicas de seguridad.</v>
      </c>
      <c r="F34" s="107" t="str">
        <f>Eventos!V44</f>
        <v>Procesos</v>
      </c>
      <c r="G34" s="107" t="str">
        <f>Eventos!W44</f>
        <v>Interno</v>
      </c>
      <c r="H34" s="107" t="str">
        <f>Eventos!X44</f>
        <v>Pérdida de datos/alteración de información/Demoras en tiempo de respuesta/Deterioro en la calidad del servicio</v>
      </c>
      <c r="I34" s="107" t="str">
        <f>Eventos!Y44</f>
        <v>Cambios normativos/Incremento de riesgo cibernético/Incremento de número de usuarios/Cambios en la tecnología e infraestructura</v>
      </c>
      <c r="J34" s="107" t="str">
        <f>Eventos!Z44</f>
        <v>Mitigar</v>
      </c>
      <c r="K34" s="107">
        <f>Eventos!AF44</f>
        <v>1</v>
      </c>
      <c r="L34" s="107">
        <f>Eventos!AD44</f>
        <v>1</v>
      </c>
      <c r="M34" s="107" t="str">
        <f>+IF(Eventos!AA44=0,"",Eventos!AA44)</f>
        <v>x</v>
      </c>
      <c r="N34" s="107" t="str">
        <f>+IF(Eventos!AB44=0,"",Eventos!AB44)</f>
        <v>x</v>
      </c>
    </row>
    <row r="35" spans="1:14" x14ac:dyDescent="0.35">
      <c r="A35" s="105">
        <f>Eventos!C45</f>
        <v>45936</v>
      </c>
      <c r="B35" s="105" t="str">
        <f>Eventos!D45</f>
        <v>PRO-PTS-01</v>
      </c>
      <c r="C35" s="107" t="str">
        <f>Eventos!S45</f>
        <v>TI-DS-DS-17</v>
      </c>
      <c r="D35" s="107" t="str">
        <f>Eventos!T45</f>
        <v>Deficiencias en la ejecución de procesos, en el procesamiento de operaciones; y en las relaciones con proveedores y terceros</v>
      </c>
      <c r="E35" s="107" t="str">
        <f>Eventos!U45</f>
        <v>SEPS - SegInf - Régimen General (Art.9, Lit.f)-Anexo 1)) / ISO 27001 - DOM_7 / Política de control de accesos físicos a las Areas de Tecnología de la Información. Se lleva una bitácora de visitas y de personal autorizado al acceso. Se han instalado equipos de monitoreo del centro de cómputo: cámaras de seguridad, panel centralizado del control de servidores, accesos, energía, flujo de información</v>
      </c>
      <c r="F35" s="107" t="str">
        <f>Eventos!V45</f>
        <v>Procesos</v>
      </c>
      <c r="G35" s="107" t="str">
        <f>Eventos!W45</f>
        <v>Interno</v>
      </c>
      <c r="H35" s="107" t="str">
        <f>Eventos!X45</f>
        <v>Pérdida de datos/alteración de información/Demoras en tiempo de respuesta/Deterioro en la calidad del servicio</v>
      </c>
      <c r="I35" s="107" t="str">
        <f>Eventos!Y45</f>
        <v>Cambios normativos/Incremento de riesgo cibernético/Incremento de número de usuarios/Cambios en la tecnología e infraestructura</v>
      </c>
      <c r="J35" s="107" t="str">
        <f>Eventos!Z45</f>
        <v>Mitigar</v>
      </c>
      <c r="K35" s="107">
        <f>Eventos!AF45</f>
        <v>1</v>
      </c>
      <c r="L35" s="107">
        <f>Eventos!AD45</f>
        <v>1</v>
      </c>
      <c r="M35" s="107" t="str">
        <f>+IF(Eventos!AA45=0,"",Eventos!AA45)</f>
        <v>x</v>
      </c>
      <c r="N35" s="107" t="str">
        <f>+IF(Eventos!AB45=0,"",Eventos!AB45)</f>
        <v>x</v>
      </c>
    </row>
    <row r="36" spans="1:14" x14ac:dyDescent="0.35">
      <c r="A36" s="105">
        <f>Eventos!C46</f>
        <v>45936</v>
      </c>
      <c r="B36" s="105" t="str">
        <f>Eventos!D46</f>
        <v>PRO-PTS-01</v>
      </c>
      <c r="C36" s="107" t="str">
        <f>Eventos!S46</f>
        <v>TI-DS-DS-18</v>
      </c>
      <c r="D36" s="107" t="str">
        <f>Eventos!T46</f>
        <v>Deficiencias en la ejecución de procesos, en el procesamiento de operaciones; y en las relaciones con proveedores y terceros</v>
      </c>
      <c r="E36" s="107" t="str">
        <f>Eventos!U46</f>
        <v>SEPS - SegInf - Régimen General (Art.9, Lit.f)-Anexo 1)) / ISO 27001 - DOM_5 / Política de control de accesos tecnológicos. Existen controles de entrada para evitar accesos no autorizados a los sistemas y redes, mediante un firewall que restringa accesos indebidos de carácter externo. Se deja evidencia o registro de accesos indebidos (logs de auditoría). Se pueden bloquear los accesos desde el panel de seguridades. ISO 27002 - A14.1.2 / Asegurar los servicios de aplicaciones en redes públicas mediante canales seguros. ISO 27001 - DOM_6 / Control en las redes de comunicación.</v>
      </c>
      <c r="F36" s="107" t="str">
        <f>Eventos!V46</f>
        <v>Procesos</v>
      </c>
      <c r="G36" s="107" t="str">
        <f>Eventos!W46</f>
        <v>Interno</v>
      </c>
      <c r="H36" s="107" t="str">
        <f>Eventos!X46</f>
        <v>Pérdida de datos/alteración de información/Demoras en tiempo de respuesta/Deterioro en la calidad del servicio</v>
      </c>
      <c r="I36" s="107" t="str">
        <f>Eventos!Y46</f>
        <v>Cambios normativos/Incremento de riesgo cibernético/Incremento de número de usuarios/Cambios en la tecnología e infraestructura</v>
      </c>
      <c r="J36" s="107" t="str">
        <f>Eventos!Z46</f>
        <v>Mitigar</v>
      </c>
      <c r="K36" s="107">
        <f>Eventos!AF46</f>
        <v>1</v>
      </c>
      <c r="L36" s="107">
        <f>Eventos!AD46</f>
        <v>1</v>
      </c>
      <c r="M36" s="107" t="str">
        <f>+IF(Eventos!AA46=0,"",Eventos!AA46)</f>
        <v>x</v>
      </c>
      <c r="N36" s="107" t="str">
        <f>+IF(Eventos!AB46=0,"",Eventos!AB46)</f>
        <v>x</v>
      </c>
    </row>
    <row r="37" spans="1:14" x14ac:dyDescent="0.35">
      <c r="A37" s="105">
        <f>Eventos!C47</f>
        <v>45936</v>
      </c>
      <c r="B37" s="105" t="str">
        <f>Eventos!D47</f>
        <v>PRO-PTS-01</v>
      </c>
      <c r="C37" s="107" t="str">
        <f>Eventos!S47</f>
        <v>TI-DS-DS-19</v>
      </c>
      <c r="D37" s="107" t="str">
        <f>Eventos!T47</f>
        <v>Deficiencias en la ejecución de procesos, en el procesamiento de operaciones; y en las relaciones con proveedores y terceros</v>
      </c>
      <c r="E37" s="107" t="str">
        <f>Eventos!U47</f>
        <v>ISO 27017. Destino previsto de la PII. La PII transmitida mediante una red de transmisión de datos debe estar sujeta a controles apropiados diseñados para garantizar que los datos lleguen a su destino previsto. La PII que se transmite a través de redes públicas de transmisión de datos debe cifrarse antes de la transmisión. ISO 27001 - DOM_6 / Existen medidas de seguridad de los medios en el tránsito</v>
      </c>
      <c r="F37" s="107" t="str">
        <f>Eventos!V47</f>
        <v>Procesos</v>
      </c>
      <c r="G37" s="107" t="str">
        <f>Eventos!W47</f>
        <v>Interno</v>
      </c>
      <c r="H37" s="107" t="str">
        <f>Eventos!X47</f>
        <v>Pérdida de datos/alteración de información/Demoras en tiempo de respuesta/Deterioro en la calidad del servicio</v>
      </c>
      <c r="I37" s="107" t="str">
        <f>Eventos!Y47</f>
        <v>Cambios normativos/Incremento de riesgo cibernético/Incremento de número de usuarios/Cambios en la tecnología e infraestructura</v>
      </c>
      <c r="J37" s="107" t="str">
        <f>Eventos!Z47</f>
        <v>Mitigar</v>
      </c>
      <c r="K37" s="107">
        <f>Eventos!AF47</f>
        <v>1</v>
      </c>
      <c r="L37" s="107">
        <f>Eventos!AD47</f>
        <v>1</v>
      </c>
      <c r="M37" s="107" t="str">
        <f>+IF(Eventos!AA47=0,"",Eventos!AA47)</f>
        <v>x</v>
      </c>
      <c r="N37" s="107" t="str">
        <f>+IF(Eventos!AB47=0,"",Eventos!AB47)</f>
        <v>x</v>
      </c>
    </row>
    <row r="38" spans="1:14" x14ac:dyDescent="0.35">
      <c r="A38" s="105">
        <f>Eventos!C48</f>
        <v>45936</v>
      </c>
      <c r="B38" s="105" t="str">
        <f>Eventos!D48</f>
        <v>PRO-PTS-01</v>
      </c>
      <c r="C38" s="107" t="str">
        <f>Eventos!S48</f>
        <v>TI-DS-DS-20</v>
      </c>
      <c r="D38" s="107" t="str">
        <f>Eventos!T48</f>
        <v>Deficiencias en la ejecución de procesos, en el procesamiento de operaciones; y en las relaciones con proveedores y terceros</v>
      </c>
      <c r="E38" s="107" t="str">
        <f>Eventos!U48</f>
        <v>SEPS - SegInf - Régimen General (Art.9, Lit.f)-Anexo 1)) / Monitoreo y detección. Las entidades deberán implementar sistemas que mantengan registros de logs correlacionados de la infraestructura crítica, que permitan su detección, análisis y depuración. Los registros de logs deberán incluir por lo menos: a) Hora del evento, b) Cambios en los permisos de un archivo, c) Período de operación, d) Acceso o salida de un usuario, e) Cambios en los datos, f) Errores y violaciones y; g) Tareas fallidas. ISO 27017 - Anx B.1. Riesgos de Seguridad / Amenazas para el cliente del servicio en la nube. Gestión de incidentes de seguridad. ISO 27001 - DOM_4 / Se recogen los datos de los incidentes de forma detallada. El área de Seguridad de la Información debe crear bases de conocimiento para los incidentes de seguridad presentados con sus respectivas soluciones, con el fin de reducir el tiempo de respuesta para los incidentes futuros</v>
      </c>
      <c r="F38" s="107" t="str">
        <f>Eventos!V48</f>
        <v>Procesos</v>
      </c>
      <c r="G38" s="107" t="str">
        <f>Eventos!W48</f>
        <v>Interno</v>
      </c>
      <c r="H38" s="107" t="str">
        <f>Eventos!X48</f>
        <v>Pérdida de datos/alteración de información/Demoras en tiempo de respuesta/Deterioro en la calidad del servicio</v>
      </c>
      <c r="I38" s="107" t="str">
        <f>Eventos!Y48</f>
        <v>Cambios normativos/Incremento de riesgo cibernético/Incremento de número de usuarios/Cambios en la tecnología e infraestructura</v>
      </c>
      <c r="J38" s="107" t="str">
        <f>Eventos!Z48</f>
        <v>Mitigar</v>
      </c>
      <c r="K38" s="107">
        <f>Eventos!AF48</f>
        <v>1</v>
      </c>
      <c r="L38" s="107">
        <f>Eventos!AD48</f>
        <v>1</v>
      </c>
      <c r="M38" s="107" t="str">
        <f>+IF(Eventos!AA48=0,"",Eventos!AA48)</f>
        <v>x</v>
      </c>
      <c r="N38" s="107" t="str">
        <f>+IF(Eventos!AB48=0,"",Eventos!AB48)</f>
        <v>x</v>
      </c>
    </row>
    <row r="39" spans="1:14" x14ac:dyDescent="0.35">
      <c r="A39" s="105">
        <f>Eventos!C49</f>
        <v>45936</v>
      </c>
      <c r="B39" s="105" t="str">
        <f>Eventos!D49</f>
        <v>PRO-PTS-01</v>
      </c>
      <c r="C39" s="107" t="str">
        <f>Eventos!S49</f>
        <v>TI-DS-DS-22</v>
      </c>
      <c r="D39" s="107" t="str">
        <f>Eventos!T49</f>
        <v>Deficiencias en la ejecución de procesos, en el procesamiento de operaciones; y en las relaciones con proveedores y terceros</v>
      </c>
      <c r="E39" s="107" t="str">
        <f>Eventos!U49</f>
        <v>SEPS - SegInf - Régimen General (Art.9, Lit.f)-Anexo 1)) / Política de Seguridad Física. ISO 27001 - DOM_5 / Existe perímetro de seguridad física del Area de Tecnología de la Información. La seguridad física de la Entidad debe basarse en perímetros y áreas seguras, las cuales serán protegidas por medio de controles circundantes apropiados. ISO 27001 - DOM_5 / Un área segura ha de estar cerrada, aislada y protegida de eventos naturales. ISO 27001 - DOM_5 / En las áreas seguras existen controles adicionales al personal propio y ajeno. ISO 27001 - DOM_5 / La ubicación de los equipos está de tal manera para minimizar accesos innecesarios.</v>
      </c>
      <c r="F39" s="107" t="str">
        <f>Eventos!V49</f>
        <v>Procesos</v>
      </c>
      <c r="G39" s="107" t="str">
        <f>Eventos!W49</f>
        <v>Interno</v>
      </c>
      <c r="H39" s="107" t="str">
        <f>Eventos!X49</f>
        <v>Pérdida de datos/alteración de información/Demoras en tiempo de respuesta/Deterioro en la calidad del servicio</v>
      </c>
      <c r="I39" s="107" t="str">
        <f>Eventos!Y49</f>
        <v>Cambios normativos/Incremento de riesgo cibernético/Incremento de número de usuarios/Cambios en la tecnología e infraestructura</v>
      </c>
      <c r="J39" s="107" t="str">
        <f>Eventos!Z49</f>
        <v>Mitigar</v>
      </c>
      <c r="K39" s="107">
        <f>Eventos!AF49</f>
        <v>1</v>
      </c>
      <c r="L39" s="107">
        <f>Eventos!AD49</f>
        <v>1</v>
      </c>
      <c r="M39" s="107" t="str">
        <f>+IF(Eventos!AA49=0,"",Eventos!AA49)</f>
        <v>x</v>
      </c>
      <c r="N39" s="107" t="str">
        <f>+IF(Eventos!AB49=0,"",Eventos!AB49)</f>
        <v>x</v>
      </c>
    </row>
    <row r="40" spans="1:14" x14ac:dyDescent="0.35">
      <c r="A40" s="105">
        <f>Eventos!C50</f>
        <v>45936</v>
      </c>
      <c r="B40" s="105" t="str">
        <f>Eventos!D50</f>
        <v>PRO-PTS-01</v>
      </c>
      <c r="C40" s="107" t="str">
        <f>Eventos!S50</f>
        <v>TI-DS-DS-01</v>
      </c>
      <c r="D40" s="107" t="str">
        <f>Eventos!T50</f>
        <v>Deficiencias en la ejecución de procesos, en el procesamiento de operaciones; y en las relaciones con proveedores y terceros</v>
      </c>
      <c r="E40" s="107" t="str">
        <f>Eventos!U50</f>
        <v>SEPS - SegInf - Régimen General (Art.5) (Art.9, Lit.f)-Anexo 1)) / ISO 9001 - 4.4 / La entidad cuenta con un Sistema de Gestión de la Tecnología de la Información (Gestión de Software), que incluya el Sistema de Gestión de la Seguridad de la Información ((SGSI). Se debe definir en conjunto de las políticas, procesos, procedimientos y demás registros que cubran el ciclo de vida de desarollo de los sistemas informáticos. Conforman el Régimen General de Seguridad de la Información: a) Consejo de Administración / Directorio, b) Comité de Seguridad de la Información (CSI), c) Gerente General, d) Unidad o Departamento de Seguridad de la Información, e) Oficial de Seguridad de la Información (OSI)</v>
      </c>
      <c r="F40" s="107" t="str">
        <f>Eventos!V50</f>
        <v>Procesos</v>
      </c>
      <c r="G40" s="107" t="str">
        <f>Eventos!W50</f>
        <v>Interno</v>
      </c>
      <c r="H40" s="107" t="str">
        <f>Eventos!X50</f>
        <v>Pérdida de datos/alteración de información/Demoras en tiempo de respuesta/Deterioro en la calidad del servicio</v>
      </c>
      <c r="I40" s="107" t="str">
        <f>Eventos!Y50</f>
        <v>Cambios normativos/Incremento de riesgo cibernético/Incremento de número de usuarios/Cambios en la tecnología e infraestructura</v>
      </c>
      <c r="J40" s="107" t="str">
        <f>Eventos!Z50</f>
        <v>Mitigar</v>
      </c>
      <c r="K40" s="107">
        <f>Eventos!AF50</f>
        <v>1</v>
      </c>
      <c r="L40" s="107">
        <f>Eventos!AD50</f>
        <v>1</v>
      </c>
      <c r="M40" s="107" t="str">
        <f>+IF(Eventos!AA50=0,"",Eventos!AA50)</f>
        <v>x</v>
      </c>
      <c r="N40" s="107" t="str">
        <f>+IF(Eventos!AB50=0,"",Eventos!AB50)</f>
        <v>x</v>
      </c>
    </row>
    <row r="41" spans="1:14" x14ac:dyDescent="0.35">
      <c r="A41" s="105">
        <f>Eventos!C51</f>
        <v>45936</v>
      </c>
      <c r="B41" s="105" t="str">
        <f>Eventos!D51</f>
        <v>PRO-PTS-01</v>
      </c>
      <c r="C41" s="107" t="str">
        <f>Eventos!S51</f>
        <v>TI-DS-DS-02</v>
      </c>
      <c r="D41" s="107" t="str">
        <f>Eventos!T51</f>
        <v>Deficiencias en la ejecución de procesos, en el procesamiento de operaciones; y en las relaciones con proveedores y terceros</v>
      </c>
      <c r="E41" s="107" t="str">
        <f>Eventos!U51</f>
        <v>SEPS - SegInf - Régimen General (Art.6-Art.7) / La entidad conforman el Comité de Seguridad de la Información (SGI): a) Presidente del CAIR, que preside el CSI, b) Gerente General, c) Oficial de Seguridad de la Información (OSI) Secretario, d) Responsable del Area de Tecnología o si delegado y; e) Delegado de Auditoría Interna. El Comité sesionará de manera ordinaria al menos 2 veces por año y de forma extraordinaria cuando eventos de fuerza mayor lo amerite</v>
      </c>
      <c r="F41" s="107" t="str">
        <f>Eventos!V51</f>
        <v>Procesos</v>
      </c>
      <c r="G41" s="107" t="str">
        <f>Eventos!W51</f>
        <v>Interno</v>
      </c>
      <c r="H41" s="107" t="str">
        <f>Eventos!X51</f>
        <v>Pérdida de datos/alteración de información/Demoras en tiempo de respuesta/Deterioro en la calidad del servicio</v>
      </c>
      <c r="I41" s="107" t="str">
        <f>Eventos!Y51</f>
        <v>Cambios normativos/Incremento de riesgo cibernético/Incremento de número de usuarios/Cambios en la tecnología e infraestructura</v>
      </c>
      <c r="J41" s="107" t="str">
        <f>Eventos!Z51</f>
        <v>Mitigar</v>
      </c>
      <c r="K41" s="107">
        <f>Eventos!AF51</f>
        <v>1</v>
      </c>
      <c r="L41" s="107">
        <f>Eventos!AD51</f>
        <v>2</v>
      </c>
      <c r="M41" s="107" t="str">
        <f>+IF(Eventos!AA51=0,"",Eventos!AA51)</f>
        <v>x</v>
      </c>
      <c r="N41" s="107" t="str">
        <f>+IF(Eventos!AB51=0,"",Eventos!AB51)</f>
        <v>x</v>
      </c>
    </row>
    <row r="42" spans="1:14" x14ac:dyDescent="0.35">
      <c r="A42" s="105">
        <f>Eventos!C52</f>
        <v>45936</v>
      </c>
      <c r="B42" s="105" t="str">
        <f>Eventos!D52</f>
        <v>PRO-PTS-01</v>
      </c>
      <c r="C42" s="107" t="str">
        <f>Eventos!S52</f>
        <v>TI-DS-DS-30</v>
      </c>
      <c r="D42" s="107" t="str">
        <f>Eventos!T52</f>
        <v>Deficiencias en la ejecución de procesos, en el procesamiento de operaciones; y en las relaciones con proveedores y terceros</v>
      </c>
      <c r="E42" s="107" t="str">
        <f>Eventos!U52</f>
        <v>SEPS - SegInf - Régimen General (Art.9, Lit.f)-Anexo 1)) / Respaldos y resguardos de información sensible o crítica. Procedimientos y mecansmos de resguardo de información física y digital, sensible o crítica Las entidades deberán: a) Respaldar la información sensible o crítica (física y digital) en lugares y ubicaciones adecuadas, considerando la triada de seguridad de la información; y, b) Disponer al menos de un documento evidenciable que compruebe el correcto funcionamiento de los respaldos. ISO 27002 - A8.3.2. / Soportes de información. Permanentemente se debe efectuar copia de respaldo de toda la información considerada confidencial o sensible y que se encuentre contenida en los equipos de la Entidad. ISO 27001 - DOM_6 / Realizar copias de backup de la información esencial para el negocio. La Entidad certificará la generación de copias de respaldo y almacenamiento de su información crítica, proporcionando los recursos necesarios y estableciendo los procedimientos y mecanismos para la realización de estas actividades, incluyendo los equipos del personal clave de la Entidad.</v>
      </c>
      <c r="F42" s="107" t="str">
        <f>Eventos!V52</f>
        <v>Procesos</v>
      </c>
      <c r="G42" s="107" t="str">
        <f>Eventos!W52</f>
        <v>Interno</v>
      </c>
      <c r="H42" s="107" t="str">
        <f>Eventos!X52</f>
        <v>Pérdida de datos/alteración de información/Demoras en tiempo de respuesta/Deterioro en la calidad del servicio</v>
      </c>
      <c r="I42" s="107" t="str">
        <f>Eventos!Y52</f>
        <v>Cambios normativos/Incremento de riesgo cibernético/Incremento de número de usuarios/Cambios en la tecnología e infraestructura</v>
      </c>
      <c r="J42" s="107" t="str">
        <f>Eventos!Z52</f>
        <v>Mitigar</v>
      </c>
      <c r="K42" s="107">
        <f>Eventos!AF52</f>
        <v>1</v>
      </c>
      <c r="L42" s="107">
        <f>Eventos!AD52</f>
        <v>1</v>
      </c>
      <c r="M42" s="107" t="str">
        <f>+IF(Eventos!AA52=0,"",Eventos!AA52)</f>
        <v>x</v>
      </c>
      <c r="N42" s="107" t="str">
        <f>+IF(Eventos!AB52=0,"",Eventos!AB52)</f>
        <v>x</v>
      </c>
    </row>
    <row r="43" spans="1:14" x14ac:dyDescent="0.35">
      <c r="A43" s="105">
        <f>Eventos!C53</f>
        <v>45936</v>
      </c>
      <c r="B43" s="105" t="str">
        <f>Eventos!D53</f>
        <v>PRO-PTS-01</v>
      </c>
      <c r="C43" s="107" t="str">
        <f>Eventos!S53</f>
        <v>TI-DS-DS-32</v>
      </c>
      <c r="D43" s="107" t="str">
        <f>Eventos!T53</f>
        <v>Deficiencias en la ejecución de procesos, en el procesamiento de operaciones; y en las relaciones con proveedores y terceros</v>
      </c>
      <c r="E43" s="107" t="str">
        <f>Eventos!U53</f>
        <v>SEPS - SegInf - Régimen General (Art.9, Lit.f)-Anexo 1)) /Inventario y clasificación de la información (considerar los criterios de: integridad, confidencialidad y disponibilidad). Las entidades deberán disponer de un documento evidenciable en el cual se identifique y cuantifique los tipos y activos de información considerando los criterios de disponibilidad, confidencialidad e integridad así como su custodio, responsable y ubicación. La Entidad debe mantener un inventario de activos de información (se consideran a los servicios o herramientas creados o utilizados en medio digital, físico, electromagnético y otros; hardware o software, utilizados para el procesamiento, transferencia o almacenamiento de información; y, cualquier dato que tenga información valorada), que contendrá: a) Personas; b) Procesos agregadores de valor y/o catalogados como sensibles o críticos; c) Unidades intervinientes en los procesos; d) Infraestructura tecnológica; e) Ubicaciones físicas y puntos de atención, oficinas matriz, sucursales, agencias, puntos móviles, corresponsales solidariios y, f) Relaciones con personas naturales y/o jurídicas que pudieran acceder a información crítica o sensible. ISO 27001 - DOM_3 / Existe un responsable de los activos de información. ISO 27001 - DOM_3 / Existen procedimientos para clasificar la información.</v>
      </c>
      <c r="F43" s="107" t="str">
        <f>Eventos!V53</f>
        <v>Procesos</v>
      </c>
      <c r="G43" s="107" t="str">
        <f>Eventos!W53</f>
        <v>Interno</v>
      </c>
      <c r="H43" s="107" t="str">
        <f>Eventos!X53</f>
        <v>Pérdida de datos/alteración de información/Demoras en tiempo de respuesta/Deterioro en la calidad del servicio</v>
      </c>
      <c r="I43" s="107" t="str">
        <f>Eventos!Y53</f>
        <v>Cambios normativos/Incremento de riesgo cibernético/Incremento de número de usuarios/Cambios en la tecnología e infraestructura</v>
      </c>
      <c r="J43" s="107" t="str">
        <f>Eventos!Z53</f>
        <v>Mitigar</v>
      </c>
      <c r="K43" s="107">
        <f>Eventos!AF53</f>
        <v>1</v>
      </c>
      <c r="L43" s="107">
        <f>Eventos!AD53</f>
        <v>1</v>
      </c>
      <c r="M43" s="107" t="str">
        <f>+IF(Eventos!AA53=0,"",Eventos!AA53)</f>
        <v>x</v>
      </c>
      <c r="N43" s="107" t="str">
        <f>+IF(Eventos!AB53=0,"",Eventos!AB53)</f>
        <v>x</v>
      </c>
    </row>
    <row r="44" spans="1:14" x14ac:dyDescent="0.35">
      <c r="A44" s="105">
        <f>Eventos!C54</f>
        <v>45936</v>
      </c>
      <c r="B44" s="105" t="str">
        <f>Eventos!D54</f>
        <v>PRO-PTS-01</v>
      </c>
      <c r="C44" s="107" t="str">
        <f>Eventos!S54</f>
        <v>TI-DS-DS-33</v>
      </c>
      <c r="D44" s="107" t="str">
        <f>Eventos!T54</f>
        <v>Deficiencias en la ejecución de procesos, en el procesamiento de operaciones; y en las relaciones con proveedores y terceros</v>
      </c>
      <c r="E44" s="107" t="str">
        <f>Eventos!U54</f>
        <v>SEPS - SegInf - Régimen General (Art.9, Lit.g)) / Sistema de Gestión de la Seguridad de la Información (SGSI), orientado a grantizar la adecuada gestión de la seguridad de la información, con base a los estándares ISO/IEC 27000. La Entidad cuenta con una Certificación del Sistemas de Gestión de la Seguridad de la Información ISO/IEC 27001:2022.</v>
      </c>
      <c r="F44" s="107" t="str">
        <f>Eventos!V54</f>
        <v>Procesos</v>
      </c>
      <c r="G44" s="107" t="str">
        <f>Eventos!W54</f>
        <v>Interno</v>
      </c>
      <c r="H44" s="107" t="str">
        <f>Eventos!X54</f>
        <v>Pérdida de datos/alteración de información/Demoras en tiempo de respuesta/Deterioro en la calidad del servicio</v>
      </c>
      <c r="I44" s="107" t="str">
        <f>Eventos!Y54</f>
        <v>Cambios normativos/Incremento de riesgo cibernético/Incremento de número de usuarios/Cambios en la tecnología e infraestructura</v>
      </c>
      <c r="J44" s="107" t="str">
        <f>Eventos!Z54</f>
        <v>Mitigar</v>
      </c>
      <c r="K44" s="107">
        <f>Eventos!AF54</f>
        <v>1</v>
      </c>
      <c r="L44" s="107">
        <f>Eventos!AD54</f>
        <v>1</v>
      </c>
      <c r="M44" s="107" t="str">
        <f>+IF(Eventos!AA54=0,"",Eventos!AA54)</f>
        <v>x</v>
      </c>
      <c r="N44" s="107" t="str">
        <f>+IF(Eventos!AB54=0,"",Eventos!AB54)</f>
        <v>x</v>
      </c>
    </row>
    <row r="45" spans="1:14" x14ac:dyDescent="0.35">
      <c r="A45" s="105">
        <f>Eventos!C55</f>
        <v>45936</v>
      </c>
      <c r="B45" s="105" t="str">
        <f>Eventos!D55</f>
        <v>PRO-PTS-01</v>
      </c>
      <c r="C45" s="107" t="str">
        <f>Eventos!S55</f>
        <v>TI-DS-DS-34</v>
      </c>
      <c r="D45" s="107" t="str">
        <f>Eventos!T55</f>
        <v>Deficiencias en la ejecución de procesos, en el procesamiento de operaciones; y en las relaciones con proveedores y terceros</v>
      </c>
      <c r="E45" s="107" t="str">
        <f>Eventos!U55</f>
        <v>SEPS - SegInf - Régimen General (Art.9, Lit.g)) Controles tecnológicos. Arquitectura segura. Las entidades deberán diseñar, implementar y gestionar la arquitectura segura para proteger activos digitales en función de la particularidad tecnológica. La arquitectura deberá contener al menos: a) Una estrategia de defensa en profundidad; b) Controles de flujo de información; c) Aislamiento y segmentación; d) Monitoreo y detección y, e) Técnicas de cifrado. ISO 27002 - A14.2.5 / Principios de ingeniería de sistemas seguros. Se debería establecer mecanismos de control en la labor de implementación en el sistema de información, con el objetivo de asegurar que la información a la que tengan acceso o servicios que sean provistos por las mismas, cumplan con las políticas, normas y procedimientos de Seguridad de la Información. ISO 27017 - Anx B.2. Riesgos de Seguridad / Amenazas para el proveedor de servicios en la nube. Inconsistencia y conflicto de mecanismos de protección. Debido a la arquitectura descentralizada de una infraestructura en la nube, sus mecanismos de protección pueden ser inconsistentes entre los módulos de seguridad distribuidos.</v>
      </c>
      <c r="F45" s="107" t="str">
        <f>Eventos!V55</f>
        <v>Procesos</v>
      </c>
      <c r="G45" s="107" t="str">
        <f>Eventos!W55</f>
        <v>Interno</v>
      </c>
      <c r="H45" s="107" t="str">
        <f>Eventos!X55</f>
        <v>Pérdida de datos/alteración de información/Demoras en tiempo de respuesta/Deterioro en la calidad del servicio</v>
      </c>
      <c r="I45" s="107" t="str">
        <f>Eventos!Y55</f>
        <v>Cambios normativos/Incremento de riesgo cibernético/Incremento de número de usuarios/Cambios en la tecnología e infraestructura</v>
      </c>
      <c r="J45" s="107" t="str">
        <f>Eventos!Z55</f>
        <v>Mitigar</v>
      </c>
      <c r="K45" s="107">
        <f>Eventos!AF55</f>
        <v>1</v>
      </c>
      <c r="L45" s="107">
        <f>Eventos!AD55</f>
        <v>1</v>
      </c>
      <c r="M45" s="107" t="str">
        <f>+IF(Eventos!AA55=0,"",Eventos!AA55)</f>
        <v>x</v>
      </c>
      <c r="N45" s="107" t="str">
        <f>+IF(Eventos!AB55=0,"",Eventos!AB55)</f>
        <v>x</v>
      </c>
    </row>
    <row r="46" spans="1:14" x14ac:dyDescent="0.35">
      <c r="A46" s="105">
        <f>Eventos!C56</f>
        <v>45936</v>
      </c>
      <c r="B46" s="105" t="str">
        <f>Eventos!D56</f>
        <v>PRO-PTS-01</v>
      </c>
      <c r="C46" s="107" t="str">
        <f>Eventos!S56</f>
        <v>TI-DS-DS-35</v>
      </c>
      <c r="D46" s="107" t="str">
        <f>Eventos!T56</f>
        <v>Deficiencias en la ejecución de procesos, en el procesamiento de operaciones; y en las relaciones con proveedores y terceros</v>
      </c>
      <c r="E46" s="107" t="str">
        <f>Eventos!U56</f>
        <v>SEPS - SegInf - Régimen General (Art.10) / Las entidades deberán implementar y mantener un SGSI, orientado a garantizar la adecuada gestión de seguridad de la información, con base en la serie de estándares ISO/IEC 27000 y acorde a la normativa legal vigente. SEPS - SegInf - Régimen General (Art.11) / Las entidades, al implementar el SGSI, deberán adoptar las medidas de seguridad de la información observando los controles específicos enumerados en la norma técnica ISO/IEC 27002, de acuerdo al análisis de riesgos establecido. La entidad cuenta con los controles implementados de la Norma de Tecnología de la Información - Código de Prácticas para la Protección de Información de Identificación Personal (PII) en Nubes Públicas que actúan como Procesadores de PII (ISO/CEI 27018:2019). ISO 27001 - DOM_1 / Existen controles regulares para verificar la efectividad de las políticas de la Seguridad de la Información y Continuidad del Negocio</v>
      </c>
      <c r="F46" s="107" t="str">
        <f>Eventos!V56</f>
        <v>Procesos</v>
      </c>
      <c r="G46" s="107" t="str">
        <f>Eventos!W56</f>
        <v>Interno</v>
      </c>
      <c r="H46" s="107" t="str">
        <f>Eventos!X56</f>
        <v>Pérdida de datos/alteración de información/Demoras en tiempo de respuesta/Deterioro en la calidad del servicio</v>
      </c>
      <c r="I46" s="107" t="str">
        <f>Eventos!Y56</f>
        <v>Cambios normativos/Incremento de riesgo cibernético/Incremento de número de usuarios/Cambios en la tecnología e infraestructura</v>
      </c>
      <c r="J46" s="107" t="str">
        <f>Eventos!Z56</f>
        <v>Mitigar</v>
      </c>
      <c r="K46" s="107">
        <f>Eventos!AF56</f>
        <v>1</v>
      </c>
      <c r="L46" s="107">
        <f>Eventos!AD56</f>
        <v>1</v>
      </c>
      <c r="M46" s="107" t="str">
        <f>+IF(Eventos!AA56=0,"",Eventos!AA56)</f>
        <v>x</v>
      </c>
      <c r="N46" s="107" t="str">
        <f>+IF(Eventos!AB56=0,"",Eventos!AB56)</f>
        <v>x</v>
      </c>
    </row>
    <row r="47" spans="1:14" x14ac:dyDescent="0.35">
      <c r="A47" s="105">
        <f>Eventos!C57</f>
        <v>45936</v>
      </c>
      <c r="B47" s="105" t="str">
        <f>Eventos!D57</f>
        <v>PRO-PTS-01</v>
      </c>
      <c r="C47" s="107" t="str">
        <f>Eventos!S57</f>
        <v>TI-DS-DS-36</v>
      </c>
      <c r="D47" s="107" t="str">
        <f>Eventos!T57</f>
        <v>Deficiencias en la ejecución de procesos, en el procesamiento de operaciones; y en las relaciones con proveedores y terceros</v>
      </c>
      <c r="E47" s="107" t="str">
        <f>Eventos!U57</f>
        <v>SEPS - SegInf - Régimen General (Art.13) / Evaluación y cumplimiento. Las entidades, una vez implementado el SGSI, deberán realizar evaluaciones, revisiones, pruebas, exámenes y actualizaciones anualmente o cuando se requiera, para determinar, mediante auditorías internas y/o terceros. En función de los resultados deberán incorporar las mejoras o adoptar las medidas correctivas, impulsando la mejora continua del SGSI. ISO 27001 - DOM_6 / Se monitorean las actividades relacionadas a la seguridad</v>
      </c>
      <c r="F47" s="107" t="str">
        <f>Eventos!V57</f>
        <v>Procesos</v>
      </c>
      <c r="G47" s="107" t="str">
        <f>Eventos!W57</f>
        <v>Interno</v>
      </c>
      <c r="H47" s="107" t="str">
        <f>Eventos!X57</f>
        <v>Pérdida de datos/alteración de información/Demoras en tiempo de respuesta/Deterioro en la calidad del servicio</v>
      </c>
      <c r="I47" s="107" t="str">
        <f>Eventos!Y57</f>
        <v>Cambios normativos/Incremento de riesgo cibernético/Incremento de número de usuarios/Cambios en la tecnología e infraestructura</v>
      </c>
      <c r="J47" s="107" t="str">
        <f>Eventos!Z57</f>
        <v>Mitigar</v>
      </c>
      <c r="K47" s="107">
        <f>Eventos!AF57</f>
        <v>1</v>
      </c>
      <c r="L47" s="107">
        <f>Eventos!AD57</f>
        <v>1</v>
      </c>
      <c r="M47" s="107" t="str">
        <f>+IF(Eventos!AA57=0,"",Eventos!AA57)</f>
        <v>x</v>
      </c>
      <c r="N47" s="107" t="str">
        <f>+IF(Eventos!AB57=0,"",Eventos!AB57)</f>
        <v>x</v>
      </c>
    </row>
    <row r="48" spans="1:14" x14ac:dyDescent="0.35">
      <c r="A48" s="105">
        <f>Eventos!C58</f>
        <v>45936</v>
      </c>
      <c r="B48" s="105" t="str">
        <f>Eventos!D58</f>
        <v>PRO-PTS-01</v>
      </c>
      <c r="C48" s="107" t="str">
        <f>Eventos!S58</f>
        <v>TI-DS-DS-37</v>
      </c>
      <c r="D48" s="107" t="str">
        <f>Eventos!T58</f>
        <v>Deficiencias en la ejecución de procesos, en el procesamiento de operaciones; y en las relaciones con proveedores y terceros</v>
      </c>
      <c r="E48" s="107" t="str">
        <f>Eventos!U58</f>
        <v>ISO 27017 - Anx B.1. Riesgos de Seguridad / Amenazas para el cliente del servicio en la nube. Indisponibilidad del servicio. Esto podría deberse a una serie de factores, desde fallas de equipos o software en el centro de datos del proveedor, hasta fallas en las comunicaciones. ISO 27002 - A17.2.1 / Disponibilidad de los recursos de tratamiento de la información. Se debe propender por la existencia de una plataforma tecnológica y comunicaciones redundantes que satisfagan los requerimientos de disponibilidad aceptables.</v>
      </c>
      <c r="F48" s="107" t="str">
        <f>Eventos!V58</f>
        <v>Procesos</v>
      </c>
      <c r="G48" s="107" t="str">
        <f>Eventos!W58</f>
        <v>Interno</v>
      </c>
      <c r="H48" s="107" t="str">
        <f>Eventos!X58</f>
        <v>Pérdida de datos/alteración de información/Demoras en tiempo de respuesta/Deterioro en la calidad del servicio</v>
      </c>
      <c r="I48" s="107" t="str">
        <f>Eventos!Y58</f>
        <v>Cambios normativos/Incremento de riesgo cibernético/Incremento de número de usuarios/Cambios en la tecnología e infraestructura</v>
      </c>
      <c r="J48" s="107" t="str">
        <f>Eventos!Z58</f>
        <v>Mitigar</v>
      </c>
      <c r="K48" s="107">
        <f>Eventos!AF58</f>
        <v>2</v>
      </c>
      <c r="L48" s="107">
        <f>Eventos!AD58</f>
        <v>2</v>
      </c>
      <c r="M48" s="107" t="str">
        <f>+IF(Eventos!AA58=0,"",Eventos!AA58)</f>
        <v>x</v>
      </c>
      <c r="N48" s="107" t="str">
        <f>+IF(Eventos!AB58=0,"",Eventos!AB58)</f>
        <v>x</v>
      </c>
    </row>
    <row r="49" spans="1:14" x14ac:dyDescent="0.35">
      <c r="A49" s="105">
        <f>Eventos!C59</f>
        <v>45936</v>
      </c>
      <c r="B49" s="105" t="str">
        <f>Eventos!D59</f>
        <v>PRO-PTS-01</v>
      </c>
      <c r="C49" s="107" t="str">
        <f>Eventos!S59</f>
        <v>TI-DS-DS-38</v>
      </c>
      <c r="D49" s="107" t="str">
        <f>Eventos!T59</f>
        <v>Deficiencias en la ejecución de procesos, en el procesamiento de operaciones; y en las relaciones con proveedores y terceros</v>
      </c>
      <c r="E49" s="107" t="str">
        <f>Eventos!U59</f>
        <v>ISO 27017 - Anx B.1. Riesgos de Seguridad / Amenazas para el cliente del servicio en la nube. Fallas de migración e integración. La migración para utilizar los servicios En la nube puede implicar el traslado de datos y aplicaciones del entorno del cliente al entorno del proveedor, con cambios de configuración asociados (por ejemplo, el direccionamiento de la red). La migración de una parte de la infraestructura de TI del cliente a un proveedor de servicios en la nube puede requerir cambios sustanciales en el diseño de la infraestructura (por ejemplo, políticas de red y seguridad). Las aplicaciones y los datos migrados también requieren la integración con otros sistemas del cliente y puede fallar en impactos funcionales y no funcionales.</v>
      </c>
      <c r="F49" s="107" t="str">
        <f>Eventos!V59</f>
        <v>Procesos</v>
      </c>
      <c r="G49" s="107" t="str">
        <f>Eventos!W59</f>
        <v>Interno</v>
      </c>
      <c r="H49" s="107" t="str">
        <f>Eventos!X59</f>
        <v>Pérdida de datos/alteración de información/Demoras en tiempo de respuesta/Deterioro en la calidad del servicio</v>
      </c>
      <c r="I49" s="107" t="str">
        <f>Eventos!Y59</f>
        <v>Cambios normativos/Incremento de riesgo cibernético/Incremento de número de usuarios/Cambios en la tecnología e infraestructura</v>
      </c>
      <c r="J49" s="107" t="str">
        <f>Eventos!Z59</f>
        <v>Mitigar</v>
      </c>
      <c r="K49" s="107">
        <f>Eventos!AF59</f>
        <v>2</v>
      </c>
      <c r="L49" s="107">
        <f>Eventos!AD59</f>
        <v>1</v>
      </c>
      <c r="M49" s="107" t="str">
        <f>+IF(Eventos!AA59=0,"",Eventos!AA59)</f>
        <v>x</v>
      </c>
      <c r="N49" s="107" t="str">
        <f>+IF(Eventos!AB59=0,"",Eventos!AB59)</f>
        <v>x</v>
      </c>
    </row>
    <row r="50" spans="1:14" x14ac:dyDescent="0.35">
      <c r="A50" s="105">
        <f>Eventos!C60</f>
        <v>45936</v>
      </c>
      <c r="B50" s="105" t="str">
        <f>Eventos!D60</f>
        <v>PRO-PTS-01</v>
      </c>
      <c r="C50" s="107" t="str">
        <f>Eventos!S60</f>
        <v>TI-DS-DS-39</v>
      </c>
      <c r="D50" s="107" t="str">
        <f>Eventos!T60</f>
        <v>Deficiencias en la ejecución de procesos, en el procesamiento de operaciones; y en las relaciones con proveedores y terceros</v>
      </c>
      <c r="E50" s="107" t="str">
        <f>Eventos!U60</f>
        <v>ISO 27017 - Anx B.1. Riesgos de Seguridad / Amenazas para el cliente del servicio en la nube. Riesgos evolutivos. Un servicio En la nube que haya superado la evaluación de seguridad del cliente durante la fase de adquisición podría tener nuevas vulnerabilidades introducidas durante su ciclo de vida debido a cambios en los componentes de software introducidos por el proveedor de servicios en la nube.</v>
      </c>
      <c r="F50" s="107" t="str">
        <f>Eventos!V60</f>
        <v>Procesos</v>
      </c>
      <c r="G50" s="107" t="str">
        <f>Eventos!W60</f>
        <v>Interno</v>
      </c>
      <c r="H50" s="107" t="str">
        <f>Eventos!X60</f>
        <v>Pérdida de datos/alteración de información/Demoras en tiempo de respuesta/Deterioro en la calidad del servicio</v>
      </c>
      <c r="I50" s="107" t="str">
        <f>Eventos!Y60</f>
        <v>Cambios normativos/Incremento de riesgo cibernético/Incremento de número de usuarios/Cambios en la tecnología e infraestructura</v>
      </c>
      <c r="J50" s="107" t="str">
        <f>Eventos!Z60</f>
        <v>Mitigar</v>
      </c>
      <c r="K50" s="107">
        <f>Eventos!AF60</f>
        <v>1</v>
      </c>
      <c r="L50" s="107">
        <f>Eventos!AD60</f>
        <v>1</v>
      </c>
      <c r="M50" s="107" t="str">
        <f>+IF(Eventos!AA60=0,"",Eventos!AA60)</f>
        <v>x</v>
      </c>
      <c r="N50" s="107" t="str">
        <f>+IF(Eventos!AB60=0,"",Eventos!AB60)</f>
        <v>x</v>
      </c>
    </row>
    <row r="51" spans="1:14" x14ac:dyDescent="0.35">
      <c r="A51" s="105">
        <f>Eventos!C61</f>
        <v>45936</v>
      </c>
      <c r="B51" s="105" t="str">
        <f>Eventos!D61</f>
        <v>PRO-PTS-01</v>
      </c>
      <c r="C51" s="107" t="str">
        <f>Eventos!S61</f>
        <v>TI-DS-DS-40</v>
      </c>
      <c r="D51" s="107" t="str">
        <f>Eventos!T61</f>
        <v>Deficiencias en la ejecución de procesos, en el procesamiento de operaciones; y en las relaciones con proveedores y terceros</v>
      </c>
      <c r="E51" s="107" t="str">
        <f>Eventos!U61</f>
        <v>ISO 27017 - Anx B.1. Riesgos de Seguridad / Amenazas para el cliente del servicio en la nube. Problemas transfronterizos. Una característica de la computación en la nube es que los sistemas del proveedor de servicios en la nube pueden estar ubicados en una jurisdicción diferente a la del cliente, o los sistemas del proveedor pueden dividirse en varias jurisdicciones. Este es un problema para el cliente, ya que puede no estar claro qué regulaciones y leyes se aplicarán al servicio en la nube y a los datos y aplicaciones asociados con el servicio y podría ocasionar que el cliente incumpla las reglamentaciones de la jurisdicción "de origen". ISO 27017 - Anx B.2. Riesgos de Seguridad / Amenazas para el proveedor de servicios en la nube. Conflicto Jurisdiccional. Un proveedor de servicios en la nube puede operar centros de datos en múltiples jurisdicciones y puede mover datos entre centros de datos. Dependiendo del país de acogida, los datos estarán regidos por diferentes leyes aplicables, y también pueden ser diferentes a las que se aplica a cualquier cliente de servicios en la nube en particular.</v>
      </c>
      <c r="F51" s="107" t="str">
        <f>Eventos!V61</f>
        <v>Procesos</v>
      </c>
      <c r="G51" s="107" t="str">
        <f>Eventos!W61</f>
        <v>Interno</v>
      </c>
      <c r="H51" s="107" t="str">
        <f>Eventos!X61</f>
        <v>Pérdida de datos/alteración de información/Demoras en tiempo de respuesta/Deterioro en la calidad del servicio</v>
      </c>
      <c r="I51" s="107" t="str">
        <f>Eventos!Y61</f>
        <v>Cambios normativos/Incremento de riesgo cibernético/Incremento de número de usuarios/Cambios en la tecnología e infraestructura</v>
      </c>
      <c r="J51" s="107" t="str">
        <f>Eventos!Z61</f>
        <v>Mitigar</v>
      </c>
      <c r="K51" s="107">
        <f>Eventos!AF61</f>
        <v>1</v>
      </c>
      <c r="L51" s="107">
        <f>Eventos!AD61</f>
        <v>1</v>
      </c>
      <c r="M51" s="107" t="str">
        <f>+IF(Eventos!AA61=0,"",Eventos!AA61)</f>
        <v>x</v>
      </c>
      <c r="N51" s="107" t="str">
        <f>+IF(Eventos!AB61=0,"",Eventos!AB61)</f>
        <v>x</v>
      </c>
    </row>
    <row r="52" spans="1:14" x14ac:dyDescent="0.35">
      <c r="A52" s="105">
        <f>Eventos!C62</f>
        <v>45936</v>
      </c>
      <c r="B52" s="105" t="str">
        <f>Eventos!D62</f>
        <v>PRO-PTS-01</v>
      </c>
      <c r="C52" s="107" t="str">
        <f>Eventos!S62</f>
        <v>TI-DS-DS-41</v>
      </c>
      <c r="D52" s="107" t="str">
        <f>Eventos!T62</f>
        <v>Deficiencias en la ejecución de procesos, en el procesamiento de operaciones; y en las relaciones con proveedores y terceros</v>
      </c>
      <c r="E52" s="107" t="str">
        <f>Eventos!U62</f>
        <v>Existe un stock de repuestos básicos de los equipos informáticos o se mantienen acuerdos con los proveedores de equipos (hardware) para el reemplazo inmediato de componentes en caso de fallas</v>
      </c>
      <c r="F52" s="107" t="str">
        <f>Eventos!V62</f>
        <v>Procesos</v>
      </c>
      <c r="G52" s="107" t="str">
        <f>Eventos!W62</f>
        <v>Interno</v>
      </c>
      <c r="H52" s="107" t="str">
        <f>Eventos!X62</f>
        <v>Pérdida de datos/alteración de información/Demoras en tiempo de respuesta/Deterioro en la calidad del servicio</v>
      </c>
      <c r="I52" s="107" t="str">
        <f>Eventos!Y62</f>
        <v>Cambios normativos/Incremento de riesgo cibernético/Incremento de número de usuarios/Cambios en la tecnología e infraestructura</v>
      </c>
      <c r="J52" s="107" t="str">
        <f>Eventos!Z62</f>
        <v>Mitigar</v>
      </c>
      <c r="K52" s="107">
        <f>Eventos!AF62</f>
        <v>2</v>
      </c>
      <c r="L52" s="107">
        <f>Eventos!AD62</f>
        <v>4</v>
      </c>
      <c r="M52" s="107" t="str">
        <f>+IF(Eventos!AA62=0,"",Eventos!AA62)</f>
        <v>x</v>
      </c>
      <c r="N52" s="107" t="str">
        <f>+IF(Eventos!AB62=0,"",Eventos!AB62)</f>
        <v>x</v>
      </c>
    </row>
    <row r="53" spans="1:14" x14ac:dyDescent="0.35">
      <c r="A53" s="105">
        <f>Eventos!C63</f>
        <v>45936</v>
      </c>
      <c r="B53" s="105" t="str">
        <f>Eventos!D63</f>
        <v>PRO-PTS-01</v>
      </c>
      <c r="C53" s="107" t="str">
        <f>Eventos!S63</f>
        <v>TI-DS-DS-42</v>
      </c>
      <c r="D53" s="107" t="str">
        <f>Eventos!T63</f>
        <v>Deficiencias en la ejecución de procesos, en el procesamiento de operaciones; y en las relaciones con proveedores y terceros</v>
      </c>
      <c r="E53" s="107" t="str">
        <f>Eventos!U63</f>
        <v>ISO 27001 - DOM_6 / Se han establecido e implantado medidas para proteger la confidencialidad e integridad de información publicada. La entidad cuenta con una página web informativa y/o transaccional operativa la cual se encuentra actualizada y se le otorga mantenimiento y soporte permanente, en el que los clientes puedan conocer los productos y servicios ofertados, su alcance y políticas institucionales</v>
      </c>
      <c r="F53" s="107" t="str">
        <f>Eventos!V63</f>
        <v>Procesos</v>
      </c>
      <c r="G53" s="107" t="str">
        <f>Eventos!W63</f>
        <v>Interno</v>
      </c>
      <c r="H53" s="107" t="str">
        <f>Eventos!X63</f>
        <v>Pérdida de datos/alteración de información/Demoras en tiempo de respuesta/Deterioro en la calidad del servicio</v>
      </c>
      <c r="I53" s="107" t="str">
        <f>Eventos!Y63</f>
        <v>Cambios normativos/Incremento de riesgo cibernético/Incremento de número de usuarios/Cambios en la tecnología e infraestructura</v>
      </c>
      <c r="J53" s="107" t="str">
        <f>Eventos!Z63</f>
        <v>Mitigar</v>
      </c>
      <c r="K53" s="107">
        <f>Eventos!AF63</f>
        <v>1</v>
      </c>
      <c r="L53" s="107">
        <f>Eventos!AD63</f>
        <v>1</v>
      </c>
      <c r="M53" s="107" t="str">
        <f>+IF(Eventos!AA63=0,"",Eventos!AA63)</f>
        <v>x</v>
      </c>
      <c r="N53" s="107" t="str">
        <f>+IF(Eventos!AB63=0,"",Eventos!AB63)</f>
        <v>x</v>
      </c>
    </row>
    <row r="54" spans="1:14" x14ac:dyDescent="0.35">
      <c r="A54" s="105">
        <f>Eventos!C64</f>
        <v>45936</v>
      </c>
      <c r="B54" s="105" t="str">
        <f>Eventos!D64</f>
        <v>PRO-PTS-01</v>
      </c>
      <c r="C54" s="107" t="str">
        <f>Eventos!S64</f>
        <v>TI-DS-DS-43</v>
      </c>
      <c r="D54" s="107" t="str">
        <f>Eventos!T64</f>
        <v>Deficiencias en la ejecución de procesos, en el procesamiento de operaciones; y en las relaciones con proveedores y terceros</v>
      </c>
      <c r="E54" s="107" t="str">
        <f>Eventos!U64</f>
        <v>ISO 27002 - A11.2.5 Mantenimiento de los equipos (infraestructura). los medios y equipos donde se almacena, procesa o comunica la información, deben mantenerse con las medidas de protección físicas y lógicas, que permitan su monitoreo y correcto estado de funcionamiento; para ello se debe realizar los mantenimientos preventivos periódicamente cada seis meses y correctivos cuando se requieran. Se establecen e implementan políticas de mantenimiento preventivo de hardware, bases de datos, comunicaciones, seguridades y software. Existe un cronograma de aplicación</v>
      </c>
      <c r="F54" s="107" t="str">
        <f>Eventos!V64</f>
        <v>Procesos</v>
      </c>
      <c r="G54" s="107" t="str">
        <f>Eventos!W64</f>
        <v>Interno</v>
      </c>
      <c r="H54" s="107" t="str">
        <f>Eventos!X64</f>
        <v>Pérdida de datos/alteración de información/Demoras en tiempo de respuesta/Deterioro en la calidad del servicio</v>
      </c>
      <c r="I54" s="107" t="str">
        <f>Eventos!Y64</f>
        <v>Cambios normativos/Incremento de riesgo cibernético/Incremento de número de usuarios/Cambios en la tecnología e infraestructura</v>
      </c>
      <c r="J54" s="107" t="str">
        <f>Eventos!Z64</f>
        <v>Mitigar</v>
      </c>
      <c r="K54" s="107">
        <f>Eventos!AF64</f>
        <v>1</v>
      </c>
      <c r="L54" s="107">
        <f>Eventos!AD64</f>
        <v>1</v>
      </c>
      <c r="M54" s="107" t="str">
        <f>+IF(Eventos!AA64=0,"",Eventos!AA64)</f>
        <v>x</v>
      </c>
      <c r="N54" s="107" t="str">
        <f>+IF(Eventos!AB64=0,"",Eventos!AB64)</f>
        <v>x</v>
      </c>
    </row>
    <row r="55" spans="1:14" x14ac:dyDescent="0.35">
      <c r="A55" s="105">
        <f>Eventos!C65</f>
        <v>45936</v>
      </c>
      <c r="B55" s="105" t="str">
        <f>Eventos!D65</f>
        <v>PRO-PTS-01</v>
      </c>
      <c r="C55" s="107" t="str">
        <f>Eventos!S65</f>
        <v>TI-DS-DS-44</v>
      </c>
      <c r="D55" s="107" t="str">
        <f>Eventos!T65</f>
        <v>Deficiencias en la ejecución de procesos, en el procesamiento de operaciones; y en las relaciones con proveedores y terceros</v>
      </c>
      <c r="E55" s="107" t="str">
        <f>Eventos!U65</f>
        <v>ISO 27002 - A12.7.1 / Sistemas de información. La entidad debe disponer de un Sistema de información. Se debe realizar monitoreo periódicamente para evaluar la conformidad con las políticas de la organización, para evaluar el nivel de implementación de los sistemas de información, para evaluar el estado de mantenimiento y la capacidad de mejoramiento de los sistemas de información. El Core Transaccional es adecuado para el tamaño y complejidad de las operaciones de la entidad.</v>
      </c>
      <c r="F55" s="107" t="str">
        <f>Eventos!V65</f>
        <v>Procesos</v>
      </c>
      <c r="G55" s="107" t="str">
        <f>Eventos!W65</f>
        <v>Interno</v>
      </c>
      <c r="H55" s="107" t="str">
        <f>Eventos!X65</f>
        <v>Pérdida de datos/alteración de información/Demoras en tiempo de respuesta/Deterioro en la calidad del servicio</v>
      </c>
      <c r="I55" s="107" t="str">
        <f>Eventos!Y65</f>
        <v>Cambios normativos/Incremento de riesgo cibernético/Incremento de número de usuarios/Cambios en la tecnología e infraestructura</v>
      </c>
      <c r="J55" s="107" t="str">
        <f>Eventos!Z65</f>
        <v>Mitigar</v>
      </c>
      <c r="K55" s="107">
        <f>Eventos!AF65</f>
        <v>2</v>
      </c>
      <c r="L55" s="107">
        <f>Eventos!AD65</f>
        <v>3</v>
      </c>
      <c r="M55" s="107" t="str">
        <f>+IF(Eventos!AA65=0,"",Eventos!AA65)</f>
        <v>x</v>
      </c>
      <c r="N55" s="107" t="str">
        <f>+IF(Eventos!AB65=0,"",Eventos!AB65)</f>
        <v>x</v>
      </c>
    </row>
    <row r="56" spans="1:14" x14ac:dyDescent="0.35">
      <c r="A56" s="105">
        <f>Eventos!C66</f>
        <v>45936</v>
      </c>
      <c r="B56" s="105" t="str">
        <f>Eventos!D66</f>
        <v>PRO-PTS-01</v>
      </c>
      <c r="C56" s="107" t="str">
        <f>Eventos!S66</f>
        <v>TI-DS-DS-45</v>
      </c>
      <c r="D56" s="107" t="str">
        <f>Eventos!T66</f>
        <v>Deficiencias en la ejecución de procesos, en el procesamiento de operaciones; y en las relaciones con proveedores y terceros</v>
      </c>
      <c r="E56" s="107" t="str">
        <f>Eventos!U66</f>
        <v>La arquitectura del sistema permite separar, diferenciar y segregar la información de un cliente en particular, independiente de los módulos o servicios que haya contratado, de tal forma que pueda clasificadase e incluso eliminarse la información por cliente en forma individual, sin que los datos se mezclen o combinen de forma inadecuada. ISO 27017 - Anx B.1. Riesgos de Seguridad / Amenazas para el cliente del servicio en la nube. Fallas de aislamiento. Los recursos compartidos y multiusuario son características definidas de la nube pública. Esta categoría de riesgo cubre la falla de los mecanismos que separan el uso de datos, almacenamiento, memoria, ruteo e incluso reputación entre diferentes usuarios o clientes (por ejemplo, los denominados ataques guest-hopping). ISO 27017 - Anx B.2. Riesgos de Seguridad / Amenazas para el proveedor de servicios en la nube. Falla de aislamiento. La computación en la nube generalmente implica compartir recursos entre múltiples clientes. Existe la posibilidad de que fallen los mecanismos de aislamiento que mantienen separados los datos y las aplicaciones de diferentes clientes. Este riesgo es una amenaza para la reputación del proveedor y para el negocio del proveedor. La exposición no intencional de los activos del cliente podría ser la causa de litigio.</v>
      </c>
      <c r="F56" s="107" t="str">
        <f>Eventos!V66</f>
        <v>Procesos</v>
      </c>
      <c r="G56" s="107" t="str">
        <f>Eventos!W66</f>
        <v>Interno</v>
      </c>
      <c r="H56" s="107" t="str">
        <f>Eventos!X66</f>
        <v>Pérdida de datos/alteración de información/Demoras en tiempo de respuesta/Deterioro en la calidad del servicio</v>
      </c>
      <c r="I56" s="107" t="str">
        <f>Eventos!Y66</f>
        <v>Cambios normativos/Incremento de riesgo cibernético/Incremento de número de usuarios/Cambios en la tecnología e infraestructura</v>
      </c>
      <c r="J56" s="107" t="str">
        <f>Eventos!Z66</f>
        <v>Mitigar</v>
      </c>
      <c r="K56" s="107">
        <f>Eventos!AF66</f>
        <v>1</v>
      </c>
      <c r="L56" s="107">
        <f>Eventos!AD66</f>
        <v>1</v>
      </c>
      <c r="M56" s="107" t="str">
        <f>+IF(Eventos!AA66=0,"",Eventos!AA66)</f>
        <v>x</v>
      </c>
      <c r="N56" s="107" t="str">
        <f>+IF(Eventos!AB66=0,"",Eventos!AB66)</f>
        <v>x</v>
      </c>
    </row>
    <row r="57" spans="1:14" x14ac:dyDescent="0.35">
      <c r="A57" s="105">
        <f>Eventos!C67</f>
        <v>45936</v>
      </c>
      <c r="B57" s="105" t="str">
        <f>Eventos!D67</f>
        <v>PRO-PTS-01</v>
      </c>
      <c r="C57" s="107" t="str">
        <f>Eventos!S67</f>
        <v>TI-DS-DS-46</v>
      </c>
      <c r="D57" s="107" t="str">
        <f>Eventos!T67</f>
        <v>Deficiencias en la ejecución de procesos, en el procesamiento de operaciones; y en las relaciones con proveedores y terceros</v>
      </c>
      <c r="E57" s="107" t="str">
        <f>Eventos!U67</f>
        <v>ISO 27017 - Anx B.1. Riesgos de Seguridad / Amenazas para el cliente del servicio en la nube. Dependencia de un proveedor. la Dependencia de los servicios patentados de un proveedor de servicios en la nube en particular podría llevar al cliente a vincularse con ese proveedor. Los servicios que no admiten la portabilidad de aplicaciones y datos a otros proveedores aumentan el riesgo de falta de disponibilidad de datos y servicios.</v>
      </c>
      <c r="F57" s="107" t="str">
        <f>Eventos!V67</f>
        <v>Procesos</v>
      </c>
      <c r="G57" s="107" t="str">
        <f>Eventos!W67</f>
        <v>Interno</v>
      </c>
      <c r="H57" s="107" t="str">
        <f>Eventos!X67</f>
        <v>Pérdida de datos/alteración de información/Demoras en tiempo de respuesta/Deterioro en la calidad del servicio</v>
      </c>
      <c r="I57" s="107" t="str">
        <f>Eventos!Y67</f>
        <v>Cambios normativos/Incremento de riesgo cibernético/Incremento de número de usuarios/Cambios en la tecnología e infraestructura</v>
      </c>
      <c r="J57" s="107" t="str">
        <f>Eventos!Z67</f>
        <v>Mitigar</v>
      </c>
      <c r="K57" s="107">
        <f>Eventos!AF67</f>
        <v>1</v>
      </c>
      <c r="L57" s="107">
        <f>Eventos!AD67</f>
        <v>1</v>
      </c>
      <c r="M57" s="107" t="str">
        <f>+IF(Eventos!AA67=0,"",Eventos!AA67)</f>
        <v>x</v>
      </c>
      <c r="N57" s="107" t="str">
        <f>+IF(Eventos!AB67=0,"",Eventos!AB67)</f>
        <v>x</v>
      </c>
    </row>
    <row r="58" spans="1:14" x14ac:dyDescent="0.35">
      <c r="A58" s="105">
        <f>Eventos!C68</f>
        <v>45936</v>
      </c>
      <c r="B58" s="105" t="str">
        <f>Eventos!D68</f>
        <v>PRO-PTS-01</v>
      </c>
      <c r="C58" s="107" t="str">
        <f>Eventos!S68</f>
        <v>TI-DS-DS-47</v>
      </c>
      <c r="D58" s="107" t="str">
        <f>Eventos!T68</f>
        <v>Deficiencias en la ejecución de procesos, en el procesamiento de operaciones; y en las relaciones con proveedores y terceros</v>
      </c>
      <c r="E58" s="107" t="str">
        <f>Eventos!U68</f>
        <v>La Entidad debe establecer a sus clientes un Acuerdo de Nivel de Servicios (ANS - SLA), Niveles de Seguridad de la Información y las especificaciones del servicio para garantizar el cumplimiento de la política de la Seguridad de la Información de los servicios ofertados.</v>
      </c>
      <c r="F58" s="107" t="str">
        <f>Eventos!V68</f>
        <v>Procesos</v>
      </c>
      <c r="G58" s="107" t="str">
        <f>Eventos!W68</f>
        <v>Interno</v>
      </c>
      <c r="H58" s="107" t="str">
        <f>Eventos!X68</f>
        <v>Pérdida de datos/alteración de información/Demoras en tiempo de respuesta/Deterioro en la calidad del servicio</v>
      </c>
      <c r="I58" s="107" t="str">
        <f>Eventos!Y68</f>
        <v>Cambios normativos/Incremento de riesgo cibernético/Incremento de número de usuarios/Cambios en la tecnología e infraestructura</v>
      </c>
      <c r="J58" s="107" t="str">
        <f>Eventos!Z68</f>
        <v>Mitigar</v>
      </c>
      <c r="K58" s="107">
        <f>Eventos!AF68</f>
        <v>1</v>
      </c>
      <c r="L58" s="107">
        <f>Eventos!AD68</f>
        <v>1</v>
      </c>
      <c r="M58" s="107" t="str">
        <f>+IF(Eventos!AA68=0,"",Eventos!AA68)</f>
        <v>x</v>
      </c>
      <c r="N58" s="107" t="str">
        <f>+IF(Eventos!AB68=0,"",Eventos!AB68)</f>
        <v>x</v>
      </c>
    </row>
    <row r="59" spans="1:14" x14ac:dyDescent="0.35">
      <c r="A59" s="105">
        <f>Eventos!C69</f>
        <v>45936</v>
      </c>
      <c r="B59" s="105" t="str">
        <f>Eventos!D69</f>
        <v>PRO-PTS-01</v>
      </c>
      <c r="C59" s="107" t="str">
        <f>Eventos!S69</f>
        <v>TI-DS-DS-48</v>
      </c>
      <c r="D59" s="107" t="str">
        <f>Eventos!T69</f>
        <v>Deficiencias en la ejecución de procesos, en el procesamiento de operaciones; y en las relaciones con proveedores y terceros</v>
      </c>
      <c r="E59" s="107" t="str">
        <f>Eventos!U69</f>
        <v>ISO 27002 - A6.1.3. / Contacto con las autoridades y grupos de interés. Se deben mantener los contactos apropiados con las autoridades pertinentes y grupos de interés, que pueden apoyar a solucionar conflictos en cuanto a la Seguridad de la Información de la Entidad.</v>
      </c>
      <c r="F59" s="107" t="str">
        <f>Eventos!V69</f>
        <v>Procesos</v>
      </c>
      <c r="G59" s="107" t="str">
        <f>Eventos!W69</f>
        <v>Interno</v>
      </c>
      <c r="H59" s="107" t="str">
        <f>Eventos!X69</f>
        <v>Pérdida de datos/alteración de información/Demoras en tiempo de respuesta/Deterioro en la calidad del servicio</v>
      </c>
      <c r="I59" s="107" t="str">
        <f>Eventos!Y69</f>
        <v>Cambios normativos/Incremento de riesgo cibernético/Incremento de número de usuarios/Cambios en la tecnología e infraestructura</v>
      </c>
      <c r="J59" s="107" t="str">
        <f>Eventos!Z69</f>
        <v>Mitigar</v>
      </c>
      <c r="K59" s="107">
        <f>Eventos!AF69</f>
        <v>1</v>
      </c>
      <c r="L59" s="107">
        <f>Eventos!AD69</f>
        <v>1</v>
      </c>
      <c r="M59" s="107" t="str">
        <f>+IF(Eventos!AA69=0,"",Eventos!AA69)</f>
        <v>x</v>
      </c>
      <c r="N59" s="107" t="str">
        <f>+IF(Eventos!AB69=0,"",Eventos!AB69)</f>
        <v>x</v>
      </c>
    </row>
    <row r="60" spans="1:14" x14ac:dyDescent="0.35">
      <c r="A60" s="105">
        <f>Eventos!C70</f>
        <v>45936</v>
      </c>
      <c r="B60" s="105" t="str">
        <f>Eventos!D70</f>
        <v>PRO-PTS-01</v>
      </c>
      <c r="C60" s="107" t="str">
        <f>Eventos!S70</f>
        <v>TI-DS-DS-49</v>
      </c>
      <c r="D60" s="107" t="str">
        <f>Eventos!T70</f>
        <v>Deficiencias en la ejecución de procesos, en el procesamiento de operaciones; y en las relaciones con proveedores y terceros</v>
      </c>
      <c r="E60" s="107" t="str">
        <f>Eventos!U70</f>
        <v>ISO 27001 - DOM_3 / Existen un inventario de activos físicos actualizado, el personal asignado, su vida útil y los mantenimientos realizados. ISO 27001 - DOM_3 / El Inventario contiene activos de datos, software, equipos y servicios</v>
      </c>
      <c r="F60" s="107" t="str">
        <f>Eventos!V70</f>
        <v>Procesos</v>
      </c>
      <c r="G60" s="107" t="str">
        <f>Eventos!W70</f>
        <v>Interno</v>
      </c>
      <c r="H60" s="107" t="str">
        <f>Eventos!X70</f>
        <v>Pérdida de datos/alteración de información/Demoras en tiempo de respuesta/Deterioro en la calidad del servicio</v>
      </c>
      <c r="I60" s="107" t="str">
        <f>Eventos!Y70</f>
        <v>Cambios normativos/Incremento de riesgo cibernético/Incremento de número de usuarios/Cambios en la tecnología e infraestructura</v>
      </c>
      <c r="J60" s="107" t="str">
        <f>Eventos!Z70</f>
        <v>Mitigar</v>
      </c>
      <c r="K60" s="107">
        <f>Eventos!AF70</f>
        <v>1</v>
      </c>
      <c r="L60" s="107">
        <f>Eventos!AD70</f>
        <v>1</v>
      </c>
      <c r="M60" s="107" t="str">
        <f>+IF(Eventos!AA70=0,"",Eventos!AA70)</f>
        <v>x</v>
      </c>
      <c r="N60" s="107" t="str">
        <f>+IF(Eventos!AB70=0,"",Eventos!AB70)</f>
        <v>x</v>
      </c>
    </row>
    <row r="61" spans="1:14" x14ac:dyDescent="0.35">
      <c r="A61" s="105">
        <f>Eventos!C71</f>
        <v>45936</v>
      </c>
      <c r="B61" s="105" t="str">
        <f>Eventos!D71</f>
        <v>PRO-PTS-01</v>
      </c>
      <c r="C61" s="107" t="str">
        <f>Eventos!S71</f>
        <v>TI-DS-DS-50</v>
      </c>
      <c r="D61" s="107" t="str">
        <f>Eventos!T71</f>
        <v>Deficiencias en la ejecución de procesos, en el procesamiento de operaciones; y en las relaciones con proveedores y terceros</v>
      </c>
      <c r="E61" s="107" t="str">
        <f>Eventos!U71</f>
        <v>ISO 27017 - En el caso de culminación de contratos de los clientes, se debe verificar se cumplan las medidas necesarias para la devolución de los activos de información (bases de datos), luego de lo cual se realizará el procedimiento de eliminación de los registros de ex-clientes de las bases de datos de la Entidad, levantando un acta en la que se evidencie que no existen registros de los clientes que han cancelado los contratos de servicios. ISO 27017 - Anx B.1. Riesgos de Seguridad / Amenazas para el cliente del servicio en la nube. Eliminación de datos insegura e incompleta. Las solicitudes para eliminar recursos de la nube, por ejemplo, cuando un cliente termina el uso de un servicio en la nube con un proveedor, pueden no dar como resultado la eliminación completa de los datos del cliente de los sistemas del proveedor. La eliminación adecuada o puntual de los datos también puede ser imposible, ya sea porque se almacenan copias adicionales de los datos, pero no están disponibles, o porque el disco que se va a eliminar también almacena datos de otros clientes. En el caso de multiclientes y la reutilización de recursos de hardware, esto representa un mayor riesgo para el cliente que en el caso del hardware dedicado.</v>
      </c>
      <c r="F61" s="107" t="str">
        <f>Eventos!V71</f>
        <v>Procesos</v>
      </c>
      <c r="G61" s="107" t="str">
        <f>Eventos!W71</f>
        <v>Interno</v>
      </c>
      <c r="H61" s="107" t="str">
        <f>Eventos!X71</f>
        <v>Pérdida de datos/alteración de información/Demoras en tiempo de respuesta/Deterioro en la calidad del servicio</v>
      </c>
      <c r="I61" s="107" t="str">
        <f>Eventos!Y71</f>
        <v>Cambios normativos/Incremento de riesgo cibernético/Incremento de número de usuarios/Cambios en la tecnología e infraestructura</v>
      </c>
      <c r="J61" s="107" t="str">
        <f>Eventos!Z71</f>
        <v>Mitigar</v>
      </c>
      <c r="K61" s="107">
        <f>Eventos!AF71</f>
        <v>1</v>
      </c>
      <c r="L61" s="107">
        <f>Eventos!AD71</f>
        <v>1</v>
      </c>
      <c r="M61" s="107" t="str">
        <f>+IF(Eventos!AA71=0,"",Eventos!AA71)</f>
        <v>x</v>
      </c>
      <c r="N61" s="107" t="str">
        <f>+IF(Eventos!AB71=0,"",Eventos!AB71)</f>
        <v>x</v>
      </c>
    </row>
    <row r="62" spans="1:14" x14ac:dyDescent="0.35">
      <c r="A62" s="105">
        <f>Eventos!C72</f>
        <v>45936</v>
      </c>
      <c r="B62" s="105" t="str">
        <f>Eventos!D72</f>
        <v>PRO-PTS-01</v>
      </c>
      <c r="C62" s="107" t="str">
        <f>Eventos!S72</f>
        <v>TI-DS-DS-51</v>
      </c>
      <c r="D62" s="107" t="str">
        <f>Eventos!T72</f>
        <v>Deficiencias en la ejecución de procesos, en el procesamiento de operaciones; y en las relaciones con proveedores y terceros</v>
      </c>
      <c r="E62" s="107" t="str">
        <f>Eventos!U72</f>
        <v>ISO 27002 - A11.2.3 Instalaciones de suministro. La Entidad debe asegurar que las labores de suministro y mantenimiento de redes eléctricas, de voz y de datos, sean realizadas por personal idóneo y apropiadamente autorizado e identificado; así mismo, se debe llevar control de la programación de los mantenimientos preventivos, de tal forma que se asegure la provisión de los suministros e insumos, de tal forma que no afecte el servicio de la entidad a sus clientes. ISO 27001 - DOM_5 / Existen protecciones frente a fallos en la alimentación eléctrica. ISO 27001 - DOM_5 / Existe seguridad en el cableado frente a daños e intercepciones</v>
      </c>
      <c r="F62" s="107" t="str">
        <f>Eventos!V72</f>
        <v>Procesos</v>
      </c>
      <c r="G62" s="107" t="str">
        <f>Eventos!W72</f>
        <v>Interno</v>
      </c>
      <c r="H62" s="107" t="str">
        <f>Eventos!X72</f>
        <v>Pérdida de datos/alteración de información/Demoras en tiempo de respuesta/Deterioro en la calidad del servicio</v>
      </c>
      <c r="I62" s="107" t="str">
        <f>Eventos!Y72</f>
        <v>Cambios normativos/Incremento de riesgo cibernético/Incremento de número de usuarios/Cambios en la tecnología e infraestructura</v>
      </c>
      <c r="J62" s="107" t="str">
        <f>Eventos!Z72</f>
        <v>Mitigar</v>
      </c>
      <c r="K62" s="107">
        <f>Eventos!AF72</f>
        <v>1</v>
      </c>
      <c r="L62" s="107">
        <f>Eventos!AD72</f>
        <v>3</v>
      </c>
      <c r="M62" s="107" t="str">
        <f>+IF(Eventos!AA72=0,"",Eventos!AA72)</f>
        <v>x</v>
      </c>
      <c r="N62" s="107" t="str">
        <f>+IF(Eventos!AB72=0,"",Eventos!AB72)</f>
        <v>x</v>
      </c>
    </row>
    <row r="63" spans="1:14" x14ac:dyDescent="0.35">
      <c r="A63" s="105">
        <f>Eventos!C73</f>
        <v>45936</v>
      </c>
      <c r="B63" s="105" t="str">
        <f>Eventos!D73</f>
        <v>PRO-PTS-01</v>
      </c>
      <c r="C63" s="107" t="str">
        <f>Eventos!S73</f>
        <v>TI-DS-DS-52</v>
      </c>
      <c r="D63" s="107" t="str">
        <f>Eventos!T73</f>
        <v>Deficiencias en la ejecución de procesos, en el procesamiento de operaciones; y en las relaciones con proveedores y terceros</v>
      </c>
      <c r="E63" s="107" t="str">
        <f>Eventos!U73</f>
        <v>ISO 27002 - A11.2.6 Retirada de materiales propiedad de la Entidad. La Entidad debe velar porque la entrada y salida de información, software, estaciones de trabajo, servidores, equipos portátiles y demás recursos tecnológicos corporativos de las instalaciones cuente con la autorización documentada y aprobada para que sea movilizada o trasladada fuera de las instalaciones autorizadas.</v>
      </c>
      <c r="F63" s="107" t="str">
        <f>Eventos!V73</f>
        <v>Procesos</v>
      </c>
      <c r="G63" s="107" t="str">
        <f>Eventos!W73</f>
        <v>Interno</v>
      </c>
      <c r="H63" s="107" t="str">
        <f>Eventos!X73</f>
        <v>Pérdida de datos/alteración de información/Demoras en tiempo de respuesta/Deterioro en la calidad del servicio</v>
      </c>
      <c r="I63" s="107" t="str">
        <f>Eventos!Y73</f>
        <v>Cambios normativos/Incremento de riesgo cibernético/Incremento de número de usuarios/Cambios en la tecnología e infraestructura</v>
      </c>
      <c r="J63" s="107" t="str">
        <f>Eventos!Z73</f>
        <v>Mitigar</v>
      </c>
      <c r="K63" s="107">
        <f>Eventos!AF73</f>
        <v>1</v>
      </c>
      <c r="L63" s="107">
        <f>Eventos!AD73</f>
        <v>1</v>
      </c>
      <c r="M63" s="107" t="str">
        <f>+IF(Eventos!AA73=0,"",Eventos!AA73)</f>
        <v>x</v>
      </c>
      <c r="N63" s="107" t="str">
        <f>+IF(Eventos!AB73=0,"",Eventos!AB73)</f>
        <v>x</v>
      </c>
    </row>
    <row r="64" spans="1:14" x14ac:dyDescent="0.35">
      <c r="A64" s="105">
        <f>Eventos!C74</f>
        <v>45936</v>
      </c>
      <c r="B64" s="105" t="str">
        <f>Eventos!D74</f>
        <v>PRO-PTS-01</v>
      </c>
      <c r="C64" s="107" t="str">
        <f>Eventos!S74</f>
        <v>TI-DS-DS-53</v>
      </c>
      <c r="D64" s="107" t="str">
        <f>Eventos!T74</f>
        <v>Deficiencias en la ejecución de procesos, en el procesamiento de operaciones; y en las relaciones con proveedores y terceros</v>
      </c>
      <c r="E64" s="107" t="str">
        <f>Eventos!U74</f>
        <v>ISO 27002 - A11.2.7 Seguridad de los equipos. El área responsable de los recursos físicos debe velar porque los equipos e infraestructura en la que se almacena o traslada información, posean pólizas de seguro que cubran los diferentes riesgos que puedan presentar.</v>
      </c>
      <c r="F64" s="107" t="str">
        <f>Eventos!V74</f>
        <v>Procesos</v>
      </c>
      <c r="G64" s="107" t="str">
        <f>Eventos!W74</f>
        <v>Interno</v>
      </c>
      <c r="H64" s="107" t="str">
        <f>Eventos!X74</f>
        <v>Pérdida de datos/alteración de información/Demoras en tiempo de respuesta/Deterioro en la calidad del servicio</v>
      </c>
      <c r="I64" s="107" t="str">
        <f>Eventos!Y74</f>
        <v>Cambios normativos/Incremento de riesgo cibernético/Incremento de número de usuarios/Cambios en la tecnología e infraestructura</v>
      </c>
      <c r="J64" s="107" t="str">
        <f>Eventos!Z74</f>
        <v>Mitigar</v>
      </c>
      <c r="K64" s="107">
        <f>Eventos!AF74</f>
        <v>2</v>
      </c>
      <c r="L64" s="107">
        <f>Eventos!AD74</f>
        <v>3</v>
      </c>
      <c r="M64" s="107" t="str">
        <f>+IF(Eventos!AA74=0,"",Eventos!AA74)</f>
        <v>x</v>
      </c>
      <c r="N64" s="107" t="str">
        <f>+IF(Eventos!AB74=0,"",Eventos!AB74)</f>
        <v>x</v>
      </c>
    </row>
    <row r="65" spans="1:14" x14ac:dyDescent="0.35">
      <c r="A65" s="105">
        <f>Eventos!C75</f>
        <v>45936</v>
      </c>
      <c r="B65" s="105" t="str">
        <f>Eventos!D75</f>
        <v>PRO-PTS-01</v>
      </c>
      <c r="C65" s="107" t="str">
        <f>Eventos!S75</f>
        <v>TI-DS-DS-54</v>
      </c>
      <c r="D65" s="107" t="str">
        <f>Eventos!T75</f>
        <v>Deficiencias en la ejecución de procesos, en el procesamiento de operaciones; y en las relaciones con proveedores y terceros</v>
      </c>
      <c r="E65" s="107" t="str">
        <f>Eventos!U75</f>
        <v>ISO 27001 - DOM_4 / Se tiene en cuenta la seguridad en la baja del personal. Los activos físicos se devuelven con actas correspondientes y los activos de información almacenados se redistribuyen o eliminan, dependiendo de las características de la información y su criticidad. ISO 27002 - A11.2.8 Reutilización o eliminación segura de equipos. El Area de TI debe efectuar la reutilización o retirada segura de los dispositivos de almacenamiento que tienen información de la Entidad, a través de los mecanismos necesarios en la plataforma tecnológica, ya sea cuando son dados de baja o cambian de usuario. ISO 27002 - A11.2.9 Equipo de usuario desatendido. el Area de TI debe velar porque los equipos informáticos de los usuarios que no trabajan dentro de las instalaciones de la Entidad, tengan sus medios de almacenamiento cifrados, los softwares para protección de la información, que eviten que la información se accedida por personas no autorizadas. ISO 27001 - DOM_7 / Se protege el acceso de los equipos desatendidos</v>
      </c>
      <c r="F65" s="107" t="str">
        <f>Eventos!V75</f>
        <v>Procesos</v>
      </c>
      <c r="G65" s="107" t="str">
        <f>Eventos!W75</f>
        <v>Interno</v>
      </c>
      <c r="H65" s="107" t="str">
        <f>Eventos!X75</f>
        <v>Pérdida de datos/alteración de información/Demoras en tiempo de respuesta/Deterioro en la calidad del servicio</v>
      </c>
      <c r="I65" s="107" t="str">
        <f>Eventos!Y75</f>
        <v>Cambios normativos/Incremento de riesgo cibernético/Incremento de número de usuarios/Cambios en la tecnología e infraestructura</v>
      </c>
      <c r="J65" s="107" t="str">
        <f>Eventos!Z75</f>
        <v>Mitigar</v>
      </c>
      <c r="K65" s="107">
        <f>Eventos!AF75</f>
        <v>1</v>
      </c>
      <c r="L65" s="107">
        <f>Eventos!AD75</f>
        <v>1</v>
      </c>
      <c r="M65" s="107" t="str">
        <f>+IF(Eventos!AA75=0,"",Eventos!AA75)</f>
        <v>x</v>
      </c>
      <c r="N65" s="107" t="str">
        <f>+IF(Eventos!AB75=0,"",Eventos!AB75)</f>
        <v>x</v>
      </c>
    </row>
    <row r="66" spans="1:14" x14ac:dyDescent="0.35">
      <c r="A66" s="105">
        <f>Eventos!C76</f>
        <v>45936</v>
      </c>
      <c r="B66" s="105" t="str">
        <f>Eventos!D76</f>
        <v>PRO-PTS-01</v>
      </c>
      <c r="C66" s="107" t="str">
        <f>Eventos!S76</f>
        <v>TI-DS-DS-55</v>
      </c>
      <c r="D66" s="107" t="str">
        <f>Eventos!T76</f>
        <v>Deficiencias en la ejecución de procesos, en el procesamiento de operaciones; y en las relaciones con proveedores y terceros</v>
      </c>
      <c r="E66" s="107" t="str">
        <f>Eventos!U76</f>
        <v>ISO 27002 - A8.3.1. / Gestión de soportes extraíbles. No está permitida la conexión a la red de la Entidad de equipos portátiles, notebooks, computadores, dispositivos móviles o cualquier otro dispositivo que se considere removible, de uso personal de los funcionarios, sin la debida autorización del Jefe inmediato y de la Gerencia de Seguridad de la Información. Los puertos USB, CD o mecanismos de grabación o extracción se encuentran bloqueados. ISO 27002 - A6.2.1 / Política de dispositivos móviles. El uso de dispositivos móviles, tales como PDAs, smartphones, celulares u otros dispositivos electrónicos sobre los que se puedan realizar intercambios de información con cualquier recurso de la Entidad, debe estar autorizado de forma explícita por la dependencia respectiva, en conjunto con la Gerencia de Seguridad de la Información y podrá llevarse a cabo sólo en dispositivos provistos por la organización para tal fin.</v>
      </c>
      <c r="F66" s="107" t="str">
        <f>Eventos!V76</f>
        <v>Procesos</v>
      </c>
      <c r="G66" s="107" t="str">
        <f>Eventos!W76</f>
        <v>Interno</v>
      </c>
      <c r="H66" s="107" t="str">
        <f>Eventos!X76</f>
        <v>Pérdida de datos/alteración de información/Demoras en tiempo de respuesta/Deterioro en la calidad del servicio</v>
      </c>
      <c r="I66" s="107" t="str">
        <f>Eventos!Y76</f>
        <v>Cambios normativos/Incremento de riesgo cibernético/Incremento de número de usuarios/Cambios en la tecnología e infraestructura</v>
      </c>
      <c r="J66" s="107" t="str">
        <f>Eventos!Z76</f>
        <v>Mitigar</v>
      </c>
      <c r="K66" s="107">
        <f>Eventos!AF76</f>
        <v>1</v>
      </c>
      <c r="L66" s="107">
        <f>Eventos!AD76</f>
        <v>1</v>
      </c>
      <c r="M66" s="107" t="str">
        <f>+IF(Eventos!AA76=0,"",Eventos!AA76)</f>
        <v>x</v>
      </c>
      <c r="N66" s="107" t="str">
        <f>+IF(Eventos!AB76=0,"",Eventos!AB76)</f>
        <v>x</v>
      </c>
    </row>
    <row r="67" spans="1:14" x14ac:dyDescent="0.35">
      <c r="A67" s="105">
        <f>Eventos!C77</f>
        <v>45936</v>
      </c>
      <c r="B67" s="105" t="str">
        <f>Eventos!D77</f>
        <v>PRO-PTS-01</v>
      </c>
      <c r="C67" s="107" t="str">
        <f>Eventos!S77</f>
        <v>TI-DS-DS-56</v>
      </c>
      <c r="D67" s="107" t="str">
        <f>Eventos!T77</f>
        <v>Deficiencias en la ejecución de procesos, en el procesamiento de operaciones; y en las relaciones con proveedores y terceros</v>
      </c>
      <c r="E67" s="107" t="str">
        <f>Eventos!U77</f>
        <v>ISO 27001 - DOM_4 / Existe un proceso disciplinario de la Seguridad de la Información, en el que se establezcan los niveles de gravedad de las faltas incurridas por los empleados y colaboradores, así como las sanciones que enfrentarán por las faltas cometidas.</v>
      </c>
      <c r="F67" s="107" t="str">
        <f>Eventos!V77</f>
        <v>Procesos</v>
      </c>
      <c r="G67" s="107" t="str">
        <f>Eventos!W77</f>
        <v>Interno</v>
      </c>
      <c r="H67" s="107" t="str">
        <f>Eventos!X77</f>
        <v>Pérdida de datos/alteración de información/Demoras en tiempo de respuesta/Deterioro en la calidad del servicio</v>
      </c>
      <c r="I67" s="107" t="str">
        <f>Eventos!Y77</f>
        <v>Cambios normativos/Incremento de riesgo cibernético/Incremento de número de usuarios/Cambios en la tecnología e infraestructura</v>
      </c>
      <c r="J67" s="107" t="str">
        <f>Eventos!Z77</f>
        <v>Mitigar</v>
      </c>
      <c r="K67" s="107">
        <f>Eventos!AF77</f>
        <v>1</v>
      </c>
      <c r="L67" s="107">
        <f>Eventos!AD77</f>
        <v>1</v>
      </c>
      <c r="M67" s="107" t="str">
        <f>+IF(Eventos!AA77=0,"",Eventos!AA77)</f>
        <v>x</v>
      </c>
      <c r="N67" s="107" t="str">
        <f>+IF(Eventos!AB77=0,"",Eventos!AB77)</f>
        <v>x</v>
      </c>
    </row>
    <row r="68" spans="1:14" x14ac:dyDescent="0.35">
      <c r="A68" s="105">
        <f>Eventos!C78</f>
        <v>45936</v>
      </c>
      <c r="B68" s="105" t="str">
        <f>Eventos!D78</f>
        <v>PRO-PTS-01</v>
      </c>
      <c r="C68" s="107" t="str">
        <f>Eventos!S78</f>
        <v>TI-DS-DS-57</v>
      </c>
      <c r="D68" s="107" t="str">
        <f>Eventos!T78</f>
        <v>Deficiencias en la ejecución de procesos, en el procesamiento de operaciones; y en las relaciones con proveedores y terceros</v>
      </c>
      <c r="E68" s="107" t="str">
        <f>Eventos!U78</f>
        <v>ISO 27002 - A9.4.4. / Uso de utilidades con privilegios del sistema. El Area de TI , velará porque los recursos de la plataforma tecnológica y los servicios de red sean operados y administrados en condiciones controladas y de seguridad, que permitan un monitoreo posterior de la actividad de los usuarios administradores, poseedores de los más altos privilegios sobre dichas plataformas y servicios.</v>
      </c>
      <c r="F68" s="107" t="str">
        <f>Eventos!V78</f>
        <v>Procesos</v>
      </c>
      <c r="G68" s="107" t="str">
        <f>Eventos!W78</f>
        <v>Interno</v>
      </c>
      <c r="H68" s="107" t="str">
        <f>Eventos!X78</f>
        <v>Pérdida de datos/alteración de información/Demoras en tiempo de respuesta/Deterioro en la calidad del servicio</v>
      </c>
      <c r="I68" s="107" t="str">
        <f>Eventos!Y78</f>
        <v>Cambios normativos/Incremento de riesgo cibernético/Incremento de número de usuarios/Cambios en la tecnología e infraestructura</v>
      </c>
      <c r="J68" s="107" t="str">
        <f>Eventos!Z78</f>
        <v>Mitigar</v>
      </c>
      <c r="K68" s="107">
        <f>Eventos!AF78</f>
        <v>1</v>
      </c>
      <c r="L68" s="107">
        <f>Eventos!AD78</f>
        <v>1</v>
      </c>
      <c r="M68" s="107" t="str">
        <f>+IF(Eventos!AA78=0,"",Eventos!AA78)</f>
        <v>x</v>
      </c>
      <c r="N68" s="107" t="str">
        <f>+IF(Eventos!AB78=0,"",Eventos!AB78)</f>
        <v>x</v>
      </c>
    </row>
    <row r="69" spans="1:14" x14ac:dyDescent="0.35">
      <c r="A69" s="105">
        <f>Eventos!C79</f>
        <v>45936</v>
      </c>
      <c r="B69" s="105" t="str">
        <f>Eventos!D79</f>
        <v>PRO-PTS-01</v>
      </c>
      <c r="C69" s="107" t="str">
        <f>Eventos!S79</f>
        <v>TI-DS-DS-59</v>
      </c>
      <c r="D69" s="107" t="str">
        <f>Eventos!T79</f>
        <v>Deficiencias en la ejecución de procesos, en el procesamiento de operaciones; y en las relaciones con proveedores y terceros</v>
      </c>
      <c r="E69" s="107" t="str">
        <f>Eventos!U79</f>
        <v>ISO 27002 - A14.1.1 / Análisis de requisitos y especificaciones de Seguridad de la Información los requerimientos de Seguridad de la Información deben ser identificados previos al diseño de los sistemas de tecnología de la información.</v>
      </c>
      <c r="F69" s="107" t="str">
        <f>Eventos!V79</f>
        <v>Procesos</v>
      </c>
      <c r="G69" s="107" t="str">
        <f>Eventos!W79</f>
        <v>Interno</v>
      </c>
      <c r="H69" s="107" t="str">
        <f>Eventos!X79</f>
        <v>Pérdida de datos/alteración de información/Demoras en tiempo de respuesta/Deterioro en la calidad del servicio</v>
      </c>
      <c r="I69" s="107" t="str">
        <f>Eventos!Y79</f>
        <v>Cambios normativos/Incremento de riesgo cibernético/Incremento de número de usuarios/Cambios en la tecnología e infraestructura</v>
      </c>
      <c r="J69" s="107" t="str">
        <f>Eventos!Z79</f>
        <v>Mitigar</v>
      </c>
      <c r="K69" s="107">
        <f>Eventos!AF79</f>
        <v>1</v>
      </c>
      <c r="L69" s="107">
        <f>Eventos!AD79</f>
        <v>1</v>
      </c>
      <c r="M69" s="107" t="str">
        <f>+IF(Eventos!AA79=0,"",Eventos!AA79)</f>
        <v>x</v>
      </c>
      <c r="N69" s="107" t="str">
        <f>+IF(Eventos!AB79=0,"",Eventos!AB79)</f>
        <v>x</v>
      </c>
    </row>
    <row r="70" spans="1:14" x14ac:dyDescent="0.35">
      <c r="A70" s="105">
        <f>Eventos!C80</f>
        <v>45936</v>
      </c>
      <c r="B70" s="105" t="str">
        <f>Eventos!D80</f>
        <v>PRO-PTS-01</v>
      </c>
      <c r="C70" s="107" t="str">
        <f>Eventos!S80</f>
        <v>TI-DS-DS-61</v>
      </c>
      <c r="D70" s="107" t="str">
        <f>Eventos!T80</f>
        <v>Deficiencias en la ejecución de procesos, en el procesamiento de operaciones; y en las relaciones con proveedores y terceros</v>
      </c>
      <c r="E70" s="107" t="str">
        <f>Eventos!U80</f>
        <v>ISO 27002 - A14.2.3 / Revisión técnica de las aplicaciones tras efectuar cambios en el sistema operativo el Area de TI, debe realizar pruebas de todos los sistemas, cuando se presente un cambio de sistema operativo en los equipos de cómputo de la Entidad, con el fin de revisar los posibles impactos en las operaciones o en la Seguridad de la Información de la organización. ISO 27001 - DOM_8 / Existe la gestión de los cambios en los Sistemas Operativos</v>
      </c>
      <c r="F70" s="107" t="str">
        <f>Eventos!V80</f>
        <v>Procesos</v>
      </c>
      <c r="G70" s="107" t="str">
        <f>Eventos!W80</f>
        <v>Interno</v>
      </c>
      <c r="H70" s="107" t="str">
        <f>Eventos!X80</f>
        <v>Pérdida de datos/alteración de información/Demoras en tiempo de respuesta/Deterioro en la calidad del servicio</v>
      </c>
      <c r="I70" s="107" t="str">
        <f>Eventos!Y80</f>
        <v>Cambios normativos/Incremento de riesgo cibernético/Incremento de número de usuarios/Cambios en la tecnología e infraestructura</v>
      </c>
      <c r="J70" s="107" t="str">
        <f>Eventos!Z80</f>
        <v>Mitigar</v>
      </c>
      <c r="K70" s="107">
        <f>Eventos!AF80</f>
        <v>1</v>
      </c>
      <c r="L70" s="107">
        <f>Eventos!AD80</f>
        <v>2</v>
      </c>
      <c r="M70" s="107" t="str">
        <f>+IF(Eventos!AA80=0,"",Eventos!AA80)</f>
        <v>x</v>
      </c>
      <c r="N70" s="107" t="str">
        <f>+IF(Eventos!AB80=0,"",Eventos!AB80)</f>
        <v>x</v>
      </c>
    </row>
    <row r="71" spans="1:14" x14ac:dyDescent="0.35">
      <c r="A71" s="105">
        <f>Eventos!C81</f>
        <v>45936</v>
      </c>
      <c r="B71" s="105" t="str">
        <f>Eventos!D81</f>
        <v>PRO-PTS-01</v>
      </c>
      <c r="C71" s="107" t="str">
        <f>Eventos!S81</f>
        <v>TI-DS-DS-62</v>
      </c>
      <c r="D71" s="107" t="str">
        <f>Eventos!T81</f>
        <v>Deficiencias en la ejecución de procesos, en el procesamiento de operaciones; y en las relaciones con proveedores y terceros</v>
      </c>
      <c r="E71" s="107" t="str">
        <f>Eventos!U81</f>
        <v>ISO 27002 - A14.2.4 / Restricciones a los cambios en los paquetes de software la realización de un cambio tecnológico en un paquete de software entregado por un tercero, que no considere los requerimientos de seguridad de la Información. El software de terceros debe cumplir con los mismos estándares de seguridad de la información que el desarrollo propio.</v>
      </c>
      <c r="F71" s="107" t="str">
        <f>Eventos!V81</f>
        <v>Procesos</v>
      </c>
      <c r="G71" s="107" t="str">
        <f>Eventos!W81</f>
        <v>Interno</v>
      </c>
      <c r="H71" s="107" t="str">
        <f>Eventos!X81</f>
        <v>Pérdida de datos/alteración de información/Demoras en tiempo de respuesta/Deterioro en la calidad del servicio</v>
      </c>
      <c r="I71" s="107" t="str">
        <f>Eventos!Y81</f>
        <v>Cambios normativos/Incremento de riesgo cibernético/Incremento de número de usuarios/Cambios en la tecnología e infraestructura</v>
      </c>
      <c r="J71" s="107" t="str">
        <f>Eventos!Z81</f>
        <v>Mitigar</v>
      </c>
      <c r="K71" s="107">
        <f>Eventos!AF81</f>
        <v>1</v>
      </c>
      <c r="L71" s="107">
        <f>Eventos!AD81</f>
        <v>1</v>
      </c>
      <c r="M71" s="107" t="str">
        <f>+IF(Eventos!AA81=0,"",Eventos!AA81)</f>
        <v>x</v>
      </c>
      <c r="N71" s="107" t="str">
        <f>+IF(Eventos!AB81=0,"",Eventos!AB81)</f>
        <v>x</v>
      </c>
    </row>
    <row r="72" spans="1:14" x14ac:dyDescent="0.35">
      <c r="A72" s="105">
        <f>Eventos!C82</f>
        <v>45936</v>
      </c>
      <c r="B72" s="105" t="str">
        <f>Eventos!D82</f>
        <v>PRO-PTS-01</v>
      </c>
      <c r="C72" s="107" t="str">
        <f>Eventos!S82</f>
        <v>TI-DS-DS-66</v>
      </c>
      <c r="D72" s="107" t="str">
        <f>Eventos!T82</f>
        <v>Deficiencias en la ejecución de procesos, en el procesamiento de operaciones; y en las relaciones con proveedores y terceros</v>
      </c>
      <c r="E72" s="107" t="str">
        <f>Eventos!U82</f>
        <v>ISO 27002 - A12.1.3 / Gestión de capacidades de proceso y de almacenamiento . El Area de TI, a través de sus funcionarios, debe realizar estudios sobre la demanda y proyecciones de crecimiento de los recursos administrados (capacity planning) de manera periódica. En la gestión de la capacidad se debe contemplar: a) entorno del sistema: 1) Capacidad de almacenamiento de datos; 2) Capacidad de las redes y equipos, incluida la red virtual en el entorno del servicio (por ejemplo, ancho de banda, número máximo de sesiones); 3) Rendimiento del sistema esperado o acordado; 4) Tiempo de entrega para tener capacidad adicional o rendimiento del sistema, y unidad mínima de entrega; 5) Capacidad máxima y rendimiento del sistema; 6) Redundancia y diversidad de sistemas, 7) Redundancia y diversidad de accesos a la red. b) estadísticas sobre el uso de recursos del sistema: 1) estadísticas en un período de tiempo dado; 2) uso máximo de recursos del sistema.</v>
      </c>
      <c r="F72" s="107" t="str">
        <f>Eventos!V82</f>
        <v>Procesos</v>
      </c>
      <c r="G72" s="107" t="str">
        <f>Eventos!W82</f>
        <v>Interno</v>
      </c>
      <c r="H72" s="107" t="str">
        <f>Eventos!X82</f>
        <v>Pérdida de datos/alteración de información/Demoras en tiempo de respuesta/Deterioro en la calidad del servicio</v>
      </c>
      <c r="I72" s="107" t="str">
        <f>Eventos!Y82</f>
        <v>Cambios normativos/Incremento de riesgo cibernético/Incremento de número de usuarios/Cambios en la tecnología e infraestructura</v>
      </c>
      <c r="J72" s="107" t="str">
        <f>Eventos!Z82</f>
        <v>Mitigar</v>
      </c>
      <c r="K72" s="107">
        <f>Eventos!AF82</f>
        <v>1</v>
      </c>
      <c r="L72" s="107">
        <f>Eventos!AD82</f>
        <v>1</v>
      </c>
      <c r="M72" s="107" t="str">
        <f>+IF(Eventos!AA82=0,"",Eventos!AA82)</f>
        <v>x</v>
      </c>
      <c r="N72" s="107" t="str">
        <f>+IF(Eventos!AB82=0,"",Eventos!AB82)</f>
        <v>x</v>
      </c>
    </row>
    <row r="73" spans="1:14" x14ac:dyDescent="0.35">
      <c r="A73" s="105">
        <f>Eventos!C83</f>
        <v>45936</v>
      </c>
      <c r="B73" s="105" t="str">
        <f>Eventos!D83</f>
        <v>PRO-PTS-01</v>
      </c>
      <c r="C73" s="107" t="str">
        <f>Eventos!S83</f>
        <v>TI-DS-DS-65</v>
      </c>
      <c r="D73" s="107" t="str">
        <f>Eventos!T83</f>
        <v>Deficiencias en la ejecución de procesos, en el procesamiento de operaciones; y en las relaciones con proveedores y terceros</v>
      </c>
      <c r="E73" s="107" t="str">
        <f>Eventos!U83</f>
        <v>ISO 27002 - A15.1.3 / Cadena de suministro de tecnología de la información y de las comunicaciones el Area de TI, el Area Legal y el área de Seguridad de la Información, deben elaborar modelos de Acuerdos de Confidencialidad y Acuerdos de Intercambio de Información con terceras partes y asegurarse la provisión de los insumos de la cadena de Tecnología de la Información. ISO 27017 - Anx B.1. Riesgos de Seguridad / Amenazas para el cliente del servicio en la nube. Fallas del negocio del proveedor. Tales Fallas podrían hacer que los datos y las aplicaciones esenciales para el negocio del consumidor no estén disponibles. ISO 27017 - Anx B.2. Riesgos de Seguridad / Amenazas para el proveedor de servicios en la nube Vulnerabilidad de la cadena de suministro. La confiabilidad de un proveedor de servicios en la nube depende de un análisis de riesgo de vulnerabilidad de su cadena de suministro, que implica identificar y recopilar información sobre los componentes adquiridos del proveedor de servicios en la nube para computación, redes y almacenamiento que se utilizan para proporcionar servicios en la nube. ISO 27002 - A15.2.1 / Control y revisión de la provisión de servicios del proveedor el área de Seguridad de la Información, debe identificar y monitorear los riesgos relacionados con terceras partes o los servicios provistos por ellas, haciendo extensiva esta actividad a la cadena de suministro de los servicios de tecnología o comunicaciones provistos.</v>
      </c>
      <c r="F73" s="107" t="str">
        <f>Eventos!V83</f>
        <v>Procesos</v>
      </c>
      <c r="G73" s="107" t="str">
        <f>Eventos!W83</f>
        <v>Interno</v>
      </c>
      <c r="H73" s="107" t="str">
        <f>Eventos!X83</f>
        <v>Pérdida de datos/alteración de información/Demoras en tiempo de respuesta/Deterioro en la calidad del servicio</v>
      </c>
      <c r="I73" s="107" t="str">
        <f>Eventos!Y83</f>
        <v>Cambios normativos/Incremento de riesgo cibernético/Incremento de número de usuarios/Cambios en la tecnología e infraestructura</v>
      </c>
      <c r="J73" s="107" t="str">
        <f>Eventos!Z83</f>
        <v>Mitigar</v>
      </c>
      <c r="K73" s="107">
        <f>Eventos!AF83</f>
        <v>1</v>
      </c>
      <c r="L73" s="107">
        <f>Eventos!AD83</f>
        <v>1</v>
      </c>
      <c r="M73" s="107" t="str">
        <f>+IF(Eventos!AA83=0,"",Eventos!AA83)</f>
        <v>x</v>
      </c>
      <c r="N73" s="107" t="str">
        <f>+IF(Eventos!AB83=0,"",Eventos!AB83)</f>
        <v>x</v>
      </c>
    </row>
    <row r="74" spans="1:14" x14ac:dyDescent="0.35">
      <c r="A74" s="105">
        <f>Eventos!C84</f>
        <v>45936</v>
      </c>
      <c r="B74" s="105" t="str">
        <f>Eventos!D84</f>
        <v>PRO-PTS-01</v>
      </c>
      <c r="C74" s="107" t="str">
        <f>Eventos!S84</f>
        <v>TI-DS-DS-67</v>
      </c>
      <c r="D74" s="107" t="str">
        <f>Eventos!T84</f>
        <v>Deficiencias en la ejecución de procesos, en el procesamiento de operaciones; y en las relaciones con proveedores y terceros</v>
      </c>
      <c r="E74" s="107" t="str">
        <f>Eventos!U84</f>
        <v>ISO 27001 - DOM_6 / Controles contra software maligno. La Entidad proporcionará los mecanismos necesarios que garanticen la protección de la información y los recursos de la plataforma tecnológica en donde se procesa y almacena, adoptando los controles necesarios para evitar la divulgación, modificación o daño permanente ocasionados por el contagio de software malicioso. Los antivirus y software de seguridad se encuentran actualizados, licenciados y vigentes</v>
      </c>
      <c r="F74" s="107" t="str">
        <f>Eventos!V84</f>
        <v>Procesos</v>
      </c>
      <c r="G74" s="107" t="str">
        <f>Eventos!W84</f>
        <v>Interno</v>
      </c>
      <c r="H74" s="107" t="str">
        <f>Eventos!X84</f>
        <v>Pérdida de datos/alteración de información/Demoras en tiempo de respuesta/Deterioro en la calidad del servicio</v>
      </c>
      <c r="I74" s="107" t="str">
        <f>Eventos!Y84</f>
        <v>Cambios normativos/Incremento de riesgo cibernético/Incremento de número de usuarios/Cambios en la tecnología e infraestructura</v>
      </c>
      <c r="J74" s="107" t="str">
        <f>Eventos!Z84</f>
        <v>Mitigar</v>
      </c>
      <c r="K74" s="107">
        <f>Eventos!AF84</f>
        <v>1</v>
      </c>
      <c r="L74" s="107">
        <f>Eventos!AD84</f>
        <v>1</v>
      </c>
      <c r="M74" s="107" t="str">
        <f>+IF(Eventos!AA84=0,"",Eventos!AA84)</f>
        <v>x</v>
      </c>
      <c r="N74" s="107" t="str">
        <f>+IF(Eventos!AB84=0,"",Eventos!AB84)</f>
        <v>x</v>
      </c>
    </row>
    <row r="75" spans="1:14" x14ac:dyDescent="0.35">
      <c r="A75" s="105">
        <f>Eventos!C85</f>
        <v>45936</v>
      </c>
      <c r="B75" s="105" t="str">
        <f>Eventos!D85</f>
        <v>PRO-PTS-01</v>
      </c>
      <c r="C75" s="107" t="str">
        <f>Eventos!S85</f>
        <v>TI-DS-DS-68</v>
      </c>
      <c r="D75" s="107" t="str">
        <f>Eventos!T85</f>
        <v>Deficiencias en la ejecución de procesos, en el procesamiento de operaciones; y en las relaciones con proveedores y terceros</v>
      </c>
      <c r="E75" s="107" t="str">
        <f>Eventos!U85</f>
        <v>ISO 27018 - Anx A.11.3 / Control y registro de restauración de datos. En el evento que se requiera restaurar datos, debe haber un procedimiento y un registro de los esfuerzos y proceso de restauración de datos.</v>
      </c>
      <c r="F75" s="107" t="str">
        <f>Eventos!V85</f>
        <v>Procesos</v>
      </c>
      <c r="G75" s="107" t="str">
        <f>Eventos!W85</f>
        <v>Interno</v>
      </c>
      <c r="H75" s="107" t="str">
        <f>Eventos!X85</f>
        <v>Pérdida de datos/alteración de información/Demoras en tiempo de respuesta/Deterioro en la calidad del servicio</v>
      </c>
      <c r="I75" s="107" t="str">
        <f>Eventos!Y85</f>
        <v>Cambios normativos/Incremento de riesgo cibernético/Incremento de número de usuarios/Cambios en la tecnología e infraestructura</v>
      </c>
      <c r="J75" s="107" t="str">
        <f>Eventos!Z85</f>
        <v>Mitigar</v>
      </c>
      <c r="K75" s="107">
        <f>Eventos!AF85</f>
        <v>1</v>
      </c>
      <c r="L75" s="107">
        <f>Eventos!AD85</f>
        <v>1</v>
      </c>
      <c r="M75" s="107" t="str">
        <f>+IF(Eventos!AA85=0,"",Eventos!AA85)</f>
        <v>x</v>
      </c>
      <c r="N75" s="107" t="str">
        <f>+IF(Eventos!AB85=0,"",Eventos!AB85)</f>
        <v>x</v>
      </c>
    </row>
    <row r="76" spans="1:14" x14ac:dyDescent="0.35">
      <c r="A76" s="105">
        <f>Eventos!C86</f>
        <v>45936</v>
      </c>
      <c r="B76" s="105" t="str">
        <f>Eventos!D86</f>
        <v>PRO-PTS-01</v>
      </c>
      <c r="C76" s="107" t="str">
        <f>Eventos!S86</f>
        <v>TI-DS-DS-69</v>
      </c>
      <c r="D76" s="107" t="str">
        <f>Eventos!T86</f>
        <v>Deficiencias en la ejecución de procesos, en el procesamiento de operaciones; y en las relaciones con proveedores y terceros</v>
      </c>
      <c r="E76" s="107" t="str">
        <f>Eventos!U86</f>
        <v>ISO 27001 - DOM_6 / Existen logs para las actividades realizadas y fallos detectados por los operadores y administradores, creando rastros de auditoría. El Area de TI debe certificar la integridad y disponibilidad de los registros de auditoria generados en la plataforma tecnológica y los sistemas de información de la Entidad. El área de Control Interno debe revisar periódicamente los registros de auditoria de la plataforma tecnológica y los sistemas de información con el fin de identificar cumplimiento de las políticas y normas de seguridad dispuestas por la información de la organización.</v>
      </c>
      <c r="F76" s="107" t="str">
        <f>Eventos!V86</f>
        <v>Procesos</v>
      </c>
      <c r="G76" s="107" t="str">
        <f>Eventos!W86</f>
        <v>Interno</v>
      </c>
      <c r="H76" s="107" t="str">
        <f>Eventos!X86</f>
        <v>Pérdida de datos/alteración de información/Demoras en tiempo de respuesta/Deterioro en la calidad del servicio</v>
      </c>
      <c r="I76" s="107" t="str">
        <f>Eventos!Y86</f>
        <v>Cambios normativos/Incremento de riesgo cibernético/Incremento de número de usuarios/Cambios en la tecnología e infraestructura</v>
      </c>
      <c r="J76" s="107" t="str">
        <f>Eventos!Z86</f>
        <v>Mitigar</v>
      </c>
      <c r="K76" s="107">
        <f>Eventos!AF86</f>
        <v>1</v>
      </c>
      <c r="L76" s="107">
        <f>Eventos!AD86</f>
        <v>1</v>
      </c>
      <c r="M76" s="107" t="str">
        <f>+IF(Eventos!AA86=0,"",Eventos!AA86)</f>
        <v>x</v>
      </c>
      <c r="N76" s="107" t="str">
        <f>+IF(Eventos!AB86=0,"",Eventos!AB86)</f>
        <v>x</v>
      </c>
    </row>
    <row r="77" spans="1:14" x14ac:dyDescent="0.35">
      <c r="A77" s="105">
        <f>Eventos!C87</f>
        <v>45936</v>
      </c>
      <c r="B77" s="105" t="str">
        <f>Eventos!D87</f>
        <v>PRO-PTS-01</v>
      </c>
      <c r="C77" s="107" t="str">
        <f>Eventos!S87</f>
        <v>TI-DS-DS-70</v>
      </c>
      <c r="D77" s="107" t="str">
        <f>Eventos!T87</f>
        <v>Deficiencias en la ejecución de procesos, en el procesamiento de operaciones; y en las relaciones con proveedores y terceros</v>
      </c>
      <c r="E77" s="107" t="str">
        <f>Eventos!U87</f>
        <v>ISO 27017 - A13.1.3. Segregación de Redes. Se debe contemplar la segregación lógica de las redes entre los clientes del servicio, tanto para el acceso como para la interconexión de los recursos virtualizados dentro de la nube (por ejemplo, máquinas virtuales en las redes VLAN). También debería existir una segregación entre las redes utilizadas para acceder a los servicios en la nube, y la red utilizada para administrar y gestionar la nube internamente por parte del proveedor.</v>
      </c>
      <c r="F77" s="107" t="str">
        <f>Eventos!V87</f>
        <v>Procesos</v>
      </c>
      <c r="G77" s="107" t="str">
        <f>Eventos!W87</f>
        <v>Interno</v>
      </c>
      <c r="H77" s="107" t="str">
        <f>Eventos!X87</f>
        <v>Pérdida de datos/alteración de información/Demoras en tiempo de respuesta/Deterioro en la calidad del servicio</v>
      </c>
      <c r="I77" s="107" t="str">
        <f>Eventos!Y87</f>
        <v>Cambios normativos/Incremento de riesgo cibernético/Incremento de número de usuarios/Cambios en la tecnología e infraestructura</v>
      </c>
      <c r="J77" s="107" t="str">
        <f>Eventos!Z87</f>
        <v>Mitigar</v>
      </c>
      <c r="K77" s="107">
        <f>Eventos!AF87</f>
        <v>1</v>
      </c>
      <c r="L77" s="107">
        <f>Eventos!AD87</f>
        <v>1</v>
      </c>
      <c r="M77" s="107" t="str">
        <f>+IF(Eventos!AA87=0,"",Eventos!AA87)</f>
        <v>x</v>
      </c>
      <c r="N77" s="107" t="str">
        <f>+IF(Eventos!AB87=0,"",Eventos!AB87)</f>
        <v>x</v>
      </c>
    </row>
    <row r="78" spans="1:14" x14ac:dyDescent="0.35">
      <c r="A78" s="105">
        <f>Eventos!C88</f>
        <v>45936</v>
      </c>
      <c r="B78" s="105" t="str">
        <f>Eventos!D88</f>
        <v>PRO-PTS-01</v>
      </c>
      <c r="C78" s="107" t="str">
        <f>Eventos!S88</f>
        <v>TI-DS-DS-71</v>
      </c>
      <c r="D78" s="107" t="str">
        <f>Eventos!T88</f>
        <v>Deficiencias en la ejecución de procesos, en el procesamiento de operaciones; y en las relaciones con proveedores y terceros</v>
      </c>
      <c r="E78" s="107" t="str">
        <f>Eventos!U88</f>
        <v>ISO 27002 - A12.4.4 / Sincronización del reloj. El Area de TI debe proveer un sistema que sincronice los relojes de todos los sistemas de procesamiento de información pertinentes dentro de la Entidad o de un dominio de seguridad.</v>
      </c>
      <c r="F78" s="107" t="str">
        <f>Eventos!V88</f>
        <v>Procesos</v>
      </c>
      <c r="G78" s="107" t="str">
        <f>Eventos!W88</f>
        <v>Interno</v>
      </c>
      <c r="H78" s="107" t="str">
        <f>Eventos!X88</f>
        <v>Pérdida de datos/alteración de información/Demoras en tiempo de respuesta/Deterioro en la calidad del servicio</v>
      </c>
      <c r="I78" s="107" t="str">
        <f>Eventos!Y88</f>
        <v>Cambios normativos/Incremento de riesgo cibernético/Incremento de número de usuarios/Cambios en la tecnología e infraestructura</v>
      </c>
      <c r="J78" s="107" t="str">
        <f>Eventos!Z88</f>
        <v>Mitigar</v>
      </c>
      <c r="K78" s="107">
        <f>Eventos!AF88</f>
        <v>1</v>
      </c>
      <c r="L78" s="107">
        <f>Eventos!AD88</f>
        <v>1</v>
      </c>
      <c r="M78" s="107" t="str">
        <f>+IF(Eventos!AA88=0,"",Eventos!AA88)</f>
        <v>x</v>
      </c>
      <c r="N78" s="107" t="str">
        <f>+IF(Eventos!AB88=0,"",Eventos!AB88)</f>
        <v>x</v>
      </c>
    </row>
    <row r="79" spans="1:14" x14ac:dyDescent="0.35">
      <c r="A79" s="105">
        <f>Eventos!C89</f>
        <v>45936</v>
      </c>
      <c r="B79" s="105" t="str">
        <f>Eventos!D89</f>
        <v>PRO-PTS-01</v>
      </c>
      <c r="C79" s="107" t="str">
        <f>Eventos!S89</f>
        <v>TI-DS-DS-72</v>
      </c>
      <c r="D79" s="107" t="str">
        <f>Eventos!T89</f>
        <v>Deficiencias en la ejecución de procesos, en el procesamiento de operaciones; y en las relaciones con proveedores y terceros</v>
      </c>
      <c r="E79" s="107" t="str">
        <f>Eventos!U89</f>
        <v>ISO 27001 - DOM_6 / Existe seguridad física de la documentación y registros del Area de Sistemas y administración de los activos de la información. ISO 27001 - DOM_6 / Hay establecidos controles para realizar la gestión física de los medios informáticos.(cintas, discos, removibles, informes impresos)</v>
      </c>
      <c r="F79" s="107" t="str">
        <f>Eventos!V89</f>
        <v>Procesos</v>
      </c>
      <c r="G79" s="107" t="str">
        <f>Eventos!W89</f>
        <v>Interno</v>
      </c>
      <c r="H79" s="107" t="str">
        <f>Eventos!X89</f>
        <v>Pérdida de datos/alteración de información/Demoras en tiempo de respuesta/Deterioro en la calidad del servicio</v>
      </c>
      <c r="I79" s="107" t="str">
        <f>Eventos!Y89</f>
        <v>Cambios normativos/Incremento de riesgo cibernético/Incremento de número de usuarios/Cambios en la tecnología e infraestructura</v>
      </c>
      <c r="J79" s="107" t="str">
        <f>Eventos!Z89</f>
        <v>Mitigar</v>
      </c>
      <c r="K79" s="107">
        <f>Eventos!AF89</f>
        <v>1</v>
      </c>
      <c r="L79" s="107">
        <f>Eventos!AD89</f>
        <v>1</v>
      </c>
      <c r="M79" s="107" t="str">
        <f>+IF(Eventos!AA89=0,"",Eventos!AA89)</f>
        <v>x</v>
      </c>
      <c r="N79" s="107" t="str">
        <f>+IF(Eventos!AB89=0,"",Eventos!AB89)</f>
        <v>x</v>
      </c>
    </row>
    <row r="80" spans="1:14" x14ac:dyDescent="0.35">
      <c r="A80" s="105">
        <f>Eventos!C90</f>
        <v>45936</v>
      </c>
      <c r="B80" s="105" t="str">
        <f>Eventos!D90</f>
        <v>PRO-PTS-01</v>
      </c>
      <c r="C80" s="107" t="str">
        <f>Eventos!S90</f>
        <v>TI-DS-DS-73</v>
      </c>
      <c r="D80" s="107" t="str">
        <f>Eventos!T90</f>
        <v>Deficiencias en la ejecución de procesos, en el procesamiento de operaciones; y en las relaciones con proveedores y terceros</v>
      </c>
      <c r="E80" s="107" t="str">
        <f>Eventos!U90</f>
        <v>ISO 27001 - DOM_6 / Existen acuerdos para intercambio de información y software. La Entidad asegurará la protección de la información en el momento de ser transferida o intercambiada con otras entidades u otro destino externo y establecerá los procedimientos y controles necesarios para el intercambio de información</v>
      </c>
      <c r="F80" s="107" t="str">
        <f>Eventos!V90</f>
        <v>Procesos</v>
      </c>
      <c r="G80" s="107" t="str">
        <f>Eventos!W90</f>
        <v>Interno</v>
      </c>
      <c r="H80" s="107" t="str">
        <f>Eventos!X90</f>
        <v>Pérdida de datos/alteración de información/Demoras en tiempo de respuesta/Deterioro en la calidad del servicio</v>
      </c>
      <c r="I80" s="107" t="str">
        <f>Eventos!Y90</f>
        <v>Cambios normativos/Incremento de riesgo cibernético/Incremento de número de usuarios/Cambios en la tecnología e infraestructura</v>
      </c>
      <c r="J80" s="107" t="str">
        <f>Eventos!Z90</f>
        <v>Mitigar</v>
      </c>
      <c r="K80" s="107">
        <f>Eventos!AF90</f>
        <v>1</v>
      </c>
      <c r="L80" s="107">
        <f>Eventos!AD90</f>
        <v>1</v>
      </c>
      <c r="M80" s="107" t="str">
        <f>+IF(Eventos!AA90=0,"",Eventos!AA90)</f>
        <v>x</v>
      </c>
      <c r="N80" s="107" t="str">
        <f>+IF(Eventos!AB90=0,"",Eventos!AB90)</f>
        <v>x</v>
      </c>
    </row>
    <row r="81" spans="1:14" x14ac:dyDescent="0.35">
      <c r="A81" s="105">
        <f>Eventos!C91</f>
        <v>45936</v>
      </c>
      <c r="B81" s="105" t="str">
        <f>Eventos!D91</f>
        <v>PRO-PTS-01</v>
      </c>
      <c r="C81" s="107" t="str">
        <f>Eventos!S91</f>
        <v>TI-DS-DS-74</v>
      </c>
      <c r="D81" s="107" t="str">
        <f>Eventos!T91</f>
        <v>Deficiencias en la ejecución de procesos, en el procesamiento de operaciones; y en las relaciones con proveedores y terceros</v>
      </c>
      <c r="E81" s="107" t="str">
        <f>Eventos!U91</f>
        <v>ISO 27001 - DOM_6 / Mensajería electrónica. La Entidad, entendiendo la importancia del correo electrónico como herramienta para facilitar la comunicación entre funcionarios y terceras partes, proporcionará un servicio idóneo y seguro para la ejecución de las actividades que requieran el uso del correo electrónico, respetando siempre los principios de confidencialidad, integridad, disponibilidad y autenticidad de quienes realizan las comunicaciones a través de este medio</v>
      </c>
      <c r="F81" s="107" t="str">
        <f>Eventos!V91</f>
        <v>Procesos</v>
      </c>
      <c r="G81" s="107" t="str">
        <f>Eventos!W91</f>
        <v>Interno</v>
      </c>
      <c r="H81" s="107" t="str">
        <f>Eventos!X91</f>
        <v>Pérdida de datos/alteración de información/Demoras en tiempo de respuesta/Deterioro en la calidad del servicio</v>
      </c>
      <c r="I81" s="107" t="str">
        <f>Eventos!Y91</f>
        <v>Cambios normativos/Incremento de riesgo cibernético/Incremento de número de usuarios/Cambios en la tecnología e infraestructura</v>
      </c>
      <c r="J81" s="107" t="str">
        <f>Eventos!Z91</f>
        <v>Mitigar</v>
      </c>
      <c r="K81" s="107">
        <f>Eventos!AF91</f>
        <v>1</v>
      </c>
      <c r="L81" s="107">
        <f>Eventos!AD91</f>
        <v>1</v>
      </c>
      <c r="M81" s="107" t="str">
        <f>+IF(Eventos!AA91=0,"",Eventos!AA91)</f>
        <v>x</v>
      </c>
      <c r="N81" s="107" t="str">
        <f>+IF(Eventos!AB91=0,"",Eventos!AB91)</f>
        <v>x</v>
      </c>
    </row>
    <row r="82" spans="1:14" x14ac:dyDescent="0.35">
      <c r="A82" s="105">
        <f>Eventos!C92</f>
        <v>45936</v>
      </c>
      <c r="B82" s="105" t="str">
        <f>Eventos!D92</f>
        <v>PRO-PTS-01</v>
      </c>
      <c r="C82" s="107" t="str">
        <f>Eventos!S92</f>
        <v>TI-DS-DS-75</v>
      </c>
      <c r="D82" s="107" t="str">
        <f>Eventos!T92</f>
        <v>Deficiencias en la ejecución de procesos, en el procesamiento de operaciones; y en las relaciones con proveedores y terceros</v>
      </c>
      <c r="E82" s="107" t="str">
        <f>Eventos!U92</f>
        <v>ISO 27001 - DOM_6 / Existen medidas de seguridad en las transacciones en linea. ISO 27001 - DOM_6 / Existen medidas de seguridad en el comercio electrónico.</v>
      </c>
      <c r="F82" s="107" t="str">
        <f>Eventos!V92</f>
        <v>Procesos</v>
      </c>
      <c r="G82" s="107" t="str">
        <f>Eventos!W92</f>
        <v>Interno</v>
      </c>
      <c r="H82" s="107" t="str">
        <f>Eventos!X92</f>
        <v>Pérdida de datos/alteración de información/Demoras en tiempo de respuesta/Deterioro en la calidad del servicio</v>
      </c>
      <c r="I82" s="107" t="str">
        <f>Eventos!Y92</f>
        <v>Cambios normativos/Incremento de riesgo cibernético/Incremento de número de usuarios/Cambios en la tecnología e infraestructura</v>
      </c>
      <c r="J82" s="107" t="str">
        <f>Eventos!Z92</f>
        <v>Mitigar</v>
      </c>
      <c r="K82" s="107">
        <f>Eventos!AF92</f>
        <v>1</v>
      </c>
      <c r="L82" s="107">
        <f>Eventos!AD92</f>
        <v>1</v>
      </c>
      <c r="M82" s="107" t="str">
        <f>+IF(Eventos!AA92=0,"",Eventos!AA92)</f>
        <v>x</v>
      </c>
      <c r="N82" s="107" t="str">
        <f>+IF(Eventos!AB92=0,"",Eventos!AB92)</f>
        <v>x</v>
      </c>
    </row>
    <row r="83" spans="1:14" x14ac:dyDescent="0.35">
      <c r="A83" s="105">
        <f>Eventos!C93</f>
        <v>45936</v>
      </c>
      <c r="B83" s="105" t="str">
        <f>Eventos!D93</f>
        <v>PRO-PTS-01</v>
      </c>
      <c r="C83" s="107" t="str">
        <f>Eventos!S93</f>
        <v>TI-DS-DS-76</v>
      </c>
      <c r="D83" s="107" t="str">
        <f>Eventos!T93</f>
        <v>Deficiencias en la ejecución de procesos, en el procesamiento de operaciones; y en las relaciones con proveedores y terceros</v>
      </c>
      <c r="E83" s="107" t="str">
        <f>Eventos!U93</f>
        <v>ISO 27001 - DOM_7 / Existen políticas de administración de los puestos de trabajo (espacio físico, equipos, limpieza, accesos)</v>
      </c>
      <c r="F83" s="107" t="str">
        <f>Eventos!V93</f>
        <v>Procesos</v>
      </c>
      <c r="G83" s="107" t="str">
        <f>Eventos!W93</f>
        <v>Interno</v>
      </c>
      <c r="H83" s="107" t="str">
        <f>Eventos!X93</f>
        <v>Pérdida de datos/alteración de información/Demoras en tiempo de respuesta/Deterioro en la calidad del servicio</v>
      </c>
      <c r="I83" s="107" t="str">
        <f>Eventos!Y93</f>
        <v>Cambios normativos/Incremento de riesgo cibernético/Incremento de número de usuarios/Cambios en la tecnología e infraestructura</v>
      </c>
      <c r="J83" s="107" t="str">
        <f>Eventos!Z93</f>
        <v>Mitigar</v>
      </c>
      <c r="K83" s="107">
        <f>Eventos!AF93</f>
        <v>1</v>
      </c>
      <c r="L83" s="107">
        <f>Eventos!AD93</f>
        <v>1</v>
      </c>
      <c r="M83" s="107" t="str">
        <f>+IF(Eventos!AA93=0,"",Eventos!AA93)</f>
        <v>x</v>
      </c>
      <c r="N83" s="107" t="str">
        <f>+IF(Eventos!AB93=0,"",Eventos!AB93)</f>
        <v>x</v>
      </c>
    </row>
    <row r="84" spans="1:14" x14ac:dyDescent="0.35">
      <c r="A84" s="105">
        <f>Eventos!C94</f>
        <v>45936</v>
      </c>
      <c r="B84" s="105" t="str">
        <f>Eventos!D94</f>
        <v>PRO-PTS-01</v>
      </c>
      <c r="C84" s="107" t="str">
        <f>Eventos!S94</f>
        <v>TI-DS-DS-77</v>
      </c>
      <c r="D84" s="107" t="str">
        <f>Eventos!T94</f>
        <v>Deficiencias en la ejecución de procesos, en el procesamiento de operaciones; y en las relaciones con proveedores y terceros</v>
      </c>
      <c r="E84" s="107" t="str">
        <f>Eventos!U94</f>
        <v>ISO 27001 - DOM_7 / Existe una autenticación de usuarios en conexiones externas. ISO 27001 - DOM_7 / Se asegura la ruta (path) desde el terminal al servicio. ISO 27001 - DOM_7 / Existe una política de uso de los servicios de red. ISO 27001 - DOM_7 /Existe un control de la conexión de redes. ISO 27001 - DOM_7 /Existe un control del routing de las redes. ISO 27001 - DOM_7 /Existe una identificación única de usuario y una automática de terminales. ISO 27001 - DOM_7 / Existe una autenticación de usuarios en conexiones externas</v>
      </c>
      <c r="F84" s="107" t="str">
        <f>Eventos!V94</f>
        <v>Procesos</v>
      </c>
      <c r="G84" s="107" t="str">
        <f>Eventos!W94</f>
        <v>Interno</v>
      </c>
      <c r="H84" s="107" t="str">
        <f>Eventos!X94</f>
        <v>Pérdida de datos/alteración de información/Demoras en tiempo de respuesta/Deterioro en la calidad del servicio</v>
      </c>
      <c r="I84" s="107" t="str">
        <f>Eventos!Y94</f>
        <v>Cambios normativos/Incremento de riesgo cibernético/Incremento de número de usuarios/Cambios en la tecnología e infraestructura</v>
      </c>
      <c r="J84" s="107" t="str">
        <f>Eventos!Z94</f>
        <v>Mitigar</v>
      </c>
      <c r="K84" s="107">
        <f>Eventos!AF94</f>
        <v>1</v>
      </c>
      <c r="L84" s="107">
        <f>Eventos!AD94</f>
        <v>1</v>
      </c>
      <c r="M84" s="107" t="str">
        <f>+IF(Eventos!AA94=0,"",Eventos!AA94)</f>
        <v>x</v>
      </c>
      <c r="N84" s="107" t="str">
        <f>+IF(Eventos!AB94=0,"",Eventos!AB94)</f>
        <v>x</v>
      </c>
    </row>
    <row r="85" spans="1:14" x14ac:dyDescent="0.35">
      <c r="A85" s="105">
        <f>Eventos!C95</f>
        <v>45936</v>
      </c>
      <c r="B85" s="105" t="str">
        <f>Eventos!D95</f>
        <v>PRO-PTS-01</v>
      </c>
      <c r="C85" s="107" t="str">
        <f>Eventos!S95</f>
        <v>TI-DS-DS-78</v>
      </c>
      <c r="D85" s="107" t="str">
        <f>Eventos!T95</f>
        <v>Deficiencias en la ejecución de procesos, en el procesamiento de operaciones; y en las relaciones con proveedores y terceros</v>
      </c>
      <c r="E85" s="107" t="str">
        <f>Eventos!U95</f>
        <v>ISO 27001 - DOM_7 / Se ha incorporado medidas de seguridad a la computación móvil. Las aplicaciones móviles APP desarrolladas cuentan con medidas de seguridad particulares y específicas para el acceso desde celulares y tablets</v>
      </c>
      <c r="F85" s="107" t="str">
        <f>Eventos!V95</f>
        <v>Procesos</v>
      </c>
      <c r="G85" s="107" t="str">
        <f>Eventos!W95</f>
        <v>Interno</v>
      </c>
      <c r="H85" s="107" t="str">
        <f>Eventos!X95</f>
        <v>Pérdida de datos/alteración de información/Demoras en tiempo de respuesta/Deterioro en la calidad del servicio</v>
      </c>
      <c r="I85" s="107" t="str">
        <f>Eventos!Y95</f>
        <v>Cambios normativos/Incremento de riesgo cibernético/Incremento de número de usuarios/Cambios en la tecnología e infraestructura</v>
      </c>
      <c r="J85" s="107" t="str">
        <f>Eventos!Z95</f>
        <v>Mitigar</v>
      </c>
      <c r="K85" s="107">
        <f>Eventos!AF95</f>
        <v>1</v>
      </c>
      <c r="L85" s="107">
        <f>Eventos!AD95</f>
        <v>1</v>
      </c>
      <c r="M85" s="107" t="str">
        <f>+IF(Eventos!AA95=0,"",Eventos!AA95)</f>
        <v>x</v>
      </c>
      <c r="N85" s="107" t="str">
        <f>+IF(Eventos!AB95=0,"",Eventos!AB95)</f>
        <v>x</v>
      </c>
    </row>
    <row r="86" spans="1:14" x14ac:dyDescent="0.35">
      <c r="A86" s="105">
        <f>Eventos!C96</f>
        <v>45936</v>
      </c>
      <c r="B86" s="105" t="str">
        <f>Eventos!D96</f>
        <v>PRO-PTS-01</v>
      </c>
      <c r="C86" s="107" t="str">
        <f>Eventos!S96</f>
        <v>TI-DS-DS-79</v>
      </c>
      <c r="D86" s="107" t="str">
        <f>Eventos!T96</f>
        <v>Deficiencias en la ejecución de procesos, en el procesamiento de operaciones; y en las relaciones con proveedores y terceros</v>
      </c>
      <c r="E86" s="107" t="str">
        <f>Eventos!U96</f>
        <v>ISO 27001 - DOM_7 / Está controlado el teletrabajo por la organización. Se debe proteger la información a la que se tiene acceso, que es procesada o almacenada en lugares en los que se realiza teletrabajo.</v>
      </c>
      <c r="F86" s="107" t="str">
        <f>Eventos!V96</f>
        <v>Procesos</v>
      </c>
      <c r="G86" s="107" t="str">
        <f>Eventos!W96</f>
        <v>Interno</v>
      </c>
      <c r="H86" s="107" t="str">
        <f>Eventos!X96</f>
        <v>Pérdida de datos/alteración de información/Demoras en tiempo de respuesta/Deterioro en la calidad del servicio</v>
      </c>
      <c r="I86" s="107" t="str">
        <f>Eventos!Y96</f>
        <v>Cambios normativos/Incremento de riesgo cibernético/Incremento de número de usuarios/Cambios en la tecnología e infraestructura</v>
      </c>
      <c r="J86" s="107" t="str">
        <f>Eventos!Z96</f>
        <v>Mitigar</v>
      </c>
      <c r="K86" s="107">
        <f>Eventos!AF96</f>
        <v>1</v>
      </c>
      <c r="L86" s="107">
        <f>Eventos!AD96</f>
        <v>1</v>
      </c>
      <c r="M86" s="107" t="str">
        <f>+IF(Eventos!AA96=0,"",Eventos!AA96)</f>
        <v>x</v>
      </c>
      <c r="N86" s="107" t="str">
        <f>+IF(Eventos!AB96=0,"",Eventos!AB96)</f>
        <v>x</v>
      </c>
    </row>
    <row r="87" spans="1:14" x14ac:dyDescent="0.35">
      <c r="A87" s="105">
        <f>Eventos!C97</f>
        <v>45936</v>
      </c>
      <c r="B87" s="105" t="str">
        <f>Eventos!D97</f>
        <v>PRO-PTS-01</v>
      </c>
      <c r="C87" s="107" t="str">
        <f>Eventos!S97</f>
        <v>TI-DS-DS-21</v>
      </c>
      <c r="D87" s="107" t="str">
        <f>Eventos!T97</f>
        <v>Deficiencias en la ejecución de procesos, en el procesamiento de operaciones; y en las relaciones con proveedores y terceros</v>
      </c>
      <c r="E87" s="107" t="str">
        <f>Eventos!U97</f>
        <v>SEPS - SegInf - Régimen General (Art.9, Lit.f)-Anexo 1)) / Política de Seguridad de la Información para Recursos Humanos. El personal de tecnología de la información cumple con las competencias y perfiles profesionales que requiere el ciclo de vida de desarrollo de las soluciones informáticas, incluyendo la administración de backup y soprte. Se planifica la gestión del personal para evitar la dependencia y se define horarios / turnos para soporte institucional. ISO 27002 - A7.1.2. / Términos y condiciones del empleo. Los contratos de los empleados deben incluir cláusulas que especifiquen las responsabilidades y los cuidados que deben tener con la información de la Entidad. ISO 27001 - DOM_4 / Se plasman las condiciones de  confidencialidad y responsabilidades en los contratos del personal y colaboradores, sean permanentes o temporales. ISO 27002 - A7.1.1. / Investigación de antecedentes. Los nuevos empleados que ingresen a la Entidad, deben pasar por un proceso de investigación de antecedentes, con el fin de mitigar los riesgos en el uso de la información. ISO 27001 - DOM_4 / Se tienen definidas responsabilidades y roles de seguridad en aspectos de recursos humanos.</v>
      </c>
      <c r="F87" s="107" t="str">
        <f>Eventos!V97</f>
        <v>Procesos</v>
      </c>
      <c r="G87" s="107" t="str">
        <f>Eventos!W97</f>
        <v>Interno</v>
      </c>
      <c r="H87" s="107" t="str">
        <f>Eventos!X97</f>
        <v>Pérdida de datos/alteración de información/Demoras en tiempo de respuesta/Deterioro en la calidad del servicio</v>
      </c>
      <c r="I87" s="107" t="str">
        <f>Eventos!Y97</f>
        <v>Cambios normativos/Incremento de riesgo cibernético/Incremento de número de usuarios/Cambios en la tecnología e infraestructura</v>
      </c>
      <c r="J87" s="107" t="str">
        <f>Eventos!Z97</f>
        <v>Mitigar</v>
      </c>
      <c r="K87" s="107">
        <f>Eventos!AF97</f>
        <v>1</v>
      </c>
      <c r="L87" s="107">
        <f>Eventos!AD97</f>
        <v>1</v>
      </c>
      <c r="M87" s="107" t="str">
        <f>+IF(Eventos!AA97=0,"",Eventos!AA97)</f>
        <v>x</v>
      </c>
      <c r="N87" s="107" t="str">
        <f>+IF(Eventos!AB97=0,"",Eventos!AB97)</f>
        <v>x</v>
      </c>
    </row>
    <row r="88" spans="1:14" x14ac:dyDescent="0.35">
      <c r="A88" s="105">
        <f>Eventos!C98</f>
        <v>45936</v>
      </c>
      <c r="B88" s="105" t="str">
        <f>Eventos!D98</f>
        <v>PRO-PTS-01</v>
      </c>
      <c r="C88" s="107" t="str">
        <f>Eventos!S98</f>
        <v>TI-DS-DS-23</v>
      </c>
      <c r="D88" s="107" t="str">
        <f>Eventos!T98</f>
        <v>Deficiencias en la ejecución de procesos, en el procesamiento de operaciones; y en las relaciones con proveedores y terceros</v>
      </c>
      <c r="E88" s="107" t="str">
        <f>Eventos!U98</f>
        <v>SEPS - SegInf - Régimen General (Art.9, Lit.f)-Anexo 1)) / Política de Gestión con Terceros. ISO 27001 - DOM_2 / Existen condiciones contractuales de seguridad con terceros y outsourcing. ISO 27002 - A15.1.2 / Acuerdo de Nivel de Servicios (ANS - SLA) y requisitos de seguridad en contratos con terceros. Al seleccionar un servicio la Entidad debe negociar con sus proveedores los Acuerdo de Nivel de Servicios (ANS - SLA), Niveles de Seguridad de la Información y las especificaciones del servicio para garantizar el cumplimiento de la política de la Entidad. Los niveles de Seguridad de la Información y las especificaciones del servicio son a menudo definidos no son negociables. En los ANS se detallan las responsabilidades, tiempos, mecanismos y procesos de respuesta a requerimientos de la entidad. ISO 27002 - A13.2.4 / Acuerdos de confidencialidad o no revelación. El Area Legal debe establecer en los contratos que se establezcan con terceras partes, los Acuerdos de Confidencialidad o Acuerdos de intercambio dejando explícitas las responsabilidades y obligaciones legales asignadas a dichos terceros por la divulgación no autorizada de información de beneficiarios de la Entidad que les ha sido entregada en razón del cumplimiento de los objetivos misionales. ISO 27002 - A15.1.1 / Política de Seguridad de la Información en las relaciones con los proveedores (terceros)</v>
      </c>
      <c r="F88" s="107" t="str">
        <f>Eventos!V98</f>
        <v>Procesos</v>
      </c>
      <c r="G88" s="107" t="str">
        <f>Eventos!W98</f>
        <v>Interno</v>
      </c>
      <c r="H88" s="107" t="str">
        <f>Eventos!X98</f>
        <v>Pérdida de datos/alteración de información/Demoras en tiempo de respuesta/Deterioro en la calidad del servicio</v>
      </c>
      <c r="I88" s="107" t="str">
        <f>Eventos!Y98</f>
        <v>Cambios normativos/Incremento de riesgo cibernético/Incremento de número de usuarios/Cambios en la tecnología e infraestructura</v>
      </c>
      <c r="J88" s="107" t="str">
        <f>Eventos!Z98</f>
        <v>Mitigar</v>
      </c>
      <c r="K88" s="107">
        <f>Eventos!AF98</f>
        <v>1</v>
      </c>
      <c r="L88" s="107">
        <f>Eventos!AD98</f>
        <v>1</v>
      </c>
      <c r="M88" s="107" t="str">
        <f>+IF(Eventos!AA98=0,"",Eventos!AA98)</f>
        <v>x</v>
      </c>
      <c r="N88" s="107" t="str">
        <f>+IF(Eventos!AB98=0,"",Eventos!AB98)</f>
        <v>x</v>
      </c>
    </row>
    <row r="89" spans="1:14" x14ac:dyDescent="0.35">
      <c r="A89" s="105">
        <f>Eventos!C99</f>
        <v>45936</v>
      </c>
      <c r="B89" s="105" t="str">
        <f>Eventos!D99</f>
        <v>PRO-PTS-01</v>
      </c>
      <c r="C89" s="107" t="str">
        <f>Eventos!S99</f>
        <v>TI-DS-DS-24</v>
      </c>
      <c r="D89" s="107" t="str">
        <f>Eventos!T99</f>
        <v>Deficiencias en la ejecución de procesos, en el procesamiento de operaciones; y en las relaciones con proveedores y terceros</v>
      </c>
      <c r="E89" s="107" t="str">
        <f>Eventos!U99</f>
        <v>SEPS - SegInf - Régimen General (Art.9, Lit.f)-Anexo 1)) / Política de Ciberseguridad. ISO 27001 - DOM_8 / Existen controles criptográficos. La Entidad velará porque la información, clasificada como reservada o restringida, será cifrada al momento de almacenarse y/o transmitirse por cualquier medio, con el propósito de proteger su confidencialidad e integridad.</v>
      </c>
      <c r="F89" s="107" t="str">
        <f>Eventos!V99</f>
        <v>Procesos</v>
      </c>
      <c r="G89" s="107" t="str">
        <f>Eventos!W99</f>
        <v>Interno</v>
      </c>
      <c r="H89" s="107" t="str">
        <f>Eventos!X99</f>
        <v>Pérdida de datos/alteración de información/Demoras en tiempo de respuesta/Deterioro en la calidad del servicio</v>
      </c>
      <c r="I89" s="107" t="str">
        <f>Eventos!Y99</f>
        <v>Cambios normativos/Incremento de riesgo cibernético/Incremento de número de usuarios/Cambios en la tecnología e infraestructura</v>
      </c>
      <c r="J89" s="107" t="str">
        <f>Eventos!Z99</f>
        <v>Mitigar</v>
      </c>
      <c r="K89" s="107">
        <f>Eventos!AF99</f>
        <v>1</v>
      </c>
      <c r="L89" s="107">
        <f>Eventos!AD99</f>
        <v>1</v>
      </c>
      <c r="M89" s="107" t="str">
        <f>+IF(Eventos!AA99=0,"",Eventos!AA99)</f>
        <v>x</v>
      </c>
      <c r="N89" s="107" t="str">
        <f>+IF(Eventos!AB99=0,"",Eventos!AB99)</f>
        <v>x</v>
      </c>
    </row>
    <row r="90" spans="1:14" x14ac:dyDescent="0.35">
      <c r="A90" s="105">
        <f>Eventos!C100</f>
        <v>45936</v>
      </c>
      <c r="B90" s="105" t="str">
        <f>Eventos!D100</f>
        <v>PRO-PTS-01</v>
      </c>
      <c r="C90" s="107" t="str">
        <f>Eventos!S100</f>
        <v>TI-DS-DS-25</v>
      </c>
      <c r="D90" s="107" t="str">
        <f>Eventos!T100</f>
        <v>Deficiencias en la ejecución de procesos, en el procesamiento de operaciones; y en las relaciones con proveedores y terceros</v>
      </c>
      <c r="E90" s="107" t="str">
        <f>Eventos!U100</f>
        <v>SEPS - SegInf - Régimen General (Art.9, Lit.f)-Anexo 1)) /Adquisición y desarrollo de software, hardware y servicios. Procedimiento de adquisición, desarrollo de software y mantenimiento de sistemas informáticos, hardware y servicios, en los cuales se incluyan temas relacionados con controles de seguridad de la información</v>
      </c>
      <c r="F90" s="107" t="str">
        <f>Eventos!V100</f>
        <v>Procesos</v>
      </c>
      <c r="G90" s="107" t="str">
        <f>Eventos!W100</f>
        <v>Interno</v>
      </c>
      <c r="H90" s="107" t="str">
        <f>Eventos!X100</f>
        <v>Pérdida de datos/alteración de información/Demoras en tiempo de respuesta/Deterioro en la calidad del servicio</v>
      </c>
      <c r="I90" s="107" t="str">
        <f>Eventos!Y100</f>
        <v>Cambios normativos/Incremento de riesgo cibernético/Incremento de número de usuarios/Cambios en la tecnología e infraestructura</v>
      </c>
      <c r="J90" s="107" t="str">
        <f>Eventos!Z100</f>
        <v>Mitigar</v>
      </c>
      <c r="K90" s="107">
        <f>Eventos!AF100</f>
        <v>1</v>
      </c>
      <c r="L90" s="107">
        <f>Eventos!AD100</f>
        <v>1</v>
      </c>
      <c r="M90" s="107" t="str">
        <f>+IF(Eventos!AA100=0,"",Eventos!AA100)</f>
        <v>x</v>
      </c>
      <c r="N90" s="107" t="str">
        <f>+IF(Eventos!AB100=0,"",Eventos!AB100)</f>
        <v>x</v>
      </c>
    </row>
    <row r="91" spans="1:14" x14ac:dyDescent="0.35">
      <c r="A91" s="105">
        <f>Eventos!C101</f>
        <v>45936</v>
      </c>
      <c r="B91" s="105" t="str">
        <f>Eventos!D101</f>
        <v>PRO-PTS-01</v>
      </c>
      <c r="C91" s="107" t="str">
        <f>Eventos!S101</f>
        <v>TI-DS-DS-26</v>
      </c>
      <c r="D91" s="107" t="str">
        <f>Eventos!T101</f>
        <v>Deficiencias en la ejecución de procesos, en el procesamiento de operaciones; y en las relaciones con proveedores y terceros</v>
      </c>
      <c r="E91" s="107" t="str">
        <f>Eventos!U101</f>
        <v>SEPS - SegInf - Régimen General (Art.9, Lit.f)-Anexo 1)) /Gestión de la configuración. Procedimientos para la gestión de la configuación. Las entidades deberán implementar procedimientos para la gestión de configuraciones del activo de la información</v>
      </c>
      <c r="F91" s="107" t="str">
        <f>Eventos!V101</f>
        <v>Procesos</v>
      </c>
      <c r="G91" s="107" t="str">
        <f>Eventos!W101</f>
        <v>Interno</v>
      </c>
      <c r="H91" s="107" t="str">
        <f>Eventos!X101</f>
        <v>Pérdida de datos/alteración de información/Demoras en tiempo de respuesta/Deterioro en la calidad del servicio</v>
      </c>
      <c r="I91" s="107" t="str">
        <f>Eventos!Y101</f>
        <v>Cambios normativos/Incremento de riesgo cibernético/Incremento de número de usuarios/Cambios en la tecnología e infraestructura</v>
      </c>
      <c r="J91" s="107" t="str">
        <f>Eventos!Z101</f>
        <v>Mitigar</v>
      </c>
      <c r="K91" s="107">
        <f>Eventos!AF101</f>
        <v>1</v>
      </c>
      <c r="L91" s="107">
        <f>Eventos!AD101</f>
        <v>1</v>
      </c>
      <c r="M91" s="107" t="str">
        <f>+IF(Eventos!AA101=0,"",Eventos!AA101)</f>
        <v>x</v>
      </c>
      <c r="N91" s="107" t="str">
        <f>+IF(Eventos!AB101=0,"",Eventos!AB101)</f>
        <v>x</v>
      </c>
    </row>
    <row r="92" spans="1:14" x14ac:dyDescent="0.35">
      <c r="A92" s="105">
        <f>Eventos!C102</f>
        <v>45936</v>
      </c>
      <c r="B92" s="105" t="str">
        <f>Eventos!D102</f>
        <v>PRO-PTS-01</v>
      </c>
      <c r="C92" s="107" t="str">
        <f>Eventos!S102</f>
        <v>TI-DS-DS-80</v>
      </c>
      <c r="D92" s="107" t="str">
        <f>Eventos!T102</f>
        <v>Deficiencias en la ejecución de procesos, en el procesamiento de operaciones; y en las relaciones con proveedores y terceros</v>
      </c>
      <c r="E92" s="107" t="str">
        <f>Eventos!U102</f>
        <v>ISO 27001 - DOM_8 / Las medidas de seguridad incluyen ficheros de los sistemas y carpetas de archivos de las aplicaciones, sistemas, información y registros de la entidad</v>
      </c>
      <c r="F92" s="107" t="str">
        <f>Eventos!V102</f>
        <v>Procesos</v>
      </c>
      <c r="G92" s="107" t="str">
        <f>Eventos!W102</f>
        <v>Interno</v>
      </c>
      <c r="H92" s="107" t="str">
        <f>Eventos!X102</f>
        <v>Pérdida de datos/alteración de información/Demoras en tiempo de respuesta/Deterioro en la calidad del servicio</v>
      </c>
      <c r="I92" s="107" t="str">
        <f>Eventos!Y102</f>
        <v>Cambios normativos/Incremento de riesgo cibernético/Incremento de número de usuarios/Cambios en la tecnología e infraestructura</v>
      </c>
      <c r="J92" s="107" t="str">
        <f>Eventos!Z102</f>
        <v>Mitigar</v>
      </c>
      <c r="K92" s="107">
        <f>Eventos!AF102</f>
        <v>1</v>
      </c>
      <c r="L92" s="107">
        <f>Eventos!AD102</f>
        <v>1</v>
      </c>
      <c r="M92" s="107" t="str">
        <f>+IF(Eventos!AA102=0,"",Eventos!AA102)</f>
        <v>x</v>
      </c>
      <c r="N92" s="107" t="str">
        <f>+IF(Eventos!AB102=0,"",Eventos!AB102)</f>
        <v>x</v>
      </c>
    </row>
    <row r="93" spans="1:14" x14ac:dyDescent="0.35">
      <c r="A93" s="105">
        <f>Eventos!C103</f>
        <v>45936</v>
      </c>
      <c r="B93" s="105" t="str">
        <f>Eventos!D103</f>
        <v>PRO-PTS-01</v>
      </c>
      <c r="C93" s="107" t="str">
        <f>Eventos!S103</f>
        <v>TI-DS-DS-81</v>
      </c>
      <c r="D93" s="107" t="str">
        <f>Eventos!T103</f>
        <v>Deficiencias en la ejecución de procesos, en el procesamiento de operaciones; y en las relaciones con proveedores y terceros</v>
      </c>
      <c r="E93" s="107" t="str">
        <f>Eventos!U103</f>
        <v>ISO 27002 - A12.6.2 / Restricción en la instalación de software no autorizado. La instalación de software en los computadores suministrados por la Entidad, es una función exclusiva del Area de TI y Seguridad de la Información, con perfil de Administrador</v>
      </c>
      <c r="F93" s="107" t="str">
        <f>Eventos!V103</f>
        <v>Procesos</v>
      </c>
      <c r="G93" s="107" t="str">
        <f>Eventos!W103</f>
        <v>Interno</v>
      </c>
      <c r="H93" s="107" t="str">
        <f>Eventos!X103</f>
        <v>Pérdida de datos/alteración de información/Demoras en tiempo de respuesta/Deterioro en la calidad del servicio</v>
      </c>
      <c r="I93" s="107" t="str">
        <f>Eventos!Y103</f>
        <v>Cambios normativos/Incremento de riesgo cibernético/Incremento de número de usuarios/Cambios en la tecnología e infraestructura</v>
      </c>
      <c r="J93" s="107" t="str">
        <f>Eventos!Z103</f>
        <v>Mitigar</v>
      </c>
      <c r="K93" s="107">
        <f>Eventos!AF103</f>
        <v>1</v>
      </c>
      <c r="L93" s="107">
        <f>Eventos!AD103</f>
        <v>1</v>
      </c>
      <c r="M93" s="107" t="str">
        <f>+IF(Eventos!AA103=0,"",Eventos!AA103)</f>
        <v>x</v>
      </c>
      <c r="N93" s="107" t="str">
        <f>+IF(Eventos!AB103=0,"",Eventos!AB103)</f>
        <v>x</v>
      </c>
    </row>
    <row r="94" spans="1:14" x14ac:dyDescent="0.35">
      <c r="A94" s="105">
        <f>Eventos!C104</f>
        <v>45936</v>
      </c>
      <c r="B94" s="105" t="str">
        <f>Eventos!D104</f>
        <v>PRO-PTS-01</v>
      </c>
      <c r="C94" s="107" t="str">
        <f>Eventos!S104</f>
        <v>TI-DS-DS-82</v>
      </c>
      <c r="D94" s="107" t="str">
        <f>Eventos!T104</f>
        <v>Deficiencias en la ejecución de procesos, en el procesamiento de operaciones; y en las relaciones con proveedores y terceros</v>
      </c>
      <c r="E94" s="107" t="str">
        <f>Eventos!U104</f>
        <v>ISO 22301 - 10.2. / Mejora continua. La organización debe considerar los resultados del análisis y la evaluación, y los productos de la revisión por la dirección, para determinar si existen necesidades u oportunidades, relacionadas con la organización o con el SGCN, que deban abordarse como parte de la mejora continua.</v>
      </c>
      <c r="F94" s="107" t="str">
        <f>Eventos!V104</f>
        <v>Procesos</v>
      </c>
      <c r="G94" s="107" t="str">
        <f>Eventos!W104</f>
        <v>Interno</v>
      </c>
      <c r="H94" s="107" t="str">
        <f>Eventos!X104</f>
        <v>Pérdida de datos/alteración de información/Demoras en tiempo de respuesta/Deterioro en la calidad del servicio</v>
      </c>
      <c r="I94" s="107" t="str">
        <f>Eventos!Y104</f>
        <v>Cambios normativos/Incremento de riesgo cibernético/Incremento de número de usuarios/Cambios en la tecnología e infraestructura</v>
      </c>
      <c r="J94" s="107" t="str">
        <f>Eventos!Z104</f>
        <v>Mitigar</v>
      </c>
      <c r="K94" s="107">
        <f>Eventos!AF104</f>
        <v>1</v>
      </c>
      <c r="L94" s="107">
        <f>Eventos!AD104</f>
        <v>1</v>
      </c>
      <c r="M94" s="107" t="str">
        <f>+IF(Eventos!AA104=0,"",Eventos!AA104)</f>
        <v>x</v>
      </c>
      <c r="N94" s="107" t="str">
        <f>+IF(Eventos!AB104=0,"",Eventos!AB104)</f>
        <v>x</v>
      </c>
    </row>
    <row r="95" spans="1:14" x14ac:dyDescent="0.35">
      <c r="A95" s="105">
        <f>Eventos!C105</f>
        <v>45936</v>
      </c>
      <c r="B95" s="105" t="str">
        <f>Eventos!D105</f>
        <v>PRO-PTS-01</v>
      </c>
      <c r="C95" s="107" t="str">
        <f>Eventos!S105</f>
        <v>TI-DS-DS-83</v>
      </c>
      <c r="D95" s="107" t="str">
        <f>Eventos!T105</f>
        <v>Deficiencias en la ejecución de procesos, en el procesamiento de operaciones; y en las relaciones con proveedores y terceros</v>
      </c>
      <c r="E95" s="107" t="str">
        <f>Eventos!U105</f>
        <v>ISO 27001 - DOM_11 / Se tiene en cuenta el cumplimiento con la legislación de licenciamiento por parte de los sistemas. El Area de TI debe identificar y velar porque el software instalado en los recursos de la plataforma tecnología cumpla con los requerimientos legales y de licenciamiento aplicables. Los contratos con los proveedores de software se encuentran regularizados y existe una base de datos de los sistemas y usuarios que los utilizan</v>
      </c>
      <c r="F95" s="107" t="str">
        <f>Eventos!V105</f>
        <v>Procesos</v>
      </c>
      <c r="G95" s="107" t="str">
        <f>Eventos!W105</f>
        <v>Interno</v>
      </c>
      <c r="H95" s="107" t="str">
        <f>Eventos!X105</f>
        <v>Pérdida de datos/alteración de información/Demoras en tiempo de respuesta/Deterioro en la calidad del servicio</v>
      </c>
      <c r="I95" s="107" t="str">
        <f>Eventos!Y105</f>
        <v>Cambios normativos/Incremento de riesgo cibernético/Incremento de número de usuarios/Cambios en la tecnología e infraestructura</v>
      </c>
      <c r="J95" s="107" t="str">
        <f>Eventos!Z105</f>
        <v>Mitigar</v>
      </c>
      <c r="K95" s="107">
        <f>Eventos!AF105</f>
        <v>1</v>
      </c>
      <c r="L95" s="107">
        <f>Eventos!AD105</f>
        <v>1</v>
      </c>
      <c r="M95" s="107" t="str">
        <f>+IF(Eventos!AA105=0,"",Eventos!AA105)</f>
        <v>x</v>
      </c>
      <c r="N95" s="107" t="str">
        <f>+IF(Eventos!AB105=0,"",Eventos!AB105)</f>
        <v>x</v>
      </c>
    </row>
    <row r="96" spans="1:14" x14ac:dyDescent="0.35">
      <c r="A96" s="105">
        <f>Eventos!C106</f>
        <v>45936</v>
      </c>
      <c r="B96" s="105" t="str">
        <f>Eventos!D106</f>
        <v>PRO-PTS-01</v>
      </c>
      <c r="C96" s="107" t="str">
        <f>Eventos!S106</f>
        <v>TI-DS-DS-84</v>
      </c>
      <c r="D96" s="107" t="str">
        <f>Eventos!T106</f>
        <v>Deficiencias en la ejecución de procesos, en el procesamiento de operaciones; y en las relaciones con proveedores y terceros</v>
      </c>
      <c r="E96" s="107" t="str">
        <f>Eventos!U106</f>
        <v>ISO 27001 - DOM_11 / Existe el resguardo de la propiedad intelectual. Para todo el personal de la entidad es importante tener presente que deben cumplir con las leyes de derechos de autor y acuerdo de licenciamiento de software.</v>
      </c>
      <c r="F96" s="107" t="str">
        <f>Eventos!V106</f>
        <v>Procesos</v>
      </c>
      <c r="G96" s="107" t="str">
        <f>Eventos!W106</f>
        <v>Interno</v>
      </c>
      <c r="H96" s="107" t="str">
        <f>Eventos!X106</f>
        <v>Pérdida de datos/alteración de información/Demoras en tiempo de respuesta/Deterioro en la calidad del servicio</v>
      </c>
      <c r="I96" s="107" t="str">
        <f>Eventos!Y106</f>
        <v>Cambios normativos/Incremento de riesgo cibernético/Incremento de número de usuarios/Cambios en la tecnología e infraestructura</v>
      </c>
      <c r="J96" s="107" t="str">
        <f>Eventos!Z106</f>
        <v>Mitigar</v>
      </c>
      <c r="K96" s="107">
        <f>Eventos!AF106</f>
        <v>1</v>
      </c>
      <c r="L96" s="107">
        <f>Eventos!AD106</f>
        <v>1</v>
      </c>
      <c r="M96" s="107" t="str">
        <f>+IF(Eventos!AA106=0,"",Eventos!AA106)</f>
        <v>x</v>
      </c>
      <c r="N96" s="107" t="str">
        <f>+IF(Eventos!AB106=0,"",Eventos!AB106)</f>
        <v>x</v>
      </c>
    </row>
    <row r="97" spans="1:14" x14ac:dyDescent="0.35">
      <c r="A97" s="105">
        <f>Eventos!C107</f>
        <v>45936</v>
      </c>
      <c r="B97" s="105" t="str">
        <f>Eventos!D107</f>
        <v>PRO-PTS-01</v>
      </c>
      <c r="C97" s="107" t="str">
        <f>Eventos!S107</f>
        <v>TI-DS-DS-85</v>
      </c>
      <c r="D97" s="107" t="str">
        <f>Eventos!T107</f>
        <v>Deficiencias en la ejecución de procesos, en el procesamiento de operaciones; y en las relaciones con proveedores y terceros</v>
      </c>
      <c r="E97" s="107" t="str">
        <f>Eventos!U107</f>
        <v>ISO 27001 - DOM_11 / Existe el resguardo de los registros de la organización. El Area Legal y el área de Seguridad de la Información deben identificar, documentar y mantener actualizados los requisitos legales, reglamentarios o contractuales aplicables a la Entidad, que están relacionados con los registros de la organización, para protegerlos contra pérdidas, destrucción, falsificación, accesos y publicación no autorizados.</v>
      </c>
      <c r="F97" s="107" t="str">
        <f>Eventos!V107</f>
        <v>Procesos</v>
      </c>
      <c r="G97" s="107" t="str">
        <f>Eventos!W107</f>
        <v>Interno</v>
      </c>
      <c r="H97" s="107" t="str">
        <f>Eventos!X107</f>
        <v>Pérdida de datos/alteración de información/Demoras en tiempo de respuesta/Deterioro en la calidad del servicio</v>
      </c>
      <c r="I97" s="107" t="str">
        <f>Eventos!Y107</f>
        <v>Cambios normativos/Incremento de riesgo cibernético/Incremento de número de usuarios/Cambios en la tecnología e infraestructura</v>
      </c>
      <c r="J97" s="107" t="str">
        <f>Eventos!Z107</f>
        <v>Mitigar</v>
      </c>
      <c r="K97" s="107">
        <f>Eventos!AF107</f>
        <v>1</v>
      </c>
      <c r="L97" s="107">
        <f>Eventos!AD107</f>
        <v>1</v>
      </c>
      <c r="M97" s="107" t="str">
        <f>+IF(Eventos!AA107=0,"",Eventos!AA107)</f>
        <v>x</v>
      </c>
      <c r="N97" s="107" t="str">
        <f>+IF(Eventos!AB107=0,"",Eventos!AB107)</f>
        <v>x</v>
      </c>
    </row>
    <row r="98" spans="1:14" x14ac:dyDescent="0.35">
      <c r="A98" s="105">
        <f>Eventos!C108</f>
        <v>45936</v>
      </c>
      <c r="B98" s="105" t="str">
        <f>Eventos!D108</f>
        <v>PRO-PTS-01</v>
      </c>
      <c r="C98" s="107" t="str">
        <f>Eventos!S108</f>
        <v>TI-DS-DS-87</v>
      </c>
      <c r="D98" s="107" t="str">
        <f>Eventos!T108</f>
        <v>Deficiencias en la ejecución de procesos, en el procesamiento de operaciones; y en las relaciones con proveedores y terceros</v>
      </c>
      <c r="E98" s="107" t="str">
        <f>Eventos!U108</f>
        <v>ISO 27018 - Anx.5. / Los archivos y documentos temporales deben borrarse o destruirse dentro de un período documentado especificado. Los archivos temporales no son necesarios después de que se haya completado la tarea de procesamiento de información relacionada, pero hay circunstancias en las que no se pueden eliminar. El tiempo durante el cual estos archivos permanecen en uso no siempre es determinista, pero un procedimiento de recolección de basura debe identificar los archivos relevantes y determinar cuánto tiempo ha pasado desde que se usaron por última vez.</v>
      </c>
      <c r="F98" s="107" t="str">
        <f>Eventos!V108</f>
        <v>Procesos</v>
      </c>
      <c r="G98" s="107" t="str">
        <f>Eventos!W108</f>
        <v>Interno</v>
      </c>
      <c r="H98" s="107" t="str">
        <f>Eventos!X108</f>
        <v>Pérdida de datos/alteración de información/Demoras en tiempo de respuesta/Deterioro en la calidad del servicio</v>
      </c>
      <c r="I98" s="107" t="str">
        <f>Eventos!Y108</f>
        <v>Cambios normativos/Incremento de riesgo cibernético/Incremento de número de usuarios/Cambios en la tecnología e infraestructura</v>
      </c>
      <c r="J98" s="107" t="str">
        <f>Eventos!Z108</f>
        <v>Mitigar</v>
      </c>
      <c r="K98" s="107">
        <f>Eventos!AF108</f>
        <v>1</v>
      </c>
      <c r="L98" s="107">
        <f>Eventos!AD108</f>
        <v>1</v>
      </c>
      <c r="M98" s="107" t="str">
        <f>+IF(Eventos!AA108=0,"",Eventos!AA108)</f>
        <v>x</v>
      </c>
      <c r="N98" s="107" t="str">
        <f>+IF(Eventos!AB108=0,"",Eventos!AB108)</f>
        <v>x</v>
      </c>
    </row>
    <row r="99" spans="1:14" x14ac:dyDescent="0.35">
      <c r="A99" s="105">
        <f>Eventos!C109</f>
        <v>45936</v>
      </c>
      <c r="B99" s="105" t="str">
        <f>Eventos!D109</f>
        <v>PRO-PTS-01</v>
      </c>
      <c r="C99" s="107" t="str">
        <f>Eventos!S109</f>
        <v>TI-DS-DS-88</v>
      </c>
      <c r="D99" s="107" t="str">
        <f>Eventos!T109</f>
        <v>Deficiencias en la ejecución de procesos, en el procesamiento de operaciones; y en las relaciones con proveedores y terceros</v>
      </c>
      <c r="E99" s="107" t="str">
        <f>Eventos!U109</f>
        <v>ISO 27018 - Anx.A.3.2 / Uso de la Información con fines comerciales. En los contratos se debe especificar que la información del cliente no debe ser utilizada por la Entidad con fines de marketing y publicidad, ni divulgada a terceros sin el consentimiento expreso del cliente. Dicho consentimiento no debe ser una condición para recibir el servicio.</v>
      </c>
      <c r="F99" s="107" t="str">
        <f>Eventos!V109</f>
        <v>Procesos</v>
      </c>
      <c r="G99" s="107" t="str">
        <f>Eventos!W109</f>
        <v>Interno</v>
      </c>
      <c r="H99" s="107" t="str">
        <f>Eventos!X109</f>
        <v>Pérdida de datos/alteración de información/Demoras en tiempo de respuesta/Deterioro en la calidad del servicio</v>
      </c>
      <c r="I99" s="107" t="str">
        <f>Eventos!Y109</f>
        <v>Cambios normativos/Incremento de riesgo cibernético/Incremento de número de usuarios/Cambios en la tecnología e infraestructura</v>
      </c>
      <c r="J99" s="107" t="str">
        <f>Eventos!Z109</f>
        <v>Mitigar</v>
      </c>
      <c r="K99" s="107">
        <f>Eventos!AF109</f>
        <v>1</v>
      </c>
      <c r="L99" s="107">
        <f>Eventos!AD109</f>
        <v>1</v>
      </c>
      <c r="M99" s="107" t="str">
        <f>+IF(Eventos!AA109=0,"",Eventos!AA109)</f>
        <v>x</v>
      </c>
      <c r="N99" s="107" t="str">
        <f>+IF(Eventos!AB109=0,"",Eventos!AB109)</f>
        <v>x</v>
      </c>
    </row>
    <row r="100" spans="1:14" x14ac:dyDescent="0.35">
      <c r="A100" s="105">
        <f>Eventos!C110</f>
        <v>45936</v>
      </c>
      <c r="B100" s="105" t="str">
        <f>Eventos!D110</f>
        <v>PRO-PTS-01</v>
      </c>
      <c r="C100" s="107" t="str">
        <f>Eventos!S110</f>
        <v>TI-DS-DS-89</v>
      </c>
      <c r="D100" s="107" t="str">
        <f>Eventos!T110</f>
        <v>Deficiencias en la ejecución de procesos, en el procesamiento de operaciones; y en las relaciones con proveedores y terceros</v>
      </c>
      <c r="E100" s="107" t="str">
        <f>Eventos!U110</f>
        <v>ISO 27017 - Anx B.1. Riesgos de Seguridad / Amenazas para el proveedor de servicios en la nube. Comportamiento malicioso de personas internas. los daños causados por Las acciones maliciosas de los empleados internos que trabajan dentro de una organización pueden ser sustanciales, dado el acceso y las autorizaciones que puedan tener. Esto se complica en el entorno de computación en la nube, ya que dicha actividad puede ocurrir dentro de la organización del cliente y en la organización proveedora, o ambas. ISO 27017 - Anx B.2. Riesgos de Seguridad / Amenazas para el cliente del servicio en la nube. Amenazas internas. Donde los humanos están involucrados, siempre existe el riesgo de que las personas actúen de manera maliciosa o descuidada y pongan en riesgo la seguridad del servicio. Los empleados del proveedor de servicios en la nube que emplean credenciales inseguras, las acciones maliciosas de empleados descontentos o criminales expertos que obtienen un puesto en el personal del proveedor representan una amenaza importante para cualquier empresa. Deben existir controles apropiados para limitar el acceso a los datos y las aplicaciones de los clientes y para monitorear cualquier actividad sospechosa.</v>
      </c>
      <c r="F100" s="107" t="str">
        <f>Eventos!V110</f>
        <v>Procesos</v>
      </c>
      <c r="G100" s="107" t="str">
        <f>Eventos!W110</f>
        <v>Interno</v>
      </c>
      <c r="H100" s="107" t="str">
        <f>Eventos!X110</f>
        <v>Pérdida de datos/alteración de información/Demoras en tiempo de respuesta/Deterioro en la calidad del servicio</v>
      </c>
      <c r="I100" s="107" t="str">
        <f>Eventos!Y110</f>
        <v>Cambios normativos/Incremento de riesgo cibernético/Incremento de número de usuarios/Cambios en la tecnología e infraestructura</v>
      </c>
      <c r="J100" s="107" t="str">
        <f>Eventos!Z110</f>
        <v>Mitigar</v>
      </c>
      <c r="K100" s="107">
        <f>Eventos!AF110</f>
        <v>1</v>
      </c>
      <c r="L100" s="107">
        <f>Eventos!AD110</f>
        <v>1</v>
      </c>
      <c r="M100" s="107" t="str">
        <f>+IF(Eventos!AA110=0,"",Eventos!AA110)</f>
        <v>x</v>
      </c>
      <c r="N100" s="107" t="str">
        <f>+IF(Eventos!AB110=0,"",Eventos!AB110)</f>
        <v>x</v>
      </c>
    </row>
    <row r="101" spans="1:14" x14ac:dyDescent="0.35">
      <c r="A101" s="105">
        <f>Eventos!C111</f>
        <v>45936</v>
      </c>
      <c r="B101" s="105" t="str">
        <f>Eventos!D111</f>
        <v>PRO-PTS-01</v>
      </c>
      <c r="C101" s="107" t="str">
        <f>Eventos!S111</f>
        <v>TI-DS-DS-03</v>
      </c>
      <c r="D101" s="107" t="str">
        <f>Eventos!T111</f>
        <v>Deficiencias en la ejecución de procesos, en el procesamiento de operaciones; y en las relaciones con proveedores y terceros</v>
      </c>
      <c r="E101" s="107" t="str">
        <f>Eventos!U111</f>
        <v>SEPS - SegInf - Régimen General (Art.8) / Las entidades deben conformar una Unidad de Seguridad de la Información, adscrita a la Gerencia General.</v>
      </c>
      <c r="F101" s="107" t="str">
        <f>Eventos!V111</f>
        <v>Procesos</v>
      </c>
      <c r="G101" s="107" t="str">
        <f>Eventos!W111</f>
        <v>Interno</v>
      </c>
      <c r="H101" s="107" t="str">
        <f>Eventos!X111</f>
        <v>Pérdida de datos/alteración de información/Demoras en tiempo de respuesta/Deterioro en la calidad del servicio</v>
      </c>
      <c r="I101" s="107" t="str">
        <f>Eventos!Y111</f>
        <v>Cambios normativos/Incremento de riesgo cibernético/Incremento de número de usuarios/Cambios en la tecnología e infraestructura</v>
      </c>
      <c r="J101" s="107" t="str">
        <f>Eventos!Z111</f>
        <v>Mitigar</v>
      </c>
      <c r="K101" s="107">
        <f>Eventos!AF111</f>
        <v>1</v>
      </c>
      <c r="L101" s="107">
        <f>Eventos!AD111</f>
        <v>2</v>
      </c>
      <c r="M101" s="107" t="str">
        <f>+IF(Eventos!AA111=0,"",Eventos!AA111)</f>
        <v>x</v>
      </c>
      <c r="N101" s="107" t="str">
        <f>+IF(Eventos!AB111=0,"",Eventos!AB111)</f>
        <v>x</v>
      </c>
    </row>
    <row r="102" spans="1:14" x14ac:dyDescent="0.35">
      <c r="A102" s="105">
        <f>Eventos!C112</f>
        <v>45936</v>
      </c>
      <c r="B102" s="105" t="str">
        <f>Eventos!D112</f>
        <v>PRO-PTS-01</v>
      </c>
      <c r="C102" s="107" t="str">
        <f>Eventos!S112</f>
        <v>TI-DS-DS-04</v>
      </c>
      <c r="D102" s="107" t="str">
        <f>Eventos!T112</f>
        <v>Deficiencias en la ejecución de procesos, en el procesamiento de operaciones; y en las relaciones con proveedores y terceros</v>
      </c>
      <c r="E102" s="107" t="str">
        <f>Eventos!U112</f>
        <v>ISO 27017 - A18.1.1 / Identificación de la legislación aplicable y de los requisitos contractuales. La Entidad debe proporcionar información sobre los requisitos legales, jurisdicción y reglamentarios del país o región desde donde se proporciona el servicio a sus clientes.</v>
      </c>
      <c r="F102" s="107" t="str">
        <f>Eventos!V112</f>
        <v>Procesos</v>
      </c>
      <c r="G102" s="107" t="str">
        <f>Eventos!W112</f>
        <v>Interno</v>
      </c>
      <c r="H102" s="107" t="str">
        <f>Eventos!X112</f>
        <v>Pérdida de datos/alteración de información/Demoras en tiempo de respuesta/Deterioro en la calidad del servicio</v>
      </c>
      <c r="I102" s="107" t="str">
        <f>Eventos!Y112</f>
        <v>Cambios normativos/Incremento de riesgo cibernético/Incremento de número de usuarios/Cambios en la tecnología e infraestructura</v>
      </c>
      <c r="J102" s="107" t="str">
        <f>Eventos!Z112</f>
        <v>Mitigar</v>
      </c>
      <c r="K102" s="107">
        <f>Eventos!AF112</f>
        <v>1</v>
      </c>
      <c r="L102" s="107">
        <f>Eventos!AD112</f>
        <v>1</v>
      </c>
      <c r="M102" s="107" t="str">
        <f>+IF(Eventos!AA112=0,"",Eventos!AA112)</f>
        <v>x</v>
      </c>
      <c r="N102" s="107" t="str">
        <f>+IF(Eventos!AB112=0,"",Eventos!AB112)</f>
        <v>x</v>
      </c>
    </row>
    <row r="103" spans="1:14" x14ac:dyDescent="0.35">
      <c r="A103" s="105">
        <f>Eventos!C113</f>
        <v>45936</v>
      </c>
      <c r="B103" s="105" t="str">
        <f>Eventos!D113</f>
        <v>PRO-PTS-01</v>
      </c>
      <c r="C103" s="107" t="str">
        <f>Eventos!S113</f>
        <v>TI-DS-DS-05</v>
      </c>
      <c r="D103" s="107" t="str">
        <f>Eventos!T113</f>
        <v>Deficiencias en la ejecución de procesos, en el procesamiento de operaciones; y en las relaciones con proveedores y terceros</v>
      </c>
      <c r="E103" s="107" t="str">
        <f>Eventos!U113</f>
        <v>ISO 27017 - Anx B.1. Riesgos de Seguridad / Amenazas para el cliente del servicio en la nube. Riesgos legales y de cumplimiento. Se debe verificar que el proveedor de software y servicios en la nube cuenten con las certificaciones apropiadas para la provisión del servicio, tanto de carácter legal como de carácter técnico</v>
      </c>
      <c r="F103" s="107" t="str">
        <f>Eventos!V113</f>
        <v>Procesos</v>
      </c>
      <c r="G103" s="107" t="str">
        <f>Eventos!W113</f>
        <v>Interno</v>
      </c>
      <c r="H103" s="107" t="str">
        <f>Eventos!X113</f>
        <v>Pérdida de datos/alteración de información/Demoras en tiempo de respuesta/Deterioro en la calidad del servicio</v>
      </c>
      <c r="I103" s="107" t="str">
        <f>Eventos!Y113</f>
        <v>Cambios normativos/Incremento de riesgo cibernético/Incremento de número de usuarios/Cambios en la tecnología e infraestructura</v>
      </c>
      <c r="J103" s="107" t="str">
        <f>Eventos!Z113</f>
        <v>Mitigar</v>
      </c>
      <c r="K103" s="107">
        <f>Eventos!AF113</f>
        <v>1</v>
      </c>
      <c r="L103" s="107">
        <f>Eventos!AD113</f>
        <v>1</v>
      </c>
      <c r="M103" s="107" t="str">
        <f>+IF(Eventos!AA113=0,"",Eventos!AA113)</f>
        <v>x</v>
      </c>
      <c r="N103" s="107" t="str">
        <f>+IF(Eventos!AB113=0,"",Eventos!AB113)</f>
        <v>x</v>
      </c>
    </row>
    <row r="104" spans="1:14" x14ac:dyDescent="0.35">
      <c r="A104" s="105">
        <f>Eventos!C114</f>
        <v>45936</v>
      </c>
      <c r="B104" s="105" t="str">
        <f>Eventos!D114</f>
        <v>PRO-PTS-01</v>
      </c>
      <c r="C104" s="107" t="str">
        <f>Eventos!S114</f>
        <v>TI-DS-DS-06</v>
      </c>
      <c r="D104" s="107" t="str">
        <f>Eventos!T114</f>
        <v>Deficiencias en la ejecución de procesos, en el procesamiento de operaciones; y en las relaciones con proveedores y terceros</v>
      </c>
      <c r="E104" s="107" t="str">
        <f>Eventos!U114</f>
        <v>Planificación Estratégica de Tecnología de la Información (PETI). La entidad cuenta con un PETI debidamente diseñado, aprobado e implementado, acorde al Plan Estratégico Institucional. Existe un proceso de planificación y control de los proyectos de desarrollo, mantenimiento y soporte, los requerimientos funcionales adecuadamente definidos, el nivel de avance y los recursos asignados.</v>
      </c>
      <c r="F104" s="107" t="str">
        <f>Eventos!V114</f>
        <v>Procesos</v>
      </c>
      <c r="G104" s="107" t="str">
        <f>Eventos!W114</f>
        <v>Interno</v>
      </c>
      <c r="H104" s="107" t="str">
        <f>Eventos!X114</f>
        <v>Pérdida de datos/alteración de información/Demoras en tiempo de respuesta/Deterioro en la calidad del servicio</v>
      </c>
      <c r="I104" s="107" t="str">
        <f>Eventos!Y114</f>
        <v>Cambios normativos/Incremento de riesgo cibernético/Incremento de número de usuarios/Cambios en la tecnología e infraestructura</v>
      </c>
      <c r="J104" s="107" t="str">
        <f>Eventos!Z114</f>
        <v>Mitigar</v>
      </c>
      <c r="K104" s="107">
        <f>Eventos!AF114</f>
        <v>1</v>
      </c>
      <c r="L104" s="107">
        <f>Eventos!AD114</f>
        <v>1</v>
      </c>
      <c r="M104" s="107" t="str">
        <f>+IF(Eventos!AA114=0,"",Eventos!AA114)</f>
        <v>x</v>
      </c>
      <c r="N104" s="107" t="str">
        <f>+IF(Eventos!AB114=0,"",Eventos!AB114)</f>
        <v>x</v>
      </c>
    </row>
    <row r="105" spans="1:14" x14ac:dyDescent="0.35">
      <c r="A105" s="105">
        <f>Eventos!C115</f>
        <v>45936</v>
      </c>
      <c r="B105" s="105" t="str">
        <f>Eventos!D115</f>
        <v>PRO-PTS-01</v>
      </c>
      <c r="C105" s="107" t="str">
        <f>Eventos!S115</f>
        <v>TI-DS-DS-07</v>
      </c>
      <c r="D105" s="107" t="str">
        <f>Eventos!T115</f>
        <v>Deficiencias en la ejecución de procesos, en el procesamiento de operaciones; y en las relaciones con proveedores y terceros</v>
      </c>
      <c r="E105" s="107" t="str">
        <f>Eventos!U115</f>
        <v>SEPS - SegInf - Régimen General (Art.9, Lit.a)) / Plan Estratégico de Seguridad de la Información. Que contemple el proceso de planificación de los proyectos, con sus respectivos recursos, que permitan asegurar que la entidad cuenta con un proceso eficiente y robusto de Seguridad de la Información</v>
      </c>
      <c r="F105" s="107" t="str">
        <f>Eventos!V115</f>
        <v>Procesos</v>
      </c>
      <c r="G105" s="107" t="str">
        <f>Eventos!W115</f>
        <v>Interno</v>
      </c>
      <c r="H105" s="107" t="str">
        <f>Eventos!X115</f>
        <v>Pérdida de datos/alteración de información/Demoras en tiempo de respuesta/Deterioro en la calidad del servicio</v>
      </c>
      <c r="I105" s="107" t="str">
        <f>Eventos!Y115</f>
        <v>Cambios normativos/Incremento de riesgo cibernético/Incremento de número de usuarios/Cambios en la tecnología e infraestructura</v>
      </c>
      <c r="J105" s="107" t="str">
        <f>Eventos!Z115</f>
        <v>Mitigar</v>
      </c>
      <c r="K105" s="107">
        <f>Eventos!AF115</f>
        <v>1</v>
      </c>
      <c r="L105" s="107">
        <f>Eventos!AD115</f>
        <v>1</v>
      </c>
      <c r="M105" s="107" t="str">
        <f>+IF(Eventos!AA115=0,"",Eventos!AA115)</f>
        <v>x</v>
      </c>
      <c r="N105" s="107" t="str">
        <f>+IF(Eventos!AB115=0,"",Eventos!AB115)</f>
        <v>x</v>
      </c>
    </row>
    <row r="106" spans="1:14" x14ac:dyDescent="0.35">
      <c r="A106" s="105">
        <f>Eventos!C116</f>
        <v>45936</v>
      </c>
      <c r="B106" s="105" t="str">
        <f>Eventos!D116</f>
        <v>PRO-PTS-01</v>
      </c>
      <c r="C106" s="107" t="str">
        <f>Eventos!S116</f>
        <v>TI-DS-DS-08</v>
      </c>
      <c r="D106" s="107" t="str">
        <f>Eventos!T116</f>
        <v>Deficiencias en la ejecución de procesos, en el procesamiento de operaciones; y en las relaciones con proveedores y terceros</v>
      </c>
      <c r="E106" s="107" t="str">
        <f>Eventos!U116</f>
        <v>SEPS - SegInf - Régimen General (Art.9, Lit.b)) / Plan de Recursos para la Seguridad de la Información: La entidad cuenta con recursos debidamente asignados (técnicos, humanos, financieros) para estructurar un nivel adecuado de Seguridad de la Información y Protección de Datos (presupuesto planificado y ejecutado): a) Software, b) Hardware, c) Comunicaciones, d) Bases de Datos, e) Seguridades, f) Soporte</v>
      </c>
      <c r="F106" s="107" t="str">
        <f>Eventos!V116</f>
        <v>Procesos</v>
      </c>
      <c r="G106" s="107" t="str">
        <f>Eventos!W116</f>
        <v>Interno</v>
      </c>
      <c r="H106" s="107" t="str">
        <f>Eventos!X116</f>
        <v>Pérdida de datos/alteración de información/Demoras en tiempo de respuesta/Deterioro en la calidad del servicio</v>
      </c>
      <c r="I106" s="107" t="str">
        <f>Eventos!Y116</f>
        <v>Cambios normativos/Incremento de riesgo cibernético/Incremento de número de usuarios/Cambios en la tecnología e infraestructura</v>
      </c>
      <c r="J106" s="107" t="str">
        <f>Eventos!Z116</f>
        <v>Mitigar</v>
      </c>
      <c r="K106" s="107">
        <f>Eventos!AF116</f>
        <v>1</v>
      </c>
      <c r="L106" s="107">
        <f>Eventos!AD116</f>
        <v>1</v>
      </c>
      <c r="M106" s="107" t="str">
        <f>+IF(Eventos!AA116=0,"",Eventos!AA116)</f>
        <v>x</v>
      </c>
      <c r="N106" s="107" t="str">
        <f>+IF(Eventos!AB116=0,"",Eventos!AB116)</f>
        <v>x</v>
      </c>
    </row>
    <row r="107" spans="1:14" x14ac:dyDescent="0.35">
      <c r="A107" s="105">
        <f>Eventos!C117</f>
        <v>45936</v>
      </c>
      <c r="B107" s="105" t="str">
        <f>Eventos!D117</f>
        <v>PRO-PTS-01</v>
      </c>
      <c r="C107" s="107" t="str">
        <f>Eventos!S117</f>
        <v>TI-DS-DS-11</v>
      </c>
      <c r="D107" s="107" t="str">
        <f>Eventos!T117</f>
        <v>Deficiencias en la ejecución de procesos, en el procesamiento de operaciones; y en las relaciones con proveedores y terceros</v>
      </c>
      <c r="E107" s="107" t="str">
        <f>Eventos!U117</f>
        <v>SEPS - SegInf - Régimen General (Art.9, Lit.d)) / ISO 27017 - A7.2.2 / Plan de Concienciación y Formación de Seguridad de la Información, que incluya a usuarios del servicio (empleados , contratistas y clientes externos): a) políticas del ciclo de vida de desarrollo y Seguridad de la Información, b) estándares y procedimientos; c) matriz de riesgos; SEPS - SegInf - Régimen General (Art.9, Lit.d) (Art.9, Lit.f)-Anexo 1)) / Cultura de la seguridad de la información. Las entidades deberán: a) Evaluar periódicamente el plan de capacitación de Seguridad de la Información; b) Definir dentro del plan de capacitación, indicadores de madurez que permitan medir el nivel de aprendizaje; c) Proporcionar capacitaciones al personal, así como a proveedores, clientes, socios y usuarios. Plan de capacitación de la seguridad de la información. ISO 27001 - DOM_1 / Existen mecanismos para la comunicación a los usuarios de las normas. ISO 27001 - DOM_2 / Existen programas de formación en seguridad para los empleados, clientes y terceros</v>
      </c>
      <c r="F107" s="107" t="str">
        <f>Eventos!V117</f>
        <v>Procesos</v>
      </c>
      <c r="G107" s="107" t="str">
        <f>Eventos!W117</f>
        <v>Interno</v>
      </c>
      <c r="H107" s="107" t="str">
        <f>Eventos!X117</f>
        <v>Pérdida de datos/alteración de información/Demoras en tiempo de respuesta/Deterioro en la calidad del servicio</v>
      </c>
      <c r="I107" s="107" t="str">
        <f>Eventos!Y117</f>
        <v>Cambios normativos/Incremento de riesgo cibernético/Incremento de número de usuarios/Cambios en la tecnología e infraestructura</v>
      </c>
      <c r="J107" s="107" t="str">
        <f>Eventos!Z117</f>
        <v>Mitigar</v>
      </c>
      <c r="K107" s="107">
        <f>Eventos!AF117</f>
        <v>1</v>
      </c>
      <c r="L107" s="107">
        <f>Eventos!AD117</f>
        <v>1</v>
      </c>
      <c r="M107" s="107" t="str">
        <f>+IF(Eventos!AA117=0,"",Eventos!AA117)</f>
        <v>x</v>
      </c>
      <c r="N107" s="107" t="str">
        <f>+IF(Eventos!AB117=0,"",Eventos!AB117)</f>
        <v>x</v>
      </c>
    </row>
    <row r="108" spans="1:14" x14ac:dyDescent="0.35">
      <c r="A108" s="105">
        <f>Eventos!C118</f>
        <v>45936</v>
      </c>
      <c r="B108" s="105" t="str">
        <f>Eventos!D118</f>
        <v>PRO-PTS-01</v>
      </c>
      <c r="C108" s="107" t="str">
        <f>Eventos!S118</f>
        <v>TI-DS-DS-29</v>
      </c>
      <c r="D108" s="107" t="str">
        <f>Eventos!T118</f>
        <v>Deficiencias en la ejecución de procesos, en el procesamiento de operaciones; y en las relaciones con proveedores y terceros</v>
      </c>
      <c r="E108" s="107" t="str">
        <f>Eventos!U118</f>
        <v>SEPS - SegInf - Régimen General (Art.9, Lit.f)-Anexo 1)) / Cifrado. Procedimientos de cifrado de información sensible o crítica. Las entidades deberán: a) Disponer de procedimientos de cifrado de sus datos sensibles o críticos, conforme al análisis de riesgos de seguridad de la información; b) Verificar periódicamente la vigencia de los elementos de cifrado</v>
      </c>
      <c r="F108" s="107" t="str">
        <f>Eventos!V118</f>
        <v>Procesos</v>
      </c>
      <c r="G108" s="107" t="str">
        <f>Eventos!W118</f>
        <v>Interno</v>
      </c>
      <c r="H108" s="107" t="str">
        <f>Eventos!X118</f>
        <v>Pérdida de datos/alteración de información/Demoras en tiempo de respuesta/Deterioro en la calidad del servicio</v>
      </c>
      <c r="I108" s="107" t="str">
        <f>Eventos!Y118</f>
        <v>Cambios normativos/Incremento de riesgo cibernético/Incremento de número de usuarios/Cambios en la tecnología e infraestructura</v>
      </c>
      <c r="J108" s="107" t="str">
        <f>Eventos!Z118</f>
        <v>Mitigar</v>
      </c>
      <c r="K108" s="107">
        <f>Eventos!AF118</f>
        <v>1</v>
      </c>
      <c r="L108" s="107">
        <f>Eventos!AD118</f>
        <v>1</v>
      </c>
      <c r="M108" s="107" t="str">
        <f>+IF(Eventos!AA118=0,"",Eventos!AA118)</f>
        <v>x</v>
      </c>
      <c r="N108" s="107" t="str">
        <f>+IF(Eventos!AB118=0,"",Eventos!AB118)</f>
        <v>x</v>
      </c>
    </row>
    <row r="109" spans="1:14" x14ac:dyDescent="0.35">
      <c r="A109" s="105">
        <f>Eventos!C119</f>
        <v>45936</v>
      </c>
      <c r="B109" s="105" t="str">
        <f>Eventos!D119</f>
        <v>PRO-PTS-01</v>
      </c>
      <c r="C109" s="107" t="str">
        <f>Eventos!S119</f>
        <v>TI-DS-DS-86</v>
      </c>
      <c r="D109" s="107" t="str">
        <f>Eventos!T119</f>
        <v>Deficiencias en la ejecución de procesos, en el procesamiento de operaciones; y en las relaciones con proveedores y terceros</v>
      </c>
      <c r="E109" s="107" t="str">
        <f>Eventos!U119</f>
        <v>ISO 27002 - A18.1.4 / Protección y privacidad de la información de carácter personal (PII). En cumplimiento de la de Ley de Protección de Datos, por la cual se dictan disposiciones para la protección de datos personales, la Entidad a través del área de Seguridad de la Información, propenderá por la protección de los datos personales de sus beneficiarios, proveedores y demás terceros de los cuales reciba y administre información. ISO 27017 - Anx B.1. Riesgos de Seguridad / Amenazas para el cliente del servicio en la nube. Protección de datos. La nube plantea varios Riesgos de Protección de datos para los clientes y proveedores de la nube. Las principales preocupaciones son la exposición o la liberación de datos sensibles, pero también incluyen la pérdida o la falta de disponibilidad de datos. En algunos casos, puede ser difícil para el cliente del servicio en la nube verificar de manera efectiva las prácticas de manejo de datos del proveedor y así asegurarse de que los datos se manejen de manera legal. Este problema se agrava en los casos de transferencias múltiples de datos, por ejemplo, entre servicios en la nube federados.</v>
      </c>
      <c r="F109" s="107" t="str">
        <f>Eventos!V119</f>
        <v>Procesos</v>
      </c>
      <c r="G109" s="107" t="str">
        <f>Eventos!W119</f>
        <v>Interno</v>
      </c>
      <c r="H109" s="107" t="str">
        <f>Eventos!X119</f>
        <v>Pérdida de datos/alteración de información/Demoras en tiempo de respuesta/Deterioro en la calidad del servicio</v>
      </c>
      <c r="I109" s="107" t="str">
        <f>Eventos!Y119</f>
        <v>Cambios normativos/Incremento de riesgo cibernético/Incremento de número de usuarios/Cambios en la tecnología e infraestructura</v>
      </c>
      <c r="J109" s="107" t="str">
        <f>Eventos!Z119</f>
        <v>Mitigar</v>
      </c>
      <c r="K109" s="107">
        <f>Eventos!AF119</f>
        <v>1</v>
      </c>
      <c r="L109" s="107">
        <f>Eventos!AD119</f>
        <v>1</v>
      </c>
      <c r="M109" s="107" t="str">
        <f>+IF(Eventos!AA119=0,"",Eventos!AA119)</f>
        <v>x</v>
      </c>
      <c r="N109" s="107" t="str">
        <f>+IF(Eventos!AB119=0,"",Eventos!AB119)</f>
        <v>x</v>
      </c>
    </row>
    <row r="110" spans="1:14" x14ac:dyDescent="0.35">
      <c r="A110" s="105">
        <f>Eventos!C120</f>
        <v>45936</v>
      </c>
      <c r="B110" s="105" t="str">
        <f>Eventos!D120</f>
        <v>PRO-PTD-01</v>
      </c>
      <c r="C110" s="107" t="str">
        <f>Eventos!S120</f>
        <v>TI-DS-DS-04</v>
      </c>
      <c r="D110" s="107" t="str">
        <f>Eventos!T120</f>
        <v>Deficiencias en la ejecución de procesos, en el procesamiento de operaciones; y en las relaciones con proveedores y terceros</v>
      </c>
      <c r="E110" s="107" t="str">
        <f>Eventos!U120</f>
        <v>ISO 27002 - A14.2.1 / Política de desarrollo seguro se debe velar porque el desarrollo interno o externo de los sistemas de información cumpla con los requerimientos de seguridad esperados, con las buenas prácticas para desarrollo seguro de aplicativos, así como con metodologías para la realización de pruebas de aceptación y seguridad al software desarrollado. ISO 27017 - A12.5.1 / Instalación del software en producción. La entidad dispone de un procedimiento de pase a producción, previo proceso de pruebas y validación de errores y vulnerabilidades. a) realizar un seguimiento de cada paquete de software cargado, incluidas las modificaciones que pueda realizar el cliente del servicio. b) registrar cuándo se ejecuta un paquete de software en particular. c) supervisar el software en producción, con particular cuidado por cualquier actividad que parezca maliciosa o que pueda causar daños al sistema de la Entidad. ISO 27001 - A14.2.6 / Entorno de desarrollo seguro. ISO 27001 - DOM_6 / Existen criterios de aceptación de nuevos Sistemas Informáticos, incluyendo actualizaciones y nuevas versiones. ISO 27001 - DOM_8 / Existe seguridad en los procesos de desarrollo, testing y soporte.</v>
      </c>
      <c r="F110" s="107" t="str">
        <f>Eventos!V120</f>
        <v>Procesos</v>
      </c>
      <c r="G110" s="107" t="str">
        <f>Eventos!W120</f>
        <v>Interno</v>
      </c>
      <c r="H110" s="107" t="str">
        <f>Eventos!X120</f>
        <v>Pérdida de datos/alteración de información/Demoras en tiempo de respuesta/Deterioro en la calidad del servicio</v>
      </c>
      <c r="I110" s="107" t="str">
        <f>Eventos!Y120</f>
        <v>Cambios normativos/Incremento de riesgo cibernético/Incremento de número de usuarios/Cambios en la tecnología e infraestructura</v>
      </c>
      <c r="J110" s="107" t="str">
        <f>Eventos!Z120</f>
        <v>Mitigar</v>
      </c>
      <c r="K110" s="107">
        <f>Eventos!AF120</f>
        <v>1</v>
      </c>
      <c r="L110" s="107">
        <f>Eventos!AD120</f>
        <v>1</v>
      </c>
      <c r="M110" s="107" t="str">
        <f>+IF(Eventos!AA120=0,"",Eventos!AA120)</f>
        <v>x</v>
      </c>
      <c r="N110" s="107" t="str">
        <f>+IF(Eventos!AB120=0,"",Eventos!AB120)</f>
        <v>x</v>
      </c>
    </row>
    <row r="111" spans="1:14" x14ac:dyDescent="0.35">
      <c r="A111" s="105">
        <f>Eventos!C121</f>
        <v>45936</v>
      </c>
      <c r="B111" s="105" t="str">
        <f>Eventos!D121</f>
        <v>PRO-PTD-01</v>
      </c>
      <c r="C111" s="107" t="str">
        <f>Eventos!S121</f>
        <v>TI-DS-DS-64</v>
      </c>
      <c r="D111" s="107" t="str">
        <f>Eventos!T121</f>
        <v>Deficiencias en la ejecución de procesos, en el procesamiento de operaciones; y en las relaciones con proveedores y terceros</v>
      </c>
      <c r="E111" s="107" t="str">
        <f>Eventos!U121</f>
        <v>ISO 27002 - A14.2.8 / Pruebas funcionales de seguridad de sistemas los desarrolladores de los sistemas de información deben considerar las buenas prácticas y lineamientos de desarrollo seguro durante el ciclo de vida de los mismos, pasando desde el diseño hasta la puesta en marcha. ISO 27002 - A14.2.9 / Pruebas de aceptación de sistemas el Area de TI debe generar metodologías para la realización de pruebas al software desarrollado, que contengan pautas para la selección de escenarios, niveles, tipos, datos de pruebas y sugerencias de documentación.</v>
      </c>
      <c r="F111" s="107" t="str">
        <f>Eventos!V121</f>
        <v>Procesos</v>
      </c>
      <c r="G111" s="107" t="str">
        <f>Eventos!W121</f>
        <v>Interno</v>
      </c>
      <c r="H111" s="107" t="str">
        <f>Eventos!X121</f>
        <v>Pérdida de datos/alteración de información/Demoras en tiempo de respuesta/Deterioro en la calidad del servicio</v>
      </c>
      <c r="I111" s="107" t="str">
        <f>Eventos!Y121</f>
        <v>Cambios normativos/Incremento de riesgo cibernético/Incremento de número de usuarios/Cambios en la tecnología e infraestructura</v>
      </c>
      <c r="J111" s="107" t="str">
        <f>Eventos!Z121</f>
        <v>Mitigar</v>
      </c>
      <c r="K111" s="107">
        <f>Eventos!AF121</f>
        <v>1</v>
      </c>
      <c r="L111" s="107">
        <f>Eventos!AD121</f>
        <v>1</v>
      </c>
      <c r="M111" s="107" t="str">
        <f>+IF(Eventos!AA121=0,"",Eventos!AA121)</f>
        <v>x</v>
      </c>
      <c r="N111" s="107" t="str">
        <f>+IF(Eventos!AB121=0,"",Eventos!AB121)</f>
        <v>x</v>
      </c>
    </row>
    <row r="112" spans="1:14" x14ac:dyDescent="0.35">
      <c r="A112" s="105">
        <f>Eventos!C122</f>
        <v>45936</v>
      </c>
      <c r="B112" s="105" t="str">
        <f>Eventos!D122</f>
        <v>PRO-PTD-01</v>
      </c>
      <c r="C112" s="107" t="str">
        <f>Eventos!S122</f>
        <v>TI-DS-DS-31</v>
      </c>
      <c r="D112" s="107" t="str">
        <f>Eventos!T122</f>
        <v>Deficiencias en la ejecución de procesos, en el procesamiento de operaciones; y en las relaciones con proveedores y terceros</v>
      </c>
      <c r="E112" s="107" t="str">
        <f>Eventos!U122</f>
        <v>SEPS - SegInf - Régimen General (Art.9, Lit.f)-Anexo 1)) /Gestión de cambios, control de versiones y mantenimiento en hadrware, software y servicios de tecnología de la información. Procedimiento para la gestión de cambios, control de versiones de tecnologías de la información. ISO 27002 - A12.1.2 / Gestión de cambios. Todo cambio a la infraestructura informática deberá estar controlado y será realizado de acuerdo con los procedimientos de gestión de cambios del Area de TI y Sistemas de Información de la Entidad. ISO 27002 - A14.2.2 / Procedimiento de control de cambios en sistemas el Area de TI debe contar con sistemas de control de versiones para administrar los cambios de los sistemas de información de la Entidad.</v>
      </c>
      <c r="F112" s="107" t="str">
        <f>Eventos!V122</f>
        <v>Procesos</v>
      </c>
      <c r="G112" s="107" t="str">
        <f>Eventos!W122</f>
        <v>Interno</v>
      </c>
      <c r="H112" s="107" t="str">
        <f>Eventos!X122</f>
        <v>Pérdida de datos/alteración de información/Demoras en tiempo de respuesta/Deterioro en la calidad del servicio</v>
      </c>
      <c r="I112" s="107" t="str">
        <f>Eventos!Y122</f>
        <v>Cambios normativos/Incremento de riesgo cibernético/Incremento de número de usuarios/Cambios en la tecnología e infraestructura</v>
      </c>
      <c r="J112" s="107" t="str">
        <f>Eventos!Z122</f>
        <v>Mitigar</v>
      </c>
      <c r="K112" s="107">
        <f>Eventos!AF122</f>
        <v>1</v>
      </c>
      <c r="L112" s="107">
        <f>Eventos!AD122</f>
        <v>1</v>
      </c>
      <c r="M112" s="107" t="str">
        <f>+IF(Eventos!AA122=0,"",Eventos!AA122)</f>
        <v>x</v>
      </c>
      <c r="N112" s="107" t="str">
        <f>+IF(Eventos!AB122=0,"",Eventos!AB122)</f>
        <v>x</v>
      </c>
    </row>
    <row r="113" spans="1:14" x14ac:dyDescent="0.35">
      <c r="A113" s="105">
        <f>Eventos!C123</f>
        <v>45936</v>
      </c>
      <c r="B113" s="105" t="str">
        <f>Eventos!D123</f>
        <v>PRO-PTD-01</v>
      </c>
      <c r="C113" s="107" t="str">
        <f>Eventos!S123</f>
        <v>TI-DS-DS-58</v>
      </c>
      <c r="D113" s="107" t="str">
        <f>Eventos!T123</f>
        <v>Deficiencias en la ejecución de procesos, en el procesamiento de operaciones; y en las relaciones con proveedores y terceros</v>
      </c>
      <c r="E113" s="107" t="str">
        <f>Eventos!U123</f>
        <v>ISO 27001 - DOM_6 / Existe una separación de los entornos de desarrollo y producción</v>
      </c>
      <c r="F113" s="107" t="str">
        <f>Eventos!V123</f>
        <v>Procesos</v>
      </c>
      <c r="G113" s="107" t="str">
        <f>Eventos!W123</f>
        <v>Interno</v>
      </c>
      <c r="H113" s="107" t="str">
        <f>Eventos!X123</f>
        <v>Pérdida de datos/alteración de información/Demoras en tiempo de respuesta/Deterioro en la calidad del servicio</v>
      </c>
      <c r="I113" s="107" t="str">
        <f>Eventos!Y123</f>
        <v>Cambios normativos/Incremento de riesgo cibernético/Incremento de número de usuarios/Cambios en la tecnología e infraestructura</v>
      </c>
      <c r="J113" s="107" t="str">
        <f>Eventos!Z123</f>
        <v>Mitigar</v>
      </c>
      <c r="K113" s="107">
        <f>Eventos!AF123</f>
        <v>1</v>
      </c>
      <c r="L113" s="107">
        <f>Eventos!AD123</f>
        <v>1</v>
      </c>
      <c r="M113" s="107" t="str">
        <f>+IF(Eventos!AA123=0,"",Eventos!AA123)</f>
        <v>x</v>
      </c>
      <c r="N113" s="107" t="str">
        <f>+IF(Eventos!AB123=0,"",Eventos!AB123)</f>
        <v>x</v>
      </c>
    </row>
    <row r="114" spans="1:14" x14ac:dyDescent="0.35">
      <c r="A114" s="105">
        <f>Eventos!C124</f>
        <v>45936</v>
      </c>
      <c r="B114" s="105" t="str">
        <f>Eventos!D124</f>
        <v>PRO-PTD-01</v>
      </c>
      <c r="C114" s="107" t="str">
        <f>Eventos!S124</f>
        <v>TI-DS-DS-63</v>
      </c>
      <c r="D114" s="107" t="str">
        <f>Eventos!T124</f>
        <v>Deficiencias en la ejecución de procesos, en el procesamiento de operaciones; y en las relaciones con proveedores y terceros</v>
      </c>
      <c r="E114" s="107" t="str">
        <f>Eventos!U124</f>
        <v>ISO 27002 - A14.2.7 / Externalización del desarrollo de software el Area de TI debe establecer el procedimiento y los controles de acceso a los ambientes de desarrollo de los sistemas de información; así mismo, debe asegurarse que los desarrolladores internos o externos, posean acceso limitado y controlado a los datos y archivos que se encuentren en los ambientes de producción.</v>
      </c>
      <c r="F114" s="107" t="str">
        <f>Eventos!V124</f>
        <v>Procesos</v>
      </c>
      <c r="G114" s="107" t="str">
        <f>Eventos!W124</f>
        <v>Interno</v>
      </c>
      <c r="H114" s="107" t="str">
        <f>Eventos!X124</f>
        <v>Pérdida de datos/alteración de información/Demoras en tiempo de respuesta/Deterioro en la calidad del servicio</v>
      </c>
      <c r="I114" s="107" t="str">
        <f>Eventos!Y124</f>
        <v>Cambios normativos/Incremento de riesgo cibernético/Incremento de número de usuarios/Cambios en la tecnología e infraestructura</v>
      </c>
      <c r="J114" s="107" t="str">
        <f>Eventos!Z124</f>
        <v>Mitigar</v>
      </c>
      <c r="K114" s="107">
        <f>Eventos!AF124</f>
        <v>1</v>
      </c>
      <c r="L114" s="107">
        <f>Eventos!AD124</f>
        <v>1</v>
      </c>
      <c r="M114" s="107" t="str">
        <f>+IF(Eventos!AA124=0,"",Eventos!AA124)</f>
        <v>x</v>
      </c>
      <c r="N114" s="107" t="str">
        <f>+IF(Eventos!AB124=0,"",Eventos!AB124)</f>
        <v>x</v>
      </c>
    </row>
    <row r="115" spans="1:14" x14ac:dyDescent="0.35">
      <c r="A115" s="105"/>
      <c r="B115" s="105"/>
      <c r="C115" s="107"/>
      <c r="D115" s="107"/>
      <c r="E115" s="107"/>
      <c r="F115" s="107"/>
      <c r="G115" s="107"/>
      <c r="H115" s="107"/>
      <c r="I115" s="107"/>
      <c r="J115" s="107"/>
      <c r="K115" s="107"/>
      <c r="L115" s="107"/>
      <c r="M115" s="107"/>
      <c r="N115" s="107"/>
    </row>
    <row r="116" spans="1:14" x14ac:dyDescent="0.35">
      <c r="A116" s="105"/>
      <c r="B116" s="105"/>
      <c r="C116" s="107"/>
      <c r="D116" s="107"/>
      <c r="E116" s="107"/>
      <c r="F116" s="107"/>
      <c r="G116" s="107"/>
      <c r="H116" s="107"/>
      <c r="I116" s="107"/>
      <c r="J116" s="107"/>
      <c r="K116" s="107"/>
      <c r="L116" s="107"/>
      <c r="M116" s="107"/>
      <c r="N116" s="107"/>
    </row>
    <row r="117" spans="1:14" x14ac:dyDescent="0.35">
      <c r="A117" s="105"/>
      <c r="B117" s="105"/>
      <c r="C117" s="107"/>
      <c r="D117" s="107"/>
      <c r="E117" s="107"/>
      <c r="F117" s="107"/>
      <c r="G117" s="107"/>
      <c r="H117" s="107"/>
      <c r="I117" s="107"/>
      <c r="J117" s="107"/>
      <c r="K117" s="107"/>
      <c r="L117" s="107"/>
      <c r="M117" s="107"/>
      <c r="N117" s="107"/>
    </row>
    <row r="118" spans="1:14" x14ac:dyDescent="0.35">
      <c r="A118" s="105"/>
      <c r="B118" s="105"/>
      <c r="C118" s="107"/>
      <c r="D118" s="107"/>
      <c r="E118" s="107"/>
      <c r="F118" s="107"/>
      <c r="G118" s="107"/>
      <c r="H118" s="107"/>
      <c r="I118" s="107"/>
      <c r="J118" s="107"/>
      <c r="K118" s="107"/>
      <c r="L118" s="107"/>
      <c r="M118" s="107"/>
      <c r="N118" s="107"/>
    </row>
    <row r="119" spans="1:14" x14ac:dyDescent="0.35">
      <c r="A119" s="105"/>
      <c r="B119" s="105"/>
      <c r="C119" s="107"/>
      <c r="D119" s="107"/>
      <c r="E119" s="107"/>
      <c r="F119" s="107"/>
      <c r="G119" s="107"/>
      <c r="H119" s="107"/>
      <c r="I119" s="107"/>
      <c r="J119" s="107"/>
      <c r="K119" s="107"/>
      <c r="L119" s="107"/>
      <c r="M119" s="107"/>
      <c r="N119" s="107"/>
    </row>
    <row r="120" spans="1:14" x14ac:dyDescent="0.35">
      <c r="A120" s="105"/>
      <c r="B120" s="105"/>
      <c r="C120" s="107"/>
      <c r="D120" s="107"/>
      <c r="E120" s="107"/>
      <c r="F120" s="107"/>
      <c r="G120" s="107"/>
      <c r="H120" s="107"/>
      <c r="I120" s="107"/>
      <c r="J120" s="107"/>
      <c r="K120" s="107"/>
      <c r="L120" s="107"/>
      <c r="M120" s="107"/>
      <c r="N120" s="107"/>
    </row>
    <row r="121" spans="1:14" x14ac:dyDescent="0.35">
      <c r="A121" s="105"/>
      <c r="B121" s="105"/>
      <c r="C121" s="107"/>
      <c r="D121" s="107"/>
      <c r="E121" s="107"/>
      <c r="F121" s="107"/>
      <c r="G121" s="107"/>
      <c r="H121" s="107"/>
      <c r="I121" s="107"/>
      <c r="J121" s="107"/>
      <c r="K121" s="107"/>
      <c r="L121" s="107"/>
      <c r="M121" s="107"/>
      <c r="N121" s="107"/>
    </row>
    <row r="122" spans="1:14" x14ac:dyDescent="0.35">
      <c r="A122" s="105"/>
      <c r="B122" s="105"/>
      <c r="C122" s="107"/>
      <c r="D122" s="107"/>
      <c r="E122" s="107"/>
      <c r="F122" s="107"/>
      <c r="G122" s="107"/>
      <c r="H122" s="107"/>
      <c r="I122" s="107"/>
      <c r="J122" s="107"/>
      <c r="K122" s="107"/>
      <c r="L122" s="107"/>
      <c r="M122" s="107"/>
      <c r="N122" s="107"/>
    </row>
    <row r="123" spans="1:14" x14ac:dyDescent="0.35">
      <c r="A123" s="105"/>
      <c r="B123" s="105"/>
      <c r="C123" s="107"/>
      <c r="D123" s="107"/>
      <c r="E123" s="107"/>
      <c r="F123" s="107"/>
      <c r="G123" s="107"/>
      <c r="H123" s="107"/>
      <c r="I123" s="107"/>
      <c r="J123" s="107"/>
      <c r="K123" s="107"/>
      <c r="L123" s="107"/>
      <c r="M123" s="107"/>
      <c r="N123" s="107"/>
    </row>
    <row r="124" spans="1:14" x14ac:dyDescent="0.35">
      <c r="A124" s="105"/>
      <c r="B124" s="105"/>
      <c r="C124" s="107"/>
      <c r="D124" s="107"/>
      <c r="E124" s="107"/>
      <c r="F124" s="107"/>
      <c r="G124" s="107"/>
      <c r="H124" s="107"/>
      <c r="I124" s="107"/>
      <c r="J124" s="107"/>
      <c r="K124" s="107"/>
      <c r="L124" s="107"/>
      <c r="M124" s="107"/>
      <c r="N124" s="107"/>
    </row>
    <row r="125" spans="1:14" x14ac:dyDescent="0.35">
      <c r="A125" s="105"/>
      <c r="B125" s="105"/>
      <c r="C125" s="107"/>
      <c r="D125" s="107"/>
      <c r="E125" s="107"/>
      <c r="F125" s="107"/>
      <c r="G125" s="107"/>
      <c r="H125" s="107"/>
      <c r="I125" s="107"/>
      <c r="J125" s="107"/>
      <c r="K125" s="107"/>
      <c r="L125" s="107"/>
      <c r="M125" s="107"/>
      <c r="N125" s="107"/>
    </row>
    <row r="126" spans="1:14" x14ac:dyDescent="0.35">
      <c r="A126" s="105"/>
      <c r="B126" s="105"/>
      <c r="C126" s="107"/>
      <c r="D126" s="107"/>
      <c r="E126" s="107"/>
      <c r="F126" s="107"/>
      <c r="G126" s="107"/>
      <c r="H126" s="107"/>
      <c r="I126" s="107"/>
      <c r="J126" s="107"/>
      <c r="K126" s="107"/>
      <c r="L126" s="107"/>
      <c r="M126" s="107"/>
      <c r="N126" s="107"/>
    </row>
    <row r="127" spans="1:14" x14ac:dyDescent="0.35">
      <c r="A127" s="105"/>
      <c r="B127" s="105"/>
      <c r="C127" s="107"/>
      <c r="D127" s="107"/>
      <c r="E127" s="107"/>
      <c r="F127" s="107"/>
      <c r="G127" s="107"/>
      <c r="H127" s="107"/>
      <c r="I127" s="107"/>
      <c r="J127" s="107"/>
      <c r="K127" s="107"/>
      <c r="L127" s="107"/>
      <c r="M127" s="107"/>
      <c r="N127" s="107"/>
    </row>
    <row r="128" spans="1:14" x14ac:dyDescent="0.35">
      <c r="A128" s="105"/>
      <c r="B128" s="105"/>
      <c r="C128" s="107"/>
      <c r="D128" s="107"/>
      <c r="E128" s="107"/>
      <c r="F128" s="107"/>
      <c r="G128" s="107"/>
      <c r="H128" s="107"/>
      <c r="I128" s="107"/>
      <c r="J128" s="107"/>
      <c r="K128" s="107"/>
      <c r="L128" s="107"/>
      <c r="M128" s="107"/>
      <c r="N128" s="107"/>
    </row>
    <row r="129" spans="1:14" x14ac:dyDescent="0.35">
      <c r="A129" s="105"/>
      <c r="B129" s="105"/>
      <c r="C129" s="107"/>
      <c r="D129" s="107"/>
      <c r="E129" s="107"/>
      <c r="F129" s="107"/>
      <c r="G129" s="107"/>
      <c r="H129" s="107"/>
      <c r="I129" s="107"/>
      <c r="J129" s="107"/>
      <c r="K129" s="107"/>
      <c r="L129" s="107"/>
      <c r="M129" s="107"/>
      <c r="N129" s="107"/>
    </row>
    <row r="130" spans="1:14" x14ac:dyDescent="0.35">
      <c r="A130" s="105"/>
      <c r="B130" s="105"/>
      <c r="C130" s="107"/>
      <c r="D130" s="107"/>
      <c r="E130" s="107"/>
      <c r="F130" s="107"/>
      <c r="G130" s="107"/>
      <c r="H130" s="107"/>
      <c r="I130" s="107"/>
      <c r="J130" s="107"/>
      <c r="K130" s="107"/>
      <c r="L130" s="107"/>
      <c r="M130" s="107"/>
      <c r="N130" s="107"/>
    </row>
    <row r="131" spans="1:14" x14ac:dyDescent="0.35">
      <c r="A131" s="105"/>
      <c r="B131" s="105"/>
      <c r="C131" s="107"/>
      <c r="D131" s="107"/>
      <c r="E131" s="107"/>
      <c r="F131" s="107"/>
      <c r="G131" s="107"/>
      <c r="H131" s="107"/>
      <c r="I131" s="107"/>
      <c r="J131" s="107"/>
      <c r="K131" s="107"/>
      <c r="L131" s="107"/>
      <c r="M131" s="107"/>
      <c r="N131" s="107"/>
    </row>
    <row r="132" spans="1:14" x14ac:dyDescent="0.35">
      <c r="A132" s="105"/>
      <c r="B132" s="105"/>
      <c r="C132" s="107"/>
      <c r="D132" s="107"/>
      <c r="E132" s="107"/>
      <c r="F132" s="107"/>
      <c r="G132" s="107"/>
      <c r="H132" s="107"/>
      <c r="I132" s="107"/>
      <c r="J132" s="107"/>
      <c r="K132" s="107"/>
      <c r="L132" s="107"/>
      <c r="M132" s="107"/>
      <c r="N132" s="107"/>
    </row>
    <row r="133" spans="1:14" x14ac:dyDescent="0.35">
      <c r="A133" s="105"/>
      <c r="B133" s="105"/>
      <c r="C133" s="107"/>
      <c r="D133" s="107"/>
      <c r="E133" s="107"/>
      <c r="F133" s="107"/>
      <c r="G133" s="107"/>
      <c r="H133" s="107"/>
      <c r="I133" s="107"/>
      <c r="J133" s="107"/>
      <c r="K133" s="107"/>
      <c r="L133" s="107"/>
      <c r="M133" s="107"/>
      <c r="N133" s="107"/>
    </row>
    <row r="134" spans="1:14" x14ac:dyDescent="0.35">
      <c r="A134" s="105"/>
      <c r="B134" s="105"/>
      <c r="C134" s="107"/>
      <c r="D134" s="107"/>
      <c r="E134" s="107"/>
      <c r="F134" s="107"/>
      <c r="G134" s="107"/>
      <c r="H134" s="107"/>
      <c r="I134" s="107"/>
      <c r="J134" s="107"/>
      <c r="K134" s="107"/>
      <c r="L134" s="107"/>
      <c r="M134" s="107"/>
      <c r="N134" s="107"/>
    </row>
    <row r="135" spans="1:14" x14ac:dyDescent="0.35">
      <c r="A135" s="105"/>
      <c r="B135" s="105"/>
      <c r="C135" s="107"/>
      <c r="D135" s="107"/>
      <c r="E135" s="107"/>
      <c r="F135" s="107"/>
      <c r="G135" s="107"/>
      <c r="H135" s="107"/>
      <c r="I135" s="107"/>
      <c r="J135" s="107"/>
      <c r="K135" s="107"/>
      <c r="L135" s="107"/>
      <c r="M135" s="107"/>
      <c r="N135" s="107"/>
    </row>
    <row r="136" spans="1:14" x14ac:dyDescent="0.35">
      <c r="A136" s="105"/>
      <c r="B136" s="105"/>
      <c r="C136" s="107"/>
      <c r="D136" s="107"/>
      <c r="E136" s="107"/>
      <c r="F136" s="107"/>
      <c r="G136" s="107"/>
      <c r="H136" s="107"/>
      <c r="I136" s="107"/>
      <c r="J136" s="107"/>
      <c r="K136" s="107"/>
      <c r="L136" s="107"/>
      <c r="M136" s="107"/>
      <c r="N136" s="107"/>
    </row>
    <row r="137" spans="1:14" x14ac:dyDescent="0.35">
      <c r="A137" s="105"/>
      <c r="B137" s="105"/>
      <c r="C137" s="107"/>
      <c r="D137" s="107"/>
      <c r="E137" s="107"/>
      <c r="F137" s="107"/>
      <c r="G137" s="107"/>
      <c r="H137" s="107"/>
      <c r="I137" s="107"/>
      <c r="J137" s="107"/>
      <c r="K137" s="107"/>
      <c r="L137" s="107"/>
      <c r="M137" s="107"/>
      <c r="N137" s="107"/>
    </row>
    <row r="138" spans="1:14" x14ac:dyDescent="0.35">
      <c r="A138" s="105"/>
      <c r="B138" s="105"/>
      <c r="C138" s="107"/>
      <c r="D138" s="107"/>
      <c r="E138" s="107"/>
      <c r="F138" s="107"/>
      <c r="G138" s="107"/>
      <c r="H138" s="107"/>
      <c r="I138" s="107"/>
      <c r="J138" s="107"/>
      <c r="K138" s="107"/>
      <c r="L138" s="107"/>
      <c r="M138" s="107"/>
      <c r="N138" s="107"/>
    </row>
    <row r="139" spans="1:14" x14ac:dyDescent="0.35">
      <c r="A139" s="105"/>
      <c r="B139" s="105"/>
      <c r="C139" s="107"/>
      <c r="D139" s="107"/>
      <c r="E139" s="107"/>
      <c r="F139" s="107"/>
      <c r="G139" s="107"/>
      <c r="H139" s="107"/>
      <c r="I139" s="107"/>
      <c r="J139" s="107"/>
      <c r="K139" s="107"/>
      <c r="L139" s="107"/>
      <c r="M139" s="107"/>
      <c r="N139" s="107"/>
    </row>
    <row r="140" spans="1:14" x14ac:dyDescent="0.35">
      <c r="A140" s="105"/>
      <c r="B140" s="105"/>
      <c r="C140" s="107"/>
      <c r="D140" s="107"/>
      <c r="E140" s="107"/>
      <c r="F140" s="107"/>
      <c r="G140" s="107"/>
      <c r="H140" s="107"/>
      <c r="I140" s="107"/>
      <c r="J140" s="107"/>
      <c r="K140" s="107"/>
      <c r="L140" s="107"/>
      <c r="M140" s="107"/>
      <c r="N140" s="107"/>
    </row>
    <row r="141" spans="1:14" x14ac:dyDescent="0.35">
      <c r="A141" s="105"/>
      <c r="B141" s="105"/>
      <c r="C141" s="107"/>
      <c r="D141" s="107"/>
      <c r="E141" s="107"/>
      <c r="F141" s="107"/>
      <c r="G141" s="107"/>
      <c r="H141" s="107"/>
      <c r="I141" s="107"/>
      <c r="J141" s="107"/>
      <c r="K141" s="107"/>
      <c r="L141" s="107"/>
      <c r="M141" s="107"/>
      <c r="N141" s="107"/>
    </row>
    <row r="142" spans="1:14" x14ac:dyDescent="0.35">
      <c r="A142" s="105"/>
      <c r="B142" s="105"/>
      <c r="C142" s="107"/>
      <c r="D142" s="107"/>
      <c r="E142" s="107"/>
      <c r="F142" s="107"/>
      <c r="G142" s="107"/>
      <c r="H142" s="107"/>
      <c r="I142" s="107"/>
      <c r="J142" s="107"/>
      <c r="K142" s="107"/>
      <c r="L142" s="107"/>
      <c r="M142" s="107"/>
      <c r="N142" s="107"/>
    </row>
    <row r="143" spans="1:14" x14ac:dyDescent="0.35">
      <c r="A143" s="105"/>
      <c r="B143" s="105"/>
      <c r="C143" s="107"/>
      <c r="D143" s="107"/>
      <c r="E143" s="107"/>
      <c r="F143" s="107"/>
      <c r="G143" s="107"/>
      <c r="H143" s="107"/>
      <c r="I143" s="107"/>
      <c r="J143" s="107"/>
      <c r="K143" s="107"/>
      <c r="L143" s="107"/>
      <c r="M143" s="107"/>
      <c r="N143" s="107"/>
    </row>
    <row r="144" spans="1:14" x14ac:dyDescent="0.35">
      <c r="A144" s="105"/>
      <c r="B144" s="105"/>
      <c r="C144" s="107"/>
      <c r="D144" s="107"/>
      <c r="E144" s="107"/>
      <c r="F144" s="107"/>
      <c r="G144" s="107"/>
      <c r="H144" s="107"/>
      <c r="I144" s="107"/>
      <c r="J144" s="107"/>
      <c r="K144" s="107"/>
      <c r="L144" s="107"/>
      <c r="M144" s="107"/>
      <c r="N144" s="107"/>
    </row>
    <row r="145" spans="1:14" x14ac:dyDescent="0.35">
      <c r="A145" s="105"/>
      <c r="B145" s="105"/>
      <c r="C145" s="107"/>
      <c r="D145" s="107"/>
      <c r="E145" s="107"/>
      <c r="F145" s="107"/>
      <c r="G145" s="107"/>
      <c r="H145" s="107"/>
      <c r="I145" s="107"/>
      <c r="J145" s="107"/>
      <c r="K145" s="107"/>
      <c r="L145" s="107"/>
      <c r="M145" s="107"/>
      <c r="N145" s="107"/>
    </row>
    <row r="146" spans="1:14" x14ac:dyDescent="0.35">
      <c r="A146" s="105"/>
      <c r="B146" s="105"/>
      <c r="C146" s="107"/>
      <c r="D146" s="107"/>
      <c r="E146" s="107"/>
      <c r="F146" s="107"/>
      <c r="G146" s="107"/>
      <c r="H146" s="107"/>
      <c r="I146" s="107"/>
      <c r="J146" s="107"/>
      <c r="K146" s="107"/>
      <c r="L146" s="107"/>
      <c r="M146" s="107"/>
      <c r="N146" s="107"/>
    </row>
    <row r="147" spans="1:14" x14ac:dyDescent="0.35">
      <c r="A147" s="105"/>
      <c r="B147" s="105"/>
      <c r="C147" s="107"/>
      <c r="D147" s="107"/>
      <c r="E147" s="107"/>
      <c r="F147" s="107"/>
      <c r="G147" s="107"/>
      <c r="H147" s="107"/>
      <c r="I147" s="107"/>
      <c r="J147" s="107"/>
      <c r="K147" s="107"/>
      <c r="L147" s="107"/>
      <c r="M147" s="107"/>
      <c r="N147" s="107"/>
    </row>
    <row r="148" spans="1:14" x14ac:dyDescent="0.35">
      <c r="A148" s="105"/>
      <c r="B148" s="105"/>
      <c r="C148" s="107"/>
      <c r="D148" s="107"/>
      <c r="E148" s="107"/>
      <c r="F148" s="107"/>
      <c r="G148" s="107"/>
      <c r="H148" s="107"/>
      <c r="I148" s="107"/>
      <c r="J148" s="107"/>
      <c r="K148" s="107"/>
      <c r="L148" s="107"/>
      <c r="M148" s="107"/>
      <c r="N148" s="107"/>
    </row>
    <row r="149" spans="1:14" x14ac:dyDescent="0.35">
      <c r="A149" s="105"/>
      <c r="B149" s="105"/>
      <c r="C149" s="107"/>
      <c r="D149" s="107"/>
      <c r="E149" s="107"/>
      <c r="F149" s="107"/>
      <c r="G149" s="107"/>
      <c r="H149" s="107"/>
      <c r="I149" s="107"/>
      <c r="J149" s="107"/>
      <c r="K149" s="107"/>
      <c r="L149" s="107"/>
      <c r="M149" s="107"/>
      <c r="N149" s="107"/>
    </row>
    <row r="150" spans="1:14" x14ac:dyDescent="0.35">
      <c r="A150" s="105"/>
      <c r="B150" s="105"/>
      <c r="C150" s="107"/>
      <c r="D150" s="107"/>
      <c r="E150" s="107"/>
      <c r="F150" s="107"/>
      <c r="G150" s="107"/>
      <c r="H150" s="107"/>
      <c r="I150" s="107"/>
      <c r="J150" s="107"/>
      <c r="K150" s="107"/>
      <c r="L150" s="107"/>
      <c r="M150" s="107"/>
      <c r="N150" s="107"/>
    </row>
    <row r="151" spans="1:14" x14ac:dyDescent="0.35">
      <c r="A151" s="105"/>
      <c r="B151" s="105"/>
      <c r="C151" s="107"/>
      <c r="D151" s="107"/>
      <c r="E151" s="107"/>
      <c r="F151" s="107"/>
      <c r="G151" s="107"/>
      <c r="H151" s="107"/>
      <c r="I151" s="107"/>
      <c r="J151" s="107"/>
      <c r="K151" s="107"/>
      <c r="L151" s="107"/>
      <c r="M151" s="107"/>
      <c r="N151" s="107"/>
    </row>
    <row r="152" spans="1:14" x14ac:dyDescent="0.35">
      <c r="A152" s="105"/>
      <c r="B152" s="105"/>
      <c r="C152" s="107"/>
      <c r="D152" s="107"/>
      <c r="E152" s="107"/>
      <c r="F152" s="107"/>
      <c r="G152" s="107"/>
      <c r="H152" s="107"/>
      <c r="I152" s="107"/>
      <c r="J152" s="107"/>
      <c r="K152" s="107"/>
      <c r="L152" s="107"/>
      <c r="M152" s="107"/>
      <c r="N152" s="107"/>
    </row>
    <row r="153" spans="1:14" x14ac:dyDescent="0.35">
      <c r="A153" s="105"/>
      <c r="B153" s="105"/>
      <c r="C153" s="107"/>
      <c r="D153" s="107"/>
      <c r="E153" s="107"/>
      <c r="F153" s="107"/>
      <c r="G153" s="107"/>
      <c r="H153" s="107"/>
      <c r="I153" s="107"/>
      <c r="J153" s="107"/>
      <c r="K153" s="107"/>
      <c r="L153" s="107"/>
      <c r="M153" s="107"/>
      <c r="N153" s="107"/>
    </row>
    <row r="154" spans="1:14" x14ac:dyDescent="0.35">
      <c r="A154" s="105"/>
      <c r="B154" s="105"/>
      <c r="C154" s="107"/>
      <c r="D154" s="107"/>
      <c r="E154" s="107"/>
      <c r="F154" s="107"/>
      <c r="G154" s="107"/>
      <c r="H154" s="107"/>
      <c r="I154" s="107"/>
      <c r="J154" s="107"/>
      <c r="K154" s="107"/>
      <c r="L154" s="107"/>
      <c r="M154" s="107"/>
      <c r="N154" s="107"/>
    </row>
    <row r="155" spans="1:14" x14ac:dyDescent="0.35">
      <c r="A155" s="105"/>
      <c r="B155" s="105"/>
      <c r="C155" s="107"/>
      <c r="D155" s="107"/>
      <c r="E155" s="107"/>
      <c r="F155" s="107"/>
      <c r="G155" s="107"/>
      <c r="H155" s="107"/>
      <c r="I155" s="107"/>
      <c r="J155" s="107"/>
      <c r="K155" s="107"/>
      <c r="L155" s="107"/>
      <c r="M155" s="107"/>
      <c r="N155" s="107"/>
    </row>
    <row r="156" spans="1:14" x14ac:dyDescent="0.35">
      <c r="A156" s="105"/>
      <c r="B156" s="105"/>
      <c r="C156" s="107"/>
      <c r="D156" s="107"/>
      <c r="E156" s="107"/>
      <c r="F156" s="107"/>
      <c r="G156" s="107"/>
      <c r="H156" s="107"/>
      <c r="I156" s="107"/>
      <c r="J156" s="107"/>
      <c r="K156" s="107"/>
      <c r="L156" s="107"/>
      <c r="M156" s="107"/>
      <c r="N156" s="107"/>
    </row>
    <row r="157" spans="1:14" x14ac:dyDescent="0.35">
      <c r="A157" s="105"/>
      <c r="B157" s="105"/>
      <c r="C157" s="107"/>
      <c r="D157" s="107"/>
      <c r="E157" s="107"/>
      <c r="F157" s="107"/>
      <c r="G157" s="107"/>
      <c r="H157" s="107"/>
      <c r="I157" s="107"/>
      <c r="J157" s="107"/>
      <c r="K157" s="107"/>
      <c r="L157" s="107"/>
      <c r="M157" s="107"/>
      <c r="N157" s="107"/>
    </row>
    <row r="158" spans="1:14" x14ac:dyDescent="0.35">
      <c r="A158" s="105"/>
      <c r="B158" s="105"/>
      <c r="C158" s="107"/>
      <c r="D158" s="107"/>
      <c r="E158" s="107"/>
      <c r="F158" s="107"/>
      <c r="G158" s="107"/>
      <c r="H158" s="107"/>
      <c r="I158" s="107"/>
      <c r="J158" s="107"/>
      <c r="K158" s="107"/>
      <c r="L158" s="107"/>
      <c r="M158" s="107"/>
      <c r="N158" s="107"/>
    </row>
    <row r="159" spans="1:14" x14ac:dyDescent="0.35">
      <c r="A159" s="105"/>
      <c r="B159" s="105"/>
      <c r="C159" s="107"/>
      <c r="D159" s="107"/>
      <c r="E159" s="107"/>
      <c r="F159" s="107"/>
      <c r="G159" s="107"/>
      <c r="H159" s="107"/>
      <c r="I159" s="107"/>
      <c r="J159" s="107"/>
      <c r="K159" s="107"/>
      <c r="L159" s="107"/>
      <c r="M159" s="107"/>
      <c r="N159" s="107"/>
    </row>
    <row r="160" spans="1:14" x14ac:dyDescent="0.35">
      <c r="A160" s="105"/>
      <c r="B160" s="105"/>
      <c r="C160" s="107"/>
      <c r="D160" s="107"/>
      <c r="E160" s="107"/>
      <c r="F160" s="107"/>
      <c r="G160" s="107"/>
      <c r="H160" s="107"/>
      <c r="I160" s="107"/>
      <c r="J160" s="107"/>
      <c r="K160" s="107"/>
      <c r="L160" s="107"/>
      <c r="M160" s="107"/>
      <c r="N160" s="107"/>
    </row>
    <row r="161" spans="1:14" x14ac:dyDescent="0.35">
      <c r="A161" s="105"/>
      <c r="B161" s="105"/>
      <c r="C161" s="107"/>
      <c r="D161" s="107"/>
      <c r="E161" s="107"/>
      <c r="F161" s="107"/>
      <c r="G161" s="107"/>
      <c r="H161" s="107"/>
      <c r="I161" s="107"/>
      <c r="J161" s="107"/>
      <c r="K161" s="107"/>
      <c r="L161" s="107"/>
      <c r="M161" s="107"/>
      <c r="N161" s="107"/>
    </row>
    <row r="162" spans="1:14" x14ac:dyDescent="0.35">
      <c r="A162" s="105"/>
      <c r="B162" s="105"/>
      <c r="C162" s="107"/>
      <c r="D162" s="107"/>
      <c r="E162" s="107"/>
      <c r="F162" s="107"/>
      <c r="G162" s="107"/>
      <c r="H162" s="107"/>
      <c r="I162" s="107"/>
      <c r="J162" s="107"/>
      <c r="K162" s="107"/>
      <c r="L162" s="107"/>
      <c r="M162" s="107"/>
      <c r="N162" s="107"/>
    </row>
    <row r="163" spans="1:14" x14ac:dyDescent="0.35">
      <c r="A163" s="105"/>
      <c r="B163" s="105"/>
      <c r="C163" s="107"/>
      <c r="D163" s="107"/>
      <c r="E163" s="107"/>
      <c r="F163" s="107"/>
      <c r="G163" s="107"/>
      <c r="H163" s="107"/>
      <c r="I163" s="107"/>
      <c r="J163" s="107"/>
      <c r="K163" s="107"/>
      <c r="L163" s="107"/>
      <c r="M163" s="107"/>
      <c r="N163" s="107"/>
    </row>
    <row r="164" spans="1:14" x14ac:dyDescent="0.35">
      <c r="A164" s="105"/>
      <c r="B164" s="105"/>
      <c r="C164" s="107"/>
      <c r="D164" s="107"/>
      <c r="E164" s="107"/>
      <c r="F164" s="107"/>
      <c r="G164" s="107"/>
      <c r="H164" s="107"/>
      <c r="I164" s="107"/>
      <c r="J164" s="107"/>
      <c r="K164" s="107"/>
      <c r="L164" s="107"/>
      <c r="M164" s="107"/>
      <c r="N164" s="107"/>
    </row>
    <row r="165" spans="1:14" x14ac:dyDescent="0.35">
      <c r="A165" s="105"/>
      <c r="B165" s="105"/>
      <c r="C165" s="107"/>
      <c r="D165" s="107"/>
      <c r="E165" s="107"/>
      <c r="F165" s="107"/>
      <c r="G165" s="107"/>
      <c r="H165" s="107"/>
      <c r="I165" s="107"/>
      <c r="J165" s="107"/>
      <c r="K165" s="107"/>
      <c r="L165" s="107"/>
      <c r="M165" s="107"/>
      <c r="N165" s="107"/>
    </row>
    <row r="166" spans="1:14" x14ac:dyDescent="0.35">
      <c r="A166" s="105"/>
      <c r="B166" s="105"/>
      <c r="C166" s="107"/>
      <c r="D166" s="107"/>
      <c r="E166" s="107"/>
      <c r="F166" s="107"/>
      <c r="G166" s="107"/>
      <c r="H166" s="107"/>
      <c r="I166" s="107"/>
      <c r="J166" s="107"/>
      <c r="K166" s="107"/>
      <c r="L166" s="107"/>
      <c r="M166" s="107"/>
      <c r="N166" s="107"/>
    </row>
    <row r="167" spans="1:14" x14ac:dyDescent="0.35">
      <c r="A167" s="105"/>
      <c r="B167" s="105"/>
      <c r="C167" s="107"/>
      <c r="D167" s="107"/>
      <c r="E167" s="107"/>
      <c r="F167" s="107"/>
      <c r="G167" s="107"/>
      <c r="H167" s="107"/>
      <c r="I167" s="107"/>
      <c r="J167" s="107"/>
      <c r="K167" s="107"/>
      <c r="L167" s="107"/>
      <c r="M167" s="107"/>
      <c r="N167" s="107"/>
    </row>
    <row r="168" spans="1:14" x14ac:dyDescent="0.35">
      <c r="A168" s="105"/>
      <c r="B168" s="105"/>
      <c r="C168" s="107"/>
      <c r="D168" s="107"/>
      <c r="E168" s="107"/>
      <c r="F168" s="107"/>
      <c r="G168" s="107"/>
      <c r="H168" s="107"/>
      <c r="I168" s="107"/>
      <c r="J168" s="107"/>
      <c r="K168" s="107"/>
      <c r="L168" s="107"/>
      <c r="M168" s="107"/>
      <c r="N168" s="107"/>
    </row>
    <row r="169" spans="1:14" x14ac:dyDescent="0.35">
      <c r="A169" s="105"/>
      <c r="B169" s="105"/>
      <c r="C169" s="107"/>
      <c r="D169" s="107"/>
      <c r="E169" s="107"/>
      <c r="F169" s="107"/>
      <c r="G169" s="107"/>
      <c r="H169" s="107"/>
      <c r="I169" s="107"/>
      <c r="J169" s="107"/>
      <c r="K169" s="107"/>
      <c r="L169" s="107"/>
      <c r="M169" s="107"/>
      <c r="N169" s="107"/>
    </row>
    <row r="170" spans="1:14" x14ac:dyDescent="0.35">
      <c r="A170" s="105"/>
      <c r="B170" s="105"/>
      <c r="C170" s="107"/>
      <c r="D170" s="107"/>
      <c r="E170" s="107"/>
      <c r="F170" s="107"/>
      <c r="G170" s="107"/>
      <c r="H170" s="107"/>
      <c r="I170" s="107"/>
      <c r="J170" s="107"/>
      <c r="K170" s="107"/>
      <c r="L170" s="107"/>
      <c r="M170" s="107"/>
      <c r="N170" s="107"/>
    </row>
    <row r="171" spans="1:14" x14ac:dyDescent="0.35">
      <c r="A171" s="105"/>
      <c r="B171" s="105"/>
      <c r="C171" s="107"/>
      <c r="D171" s="107"/>
      <c r="E171" s="107"/>
      <c r="F171" s="107"/>
      <c r="G171" s="107"/>
      <c r="H171" s="107"/>
      <c r="I171" s="107"/>
      <c r="J171" s="107"/>
      <c r="K171" s="107"/>
      <c r="L171" s="107"/>
      <c r="M171" s="107"/>
      <c r="N171" s="107"/>
    </row>
    <row r="172" spans="1:14" x14ac:dyDescent="0.35">
      <c r="A172" s="105"/>
      <c r="B172" s="105"/>
      <c r="C172" s="107"/>
      <c r="D172" s="107"/>
      <c r="E172" s="107"/>
      <c r="F172" s="107"/>
      <c r="G172" s="107"/>
      <c r="H172" s="107"/>
      <c r="I172" s="107"/>
      <c r="J172" s="107"/>
      <c r="K172" s="107"/>
      <c r="L172" s="107"/>
      <c r="M172" s="107"/>
      <c r="N172" s="107"/>
    </row>
    <row r="173" spans="1:14" x14ac:dyDescent="0.35">
      <c r="A173" s="105"/>
      <c r="B173" s="105"/>
      <c r="C173" s="107"/>
      <c r="D173" s="107"/>
      <c r="E173" s="107"/>
      <c r="F173" s="107"/>
      <c r="G173" s="107"/>
      <c r="H173" s="107"/>
      <c r="I173" s="107"/>
      <c r="J173" s="107"/>
      <c r="K173" s="107"/>
      <c r="L173" s="107"/>
      <c r="M173" s="107"/>
      <c r="N173" s="107"/>
    </row>
    <row r="174" spans="1:14" x14ac:dyDescent="0.35">
      <c r="A174" s="105"/>
      <c r="B174" s="105"/>
      <c r="C174" s="107"/>
      <c r="D174" s="107"/>
      <c r="E174" s="107"/>
      <c r="F174" s="107"/>
      <c r="G174" s="107"/>
      <c r="H174" s="107"/>
      <c r="I174" s="107"/>
      <c r="J174" s="107"/>
      <c r="K174" s="107"/>
      <c r="L174" s="107"/>
      <c r="M174" s="107"/>
      <c r="N174" s="107"/>
    </row>
    <row r="175" spans="1:14" x14ac:dyDescent="0.35">
      <c r="A175" s="105"/>
      <c r="B175" s="105"/>
      <c r="C175" s="107"/>
      <c r="D175" s="107"/>
      <c r="E175" s="107"/>
      <c r="F175" s="107"/>
      <c r="G175" s="107"/>
      <c r="H175" s="107"/>
      <c r="I175" s="107"/>
      <c r="J175" s="107"/>
      <c r="K175" s="107"/>
      <c r="L175" s="107"/>
      <c r="M175" s="107"/>
      <c r="N175" s="107"/>
    </row>
    <row r="176" spans="1:14" x14ac:dyDescent="0.35">
      <c r="A176" s="105"/>
      <c r="B176" s="105"/>
      <c r="C176" s="107"/>
      <c r="D176" s="107"/>
      <c r="E176" s="107"/>
      <c r="F176" s="107"/>
      <c r="G176" s="107"/>
      <c r="H176" s="107"/>
      <c r="I176" s="107"/>
      <c r="J176" s="107"/>
      <c r="K176" s="107"/>
      <c r="L176" s="107"/>
      <c r="M176" s="107"/>
      <c r="N176" s="107"/>
    </row>
    <row r="177" spans="1:14" x14ac:dyDescent="0.35">
      <c r="A177" s="105"/>
      <c r="B177" s="105"/>
      <c r="C177" s="107"/>
      <c r="D177" s="107"/>
      <c r="E177" s="107"/>
      <c r="F177" s="107"/>
      <c r="G177" s="107"/>
      <c r="H177" s="107"/>
      <c r="I177" s="107"/>
      <c r="J177" s="107"/>
      <c r="K177" s="107"/>
      <c r="L177" s="107"/>
      <c r="M177" s="107"/>
      <c r="N177" s="107"/>
    </row>
    <row r="178" spans="1:14" x14ac:dyDescent="0.35">
      <c r="A178" s="105"/>
      <c r="B178" s="105"/>
      <c r="C178" s="107"/>
      <c r="D178" s="107"/>
      <c r="E178" s="107"/>
      <c r="F178" s="107"/>
      <c r="G178" s="107"/>
      <c r="H178" s="107"/>
      <c r="I178" s="107"/>
      <c r="J178" s="107"/>
      <c r="K178" s="107"/>
      <c r="L178" s="107"/>
      <c r="M178" s="107"/>
      <c r="N178" s="107"/>
    </row>
    <row r="179" spans="1:14" x14ac:dyDescent="0.35">
      <c r="A179" s="105"/>
      <c r="B179" s="105"/>
      <c r="C179" s="107"/>
      <c r="D179" s="107"/>
      <c r="E179" s="107"/>
      <c r="F179" s="107"/>
      <c r="G179" s="107"/>
      <c r="H179" s="107"/>
      <c r="I179" s="107"/>
      <c r="J179" s="107"/>
      <c r="K179" s="107"/>
      <c r="L179" s="107"/>
      <c r="M179" s="107"/>
      <c r="N179" s="107"/>
    </row>
    <row r="180" spans="1:14" x14ac:dyDescent="0.35">
      <c r="A180" s="105"/>
      <c r="B180" s="105"/>
      <c r="C180" s="107"/>
      <c r="D180" s="107"/>
      <c r="E180" s="107"/>
      <c r="F180" s="107"/>
      <c r="G180" s="107"/>
      <c r="H180" s="107"/>
      <c r="I180" s="107"/>
      <c r="J180" s="107"/>
      <c r="K180" s="107"/>
      <c r="L180" s="107"/>
      <c r="M180" s="107"/>
      <c r="N180" s="107"/>
    </row>
    <row r="181" spans="1:14" x14ac:dyDescent="0.35">
      <c r="A181" s="105"/>
      <c r="B181" s="105"/>
      <c r="C181" s="107"/>
      <c r="D181" s="107"/>
      <c r="E181" s="107"/>
      <c r="F181" s="107"/>
      <c r="G181" s="107"/>
      <c r="H181" s="107"/>
      <c r="I181" s="107"/>
      <c r="J181" s="107"/>
      <c r="K181" s="107"/>
      <c r="L181" s="107"/>
      <c r="M181" s="107"/>
      <c r="N181" s="107"/>
    </row>
    <row r="182" spans="1:14" x14ac:dyDescent="0.35">
      <c r="A182" s="105"/>
      <c r="B182" s="105"/>
      <c r="C182" s="107"/>
      <c r="D182" s="107"/>
      <c r="E182" s="107"/>
      <c r="F182" s="107"/>
      <c r="G182" s="107"/>
      <c r="H182" s="107"/>
      <c r="I182" s="107"/>
      <c r="J182" s="107"/>
      <c r="K182" s="107"/>
      <c r="L182" s="107"/>
      <c r="M182" s="107"/>
      <c r="N182" s="107"/>
    </row>
    <row r="183" spans="1:14" x14ac:dyDescent="0.35">
      <c r="A183" s="105"/>
      <c r="B183" s="105"/>
      <c r="C183" s="107"/>
      <c r="D183" s="107"/>
      <c r="E183" s="107"/>
      <c r="F183" s="107"/>
      <c r="G183" s="107"/>
      <c r="H183" s="107"/>
      <c r="I183" s="107"/>
      <c r="J183" s="107"/>
      <c r="K183" s="107"/>
      <c r="L183" s="107"/>
      <c r="M183" s="107"/>
      <c r="N183" s="107"/>
    </row>
    <row r="184" spans="1:14" x14ac:dyDescent="0.35">
      <c r="A184" s="105"/>
      <c r="B184" s="105"/>
      <c r="C184" s="107"/>
      <c r="D184" s="107"/>
      <c r="E184" s="107"/>
      <c r="F184" s="107"/>
      <c r="G184" s="107"/>
      <c r="H184" s="107"/>
      <c r="I184" s="107"/>
      <c r="J184" s="107"/>
      <c r="K184" s="107"/>
      <c r="L184" s="107"/>
      <c r="M184" s="107"/>
      <c r="N184" s="107"/>
    </row>
    <row r="185" spans="1:14" x14ac:dyDescent="0.35">
      <c r="A185" s="105"/>
      <c r="B185" s="105"/>
      <c r="C185" s="107"/>
      <c r="D185" s="107"/>
      <c r="E185" s="107"/>
      <c r="F185" s="107"/>
      <c r="G185" s="107"/>
      <c r="H185" s="107"/>
      <c r="I185" s="107"/>
      <c r="J185" s="107"/>
      <c r="K185" s="107"/>
      <c r="L185" s="107"/>
      <c r="M185" s="107"/>
      <c r="N185" s="107"/>
    </row>
    <row r="186" spans="1:14" x14ac:dyDescent="0.35">
      <c r="A186" s="105"/>
      <c r="B186" s="105"/>
      <c r="C186" s="107"/>
      <c r="D186" s="107"/>
      <c r="E186" s="107"/>
      <c r="F186" s="107"/>
      <c r="G186" s="107"/>
      <c r="H186" s="107"/>
      <c r="I186" s="107"/>
      <c r="J186" s="107"/>
      <c r="K186" s="107"/>
      <c r="L186" s="107"/>
      <c r="M186" s="107"/>
      <c r="N186" s="107"/>
    </row>
    <row r="187" spans="1:14" x14ac:dyDescent="0.35">
      <c r="A187" s="105"/>
      <c r="B187" s="105"/>
      <c r="C187" s="107"/>
      <c r="D187" s="107"/>
      <c r="E187" s="107"/>
      <c r="F187" s="107"/>
      <c r="G187" s="107"/>
      <c r="H187" s="107"/>
      <c r="I187" s="107"/>
      <c r="J187" s="107"/>
      <c r="K187" s="107"/>
      <c r="L187" s="107"/>
      <c r="M187" s="107"/>
      <c r="N187" s="107"/>
    </row>
    <row r="188" spans="1:14" x14ac:dyDescent="0.35">
      <c r="A188" s="105"/>
      <c r="B188" s="105"/>
      <c r="C188" s="107"/>
      <c r="D188" s="107"/>
      <c r="E188" s="107"/>
      <c r="F188" s="107"/>
      <c r="G188" s="107"/>
      <c r="H188" s="107"/>
      <c r="I188" s="107"/>
      <c r="J188" s="107"/>
      <c r="K188" s="107"/>
      <c r="L188" s="107"/>
      <c r="M188" s="107"/>
      <c r="N188" s="107"/>
    </row>
    <row r="189" spans="1:14" x14ac:dyDescent="0.35">
      <c r="A189" s="105"/>
      <c r="B189" s="105"/>
      <c r="C189" s="107"/>
      <c r="D189" s="107"/>
      <c r="E189" s="107"/>
      <c r="F189" s="107"/>
      <c r="G189" s="107"/>
      <c r="H189" s="107"/>
      <c r="I189" s="107"/>
      <c r="J189" s="107"/>
      <c r="K189" s="107"/>
      <c r="L189" s="107"/>
      <c r="M189" s="107"/>
      <c r="N189" s="107"/>
    </row>
    <row r="190" spans="1:14" x14ac:dyDescent="0.35">
      <c r="A190" s="105"/>
      <c r="B190" s="105"/>
      <c r="C190" s="107"/>
      <c r="D190" s="107"/>
      <c r="E190" s="107"/>
      <c r="F190" s="107"/>
      <c r="G190" s="107"/>
      <c r="H190" s="107"/>
      <c r="I190" s="107"/>
      <c r="J190" s="107"/>
      <c r="K190" s="107"/>
      <c r="L190" s="107"/>
      <c r="M190" s="107"/>
      <c r="N190" s="107"/>
    </row>
    <row r="191" spans="1:14" x14ac:dyDescent="0.35">
      <c r="A191" s="105"/>
      <c r="B191" s="105"/>
      <c r="C191" s="107"/>
      <c r="D191" s="107"/>
      <c r="E191" s="107"/>
      <c r="F191" s="107"/>
      <c r="G191" s="107"/>
      <c r="H191" s="107"/>
      <c r="I191" s="107"/>
      <c r="J191" s="107"/>
      <c r="K191" s="107"/>
      <c r="L191" s="107"/>
      <c r="M191" s="107"/>
      <c r="N191" s="107"/>
    </row>
    <row r="192" spans="1:14" x14ac:dyDescent="0.35">
      <c r="A192" s="105"/>
      <c r="B192" s="105"/>
      <c r="C192" s="107"/>
      <c r="D192" s="107"/>
      <c r="E192" s="107"/>
      <c r="F192" s="107"/>
      <c r="G192" s="107"/>
      <c r="H192" s="107"/>
      <c r="I192" s="107"/>
      <c r="J192" s="107"/>
      <c r="K192" s="107"/>
      <c r="L192" s="107"/>
      <c r="M192" s="107"/>
      <c r="N192" s="107"/>
    </row>
    <row r="193" spans="1:14" x14ac:dyDescent="0.35">
      <c r="A193" s="105"/>
      <c r="B193" s="105"/>
      <c r="C193" s="107"/>
      <c r="D193" s="107"/>
      <c r="E193" s="107"/>
      <c r="F193" s="107"/>
      <c r="G193" s="107"/>
      <c r="H193" s="107"/>
      <c r="I193" s="107"/>
      <c r="J193" s="107"/>
      <c r="K193" s="107"/>
      <c r="L193" s="107"/>
      <c r="M193" s="107"/>
      <c r="N193" s="107"/>
    </row>
    <row r="194" spans="1:14" x14ac:dyDescent="0.35">
      <c r="A194" s="105"/>
      <c r="B194" s="105"/>
      <c r="C194" s="107"/>
      <c r="D194" s="107"/>
      <c r="E194" s="107"/>
      <c r="F194" s="107"/>
      <c r="G194" s="107"/>
      <c r="H194" s="107"/>
      <c r="I194" s="107"/>
      <c r="J194" s="107"/>
      <c r="K194" s="107"/>
      <c r="L194" s="107"/>
      <c r="M194" s="107"/>
      <c r="N194" s="107"/>
    </row>
    <row r="195" spans="1:14" x14ac:dyDescent="0.35">
      <c r="A195" s="105"/>
      <c r="B195" s="105"/>
      <c r="C195" s="107"/>
      <c r="D195" s="107"/>
      <c r="E195" s="107"/>
      <c r="F195" s="107"/>
      <c r="G195" s="107"/>
      <c r="H195" s="107"/>
      <c r="I195" s="107"/>
      <c r="J195" s="107"/>
      <c r="K195" s="107"/>
      <c r="L195" s="107"/>
      <c r="M195" s="107"/>
      <c r="N195" s="107"/>
    </row>
    <row r="196" spans="1:14" x14ac:dyDescent="0.35">
      <c r="A196" s="105"/>
      <c r="B196" s="105"/>
      <c r="C196" s="107"/>
      <c r="D196" s="107"/>
      <c r="E196" s="107"/>
      <c r="F196" s="107"/>
      <c r="G196" s="107"/>
      <c r="H196" s="107"/>
      <c r="I196" s="107"/>
      <c r="J196" s="107"/>
      <c r="K196" s="107"/>
      <c r="L196" s="107"/>
      <c r="M196" s="107"/>
      <c r="N196" s="107"/>
    </row>
    <row r="197" spans="1:14" x14ac:dyDescent="0.35">
      <c r="A197" s="105"/>
      <c r="B197" s="105"/>
      <c r="C197" s="107"/>
      <c r="D197" s="107"/>
      <c r="E197" s="107"/>
      <c r="F197" s="107"/>
      <c r="G197" s="107"/>
      <c r="H197" s="107"/>
      <c r="I197" s="107"/>
      <c r="J197" s="107"/>
      <c r="K197" s="107"/>
      <c r="L197" s="107"/>
      <c r="M197" s="107"/>
      <c r="N197" s="107"/>
    </row>
    <row r="198" spans="1:14" x14ac:dyDescent="0.35">
      <c r="A198" s="105"/>
      <c r="B198" s="105"/>
      <c r="C198" s="107"/>
      <c r="D198" s="107"/>
      <c r="E198" s="107"/>
      <c r="F198" s="107"/>
      <c r="G198" s="107"/>
      <c r="H198" s="107"/>
      <c r="I198" s="107"/>
      <c r="J198" s="107"/>
      <c r="K198" s="107"/>
      <c r="L198" s="107"/>
      <c r="M198" s="107"/>
      <c r="N198" s="107"/>
    </row>
    <row r="199" spans="1:14" x14ac:dyDescent="0.35">
      <c r="A199" s="105"/>
      <c r="B199" s="105"/>
      <c r="C199" s="107"/>
      <c r="D199" s="107"/>
      <c r="E199" s="107"/>
      <c r="F199" s="107"/>
      <c r="G199" s="107"/>
      <c r="H199" s="107"/>
      <c r="I199" s="107"/>
      <c r="J199" s="107"/>
      <c r="K199" s="107"/>
      <c r="L199" s="107"/>
      <c r="M199" s="107"/>
      <c r="N199" s="107"/>
    </row>
    <row r="200" spans="1:14" x14ac:dyDescent="0.35">
      <c r="A200" s="105"/>
      <c r="B200" s="105"/>
      <c r="C200" s="107"/>
      <c r="D200" s="107"/>
      <c r="E200" s="107"/>
      <c r="F200" s="107"/>
      <c r="G200" s="107"/>
      <c r="H200" s="107"/>
      <c r="I200" s="107"/>
      <c r="J200" s="107"/>
      <c r="K200" s="107"/>
      <c r="L200" s="107"/>
      <c r="M200" s="107"/>
      <c r="N200" s="107"/>
    </row>
    <row r="201" spans="1:14" x14ac:dyDescent="0.35">
      <c r="A201" s="105"/>
      <c r="B201" s="105"/>
      <c r="C201" s="107"/>
      <c r="D201" s="107"/>
      <c r="E201" s="107"/>
      <c r="F201" s="107"/>
      <c r="G201" s="107"/>
      <c r="H201" s="107"/>
      <c r="I201" s="107"/>
      <c r="J201" s="107"/>
      <c r="K201" s="107"/>
      <c r="L201" s="107"/>
      <c r="M201" s="107"/>
      <c r="N201" s="107"/>
    </row>
    <row r="202" spans="1:14" x14ac:dyDescent="0.35">
      <c r="A202" s="105"/>
      <c r="B202" s="105"/>
      <c r="C202" s="107"/>
      <c r="D202" s="107"/>
      <c r="E202" s="107"/>
      <c r="F202" s="107"/>
      <c r="G202" s="107"/>
      <c r="H202" s="107"/>
      <c r="I202" s="107"/>
      <c r="J202" s="107"/>
      <c r="K202" s="107"/>
      <c r="L202" s="107"/>
      <c r="M202" s="107"/>
      <c r="N202" s="107"/>
    </row>
    <row r="203" spans="1:14" x14ac:dyDescent="0.35">
      <c r="A203" s="105"/>
      <c r="B203" s="105"/>
      <c r="C203" s="107"/>
      <c r="D203" s="107"/>
      <c r="E203" s="107"/>
      <c r="F203" s="107"/>
      <c r="G203" s="107"/>
      <c r="H203" s="107"/>
      <c r="I203" s="107"/>
      <c r="J203" s="107"/>
      <c r="K203" s="107"/>
      <c r="L203" s="107"/>
      <c r="M203" s="107"/>
      <c r="N203" s="107"/>
    </row>
    <row r="204" spans="1:14" x14ac:dyDescent="0.35">
      <c r="A204" s="105"/>
      <c r="B204" s="105"/>
      <c r="C204" s="107"/>
      <c r="D204" s="107"/>
      <c r="E204" s="107"/>
      <c r="F204" s="107"/>
      <c r="G204" s="107"/>
      <c r="H204" s="107"/>
      <c r="I204" s="107"/>
      <c r="J204" s="107"/>
      <c r="K204" s="107"/>
      <c r="L204" s="107"/>
      <c r="M204" s="107"/>
      <c r="N204" s="107"/>
    </row>
    <row r="205" spans="1:14" x14ac:dyDescent="0.35">
      <c r="A205" s="105"/>
      <c r="B205" s="105"/>
      <c r="C205" s="107"/>
      <c r="D205" s="107"/>
      <c r="E205" s="107"/>
      <c r="F205" s="107"/>
      <c r="G205" s="107"/>
      <c r="H205" s="107"/>
      <c r="I205" s="107"/>
      <c r="J205" s="107"/>
      <c r="K205" s="107"/>
      <c r="L205" s="107"/>
      <c r="M205" s="107"/>
      <c r="N205" s="107"/>
    </row>
    <row r="206" spans="1:14" x14ac:dyDescent="0.35">
      <c r="A206" s="105"/>
      <c r="B206" s="105"/>
      <c r="C206" s="107"/>
      <c r="D206" s="107"/>
      <c r="E206" s="107"/>
      <c r="F206" s="107"/>
      <c r="G206" s="107"/>
      <c r="H206" s="107"/>
      <c r="I206" s="107"/>
      <c r="J206" s="107"/>
      <c r="K206" s="107"/>
      <c r="L206" s="107"/>
      <c r="M206" s="107"/>
      <c r="N206" s="107"/>
    </row>
    <row r="207" spans="1:14" x14ac:dyDescent="0.35">
      <c r="A207" s="105"/>
      <c r="B207" s="105"/>
      <c r="C207" s="107"/>
      <c r="D207" s="107"/>
      <c r="E207" s="107"/>
      <c r="F207" s="107"/>
      <c r="G207" s="107"/>
      <c r="H207" s="107"/>
      <c r="I207" s="107"/>
      <c r="J207" s="107"/>
      <c r="K207" s="107"/>
      <c r="L207" s="107"/>
      <c r="M207" s="107"/>
      <c r="N207" s="107"/>
    </row>
    <row r="208" spans="1:14" x14ac:dyDescent="0.35">
      <c r="A208" s="105"/>
      <c r="B208" s="105"/>
      <c r="C208" s="107"/>
      <c r="D208" s="107"/>
      <c r="E208" s="107"/>
      <c r="F208" s="107"/>
      <c r="G208" s="107"/>
      <c r="H208" s="107"/>
      <c r="I208" s="107"/>
      <c r="J208" s="107"/>
      <c r="K208" s="107"/>
      <c r="L208" s="107"/>
      <c r="M208" s="107"/>
      <c r="N208" s="107"/>
    </row>
    <row r="209" spans="1:14" x14ac:dyDescent="0.35">
      <c r="A209" s="105"/>
      <c r="B209" s="105"/>
      <c r="C209" s="107"/>
      <c r="D209" s="107"/>
      <c r="E209" s="107"/>
      <c r="F209" s="107"/>
      <c r="G209" s="107"/>
      <c r="H209" s="107"/>
      <c r="I209" s="107"/>
      <c r="J209" s="107"/>
      <c r="K209" s="107"/>
      <c r="L209" s="107"/>
      <c r="M209" s="107"/>
      <c r="N209" s="107"/>
    </row>
    <row r="210" spans="1:14" x14ac:dyDescent="0.35">
      <c r="A210" s="105"/>
      <c r="B210" s="105"/>
      <c r="C210" s="107"/>
      <c r="D210" s="107"/>
      <c r="E210" s="107"/>
      <c r="F210" s="107"/>
      <c r="G210" s="107"/>
      <c r="H210" s="107"/>
      <c r="I210" s="107"/>
      <c r="J210" s="107"/>
      <c r="K210" s="107"/>
      <c r="L210" s="107"/>
      <c r="M210" s="107"/>
      <c r="N210" s="107"/>
    </row>
    <row r="211" spans="1:14" x14ac:dyDescent="0.35">
      <c r="A211" s="105"/>
      <c r="B211" s="105"/>
      <c r="C211" s="107"/>
      <c r="D211" s="107"/>
      <c r="E211" s="107"/>
      <c r="F211" s="107"/>
      <c r="G211" s="107"/>
      <c r="H211" s="107"/>
      <c r="I211" s="107"/>
      <c r="J211" s="107"/>
      <c r="K211" s="107"/>
      <c r="L211" s="107"/>
      <c r="M211" s="107"/>
      <c r="N211" s="107"/>
    </row>
    <row r="212" spans="1:14" x14ac:dyDescent="0.35">
      <c r="A212" s="105"/>
      <c r="B212" s="105"/>
      <c r="C212" s="107"/>
      <c r="D212" s="107"/>
      <c r="E212" s="107"/>
      <c r="F212" s="107"/>
      <c r="G212" s="107"/>
      <c r="H212" s="107"/>
      <c r="I212" s="107"/>
      <c r="J212" s="107"/>
      <c r="K212" s="107"/>
      <c r="L212" s="107"/>
      <c r="M212" s="107"/>
      <c r="N212" s="107"/>
    </row>
    <row r="213" spans="1:14" x14ac:dyDescent="0.35">
      <c r="A213" s="105"/>
      <c r="B213" s="105"/>
      <c r="C213" s="107"/>
      <c r="D213" s="107"/>
      <c r="E213" s="107"/>
      <c r="F213" s="107"/>
      <c r="G213" s="107"/>
      <c r="H213" s="107"/>
      <c r="I213" s="107"/>
      <c r="J213" s="107"/>
      <c r="K213" s="107"/>
      <c r="L213" s="107"/>
      <c r="M213" s="107"/>
      <c r="N213" s="107"/>
    </row>
    <row r="214" spans="1:14" x14ac:dyDescent="0.35">
      <c r="A214" s="105"/>
      <c r="B214" s="105"/>
      <c r="C214" s="107"/>
      <c r="D214" s="107"/>
      <c r="E214" s="107"/>
      <c r="F214" s="107"/>
      <c r="G214" s="107"/>
      <c r="H214" s="107"/>
      <c r="I214" s="107"/>
      <c r="J214" s="107"/>
      <c r="K214" s="107"/>
      <c r="L214" s="107"/>
      <c r="M214" s="107"/>
      <c r="N214" s="107"/>
    </row>
    <row r="215" spans="1:14" x14ac:dyDescent="0.35">
      <c r="A215" s="105"/>
      <c r="B215" s="105"/>
      <c r="C215" s="107"/>
      <c r="D215" s="107"/>
      <c r="E215" s="107"/>
      <c r="F215" s="107"/>
      <c r="G215" s="107"/>
      <c r="H215" s="107"/>
      <c r="I215" s="107"/>
      <c r="J215" s="107"/>
      <c r="K215" s="107"/>
      <c r="L215" s="107"/>
      <c r="M215" s="107"/>
      <c r="N215" s="107"/>
    </row>
    <row r="216" spans="1:14" x14ac:dyDescent="0.35">
      <c r="A216" s="105"/>
      <c r="B216" s="105"/>
      <c r="C216" s="107"/>
      <c r="D216" s="107"/>
      <c r="E216" s="107"/>
      <c r="F216" s="107"/>
      <c r="G216" s="107"/>
      <c r="H216" s="107"/>
      <c r="I216" s="107"/>
      <c r="J216" s="107"/>
      <c r="K216" s="107"/>
      <c r="L216" s="107"/>
      <c r="M216" s="107"/>
      <c r="N216" s="107"/>
    </row>
    <row r="217" spans="1:14" x14ac:dyDescent="0.35">
      <c r="A217" s="105"/>
      <c r="B217" s="105"/>
      <c r="C217" s="107"/>
      <c r="D217" s="107"/>
      <c r="E217" s="107"/>
      <c r="F217" s="107"/>
      <c r="G217" s="107"/>
      <c r="H217" s="107"/>
      <c r="I217" s="107"/>
      <c r="J217" s="107"/>
      <c r="K217" s="107"/>
      <c r="L217" s="107"/>
      <c r="M217" s="107"/>
      <c r="N217" s="107"/>
    </row>
    <row r="218" spans="1:14" x14ac:dyDescent="0.35">
      <c r="A218" s="105"/>
      <c r="B218" s="105"/>
      <c r="C218" s="107"/>
      <c r="D218" s="107"/>
      <c r="E218" s="107"/>
      <c r="F218" s="107"/>
      <c r="G218" s="107"/>
      <c r="H218" s="107"/>
      <c r="I218" s="107"/>
      <c r="J218" s="107"/>
      <c r="K218" s="107"/>
      <c r="L218" s="107"/>
      <c r="M218" s="107"/>
      <c r="N218" s="107"/>
    </row>
    <row r="219" spans="1:14" x14ac:dyDescent="0.35">
      <c r="A219" s="105"/>
      <c r="B219" s="105"/>
      <c r="C219" s="107"/>
      <c r="D219" s="107"/>
      <c r="E219" s="107"/>
      <c r="F219" s="107"/>
      <c r="G219" s="107"/>
      <c r="H219" s="107"/>
      <c r="I219" s="107"/>
      <c r="J219" s="107"/>
      <c r="K219" s="107"/>
      <c r="L219" s="107"/>
      <c r="M219" s="107"/>
      <c r="N219" s="107"/>
    </row>
    <row r="220" spans="1:14" x14ac:dyDescent="0.35">
      <c r="A220" s="105"/>
      <c r="B220" s="105"/>
      <c r="C220" s="107"/>
      <c r="D220" s="107"/>
      <c r="E220" s="107"/>
      <c r="F220" s="107"/>
      <c r="G220" s="107"/>
      <c r="H220" s="107"/>
      <c r="I220" s="107"/>
      <c r="J220" s="107"/>
      <c r="K220" s="107"/>
      <c r="L220" s="107"/>
      <c r="M220" s="107"/>
      <c r="N220" s="107"/>
    </row>
    <row r="221" spans="1:14" x14ac:dyDescent="0.35">
      <c r="A221" s="105"/>
      <c r="B221" s="105"/>
      <c r="C221" s="107"/>
      <c r="D221" s="107"/>
      <c r="E221" s="107"/>
      <c r="F221" s="107"/>
      <c r="G221" s="107"/>
      <c r="H221" s="107"/>
      <c r="I221" s="107"/>
      <c r="J221" s="107"/>
      <c r="K221" s="107"/>
      <c r="L221" s="107"/>
      <c r="M221" s="107"/>
      <c r="N221" s="107"/>
    </row>
    <row r="222" spans="1:14" x14ac:dyDescent="0.35">
      <c r="A222" s="105"/>
      <c r="B222" s="105"/>
      <c r="C222" s="107"/>
      <c r="D222" s="107"/>
      <c r="E222" s="107"/>
      <c r="F222" s="107"/>
      <c r="G222" s="107"/>
      <c r="H222" s="107"/>
      <c r="I222" s="107"/>
      <c r="J222" s="107"/>
      <c r="K222" s="107"/>
      <c r="L222" s="107"/>
      <c r="M222" s="107"/>
      <c r="N222" s="107"/>
    </row>
    <row r="223" spans="1:14" x14ac:dyDescent="0.35">
      <c r="A223" s="105"/>
      <c r="B223" s="105"/>
      <c r="C223" s="107"/>
      <c r="D223" s="107"/>
      <c r="E223" s="107"/>
      <c r="F223" s="107"/>
      <c r="G223" s="107"/>
      <c r="H223" s="107"/>
      <c r="I223" s="107"/>
      <c r="J223" s="107"/>
      <c r="K223" s="107"/>
      <c r="L223" s="107"/>
      <c r="M223" s="107"/>
      <c r="N223" s="107"/>
    </row>
    <row r="224" spans="1:14" x14ac:dyDescent="0.35">
      <c r="A224" s="105"/>
      <c r="B224" s="105"/>
      <c r="C224" s="107"/>
      <c r="D224" s="107"/>
      <c r="E224" s="107"/>
      <c r="F224" s="107"/>
      <c r="G224" s="107"/>
      <c r="H224" s="107"/>
      <c r="I224" s="107"/>
      <c r="J224" s="107"/>
      <c r="K224" s="107"/>
      <c r="L224" s="107"/>
      <c r="M224" s="107"/>
      <c r="N224" s="107"/>
    </row>
    <row r="225" spans="1:14" x14ac:dyDescent="0.35">
      <c r="A225" s="105"/>
      <c r="B225" s="105"/>
      <c r="C225" s="107"/>
      <c r="D225" s="107"/>
      <c r="E225" s="107"/>
      <c r="F225" s="107"/>
      <c r="G225" s="107"/>
      <c r="H225" s="107"/>
      <c r="I225" s="107"/>
      <c r="J225" s="107"/>
      <c r="K225" s="107"/>
      <c r="L225" s="107"/>
      <c r="M225" s="107"/>
      <c r="N225" s="107"/>
    </row>
    <row r="226" spans="1:14" x14ac:dyDescent="0.35">
      <c r="A226" s="105"/>
      <c r="B226" s="105"/>
      <c r="C226" s="107"/>
      <c r="D226" s="107"/>
      <c r="E226" s="107"/>
      <c r="F226" s="107"/>
      <c r="G226" s="107"/>
      <c r="H226" s="107"/>
      <c r="I226" s="107"/>
      <c r="J226" s="107"/>
      <c r="K226" s="107"/>
      <c r="L226" s="107"/>
      <c r="M226" s="107"/>
      <c r="N226" s="107"/>
    </row>
    <row r="227" spans="1:14" x14ac:dyDescent="0.35">
      <c r="A227" s="105"/>
      <c r="B227" s="105"/>
      <c r="C227" s="107"/>
      <c r="D227" s="107"/>
      <c r="E227" s="107"/>
      <c r="F227" s="107"/>
      <c r="G227" s="107"/>
      <c r="H227" s="107"/>
      <c r="I227" s="107"/>
      <c r="J227" s="107"/>
      <c r="K227" s="107"/>
      <c r="L227" s="107"/>
      <c r="M227" s="107"/>
      <c r="N227" s="107"/>
    </row>
    <row r="228" spans="1:14" x14ac:dyDescent="0.35">
      <c r="A228" s="105"/>
      <c r="B228" s="105"/>
      <c r="C228" s="107"/>
      <c r="D228" s="107"/>
      <c r="E228" s="107"/>
      <c r="F228" s="107"/>
      <c r="G228" s="107"/>
      <c r="H228" s="107"/>
      <c r="I228" s="107"/>
      <c r="J228" s="107"/>
      <c r="K228" s="107"/>
      <c r="L228" s="107"/>
      <c r="M228" s="107"/>
      <c r="N228" s="107"/>
    </row>
    <row r="229" spans="1:14" x14ac:dyDescent="0.35">
      <c r="A229" s="105"/>
      <c r="B229" s="105"/>
      <c r="C229" s="107"/>
      <c r="D229" s="107"/>
      <c r="E229" s="107"/>
      <c r="F229" s="107"/>
      <c r="G229" s="107"/>
      <c r="H229" s="107"/>
      <c r="I229" s="107"/>
      <c r="J229" s="107"/>
      <c r="K229" s="107"/>
      <c r="L229" s="107"/>
      <c r="M229" s="107"/>
      <c r="N229" s="107"/>
    </row>
    <row r="230" spans="1:14" x14ac:dyDescent="0.35">
      <c r="A230" s="105"/>
      <c r="B230" s="105"/>
      <c r="C230" s="107"/>
      <c r="D230" s="107"/>
      <c r="E230" s="107"/>
      <c r="F230" s="107"/>
      <c r="G230" s="107"/>
      <c r="H230" s="107"/>
      <c r="I230" s="107"/>
      <c r="J230" s="107"/>
      <c r="K230" s="107"/>
      <c r="L230" s="107"/>
      <c r="M230" s="107"/>
      <c r="N230" s="107"/>
    </row>
    <row r="231" spans="1:14" x14ac:dyDescent="0.35">
      <c r="A231" s="105"/>
      <c r="B231" s="105"/>
      <c r="C231" s="107"/>
      <c r="D231" s="107"/>
      <c r="E231" s="107"/>
      <c r="F231" s="107"/>
      <c r="G231" s="107"/>
      <c r="H231" s="107"/>
      <c r="I231" s="107"/>
      <c r="J231" s="107"/>
      <c r="K231" s="107"/>
      <c r="L231" s="107"/>
      <c r="M231" s="107"/>
      <c r="N231" s="107"/>
    </row>
    <row r="232" spans="1:14" x14ac:dyDescent="0.35">
      <c r="A232" s="105"/>
      <c r="B232" s="105"/>
      <c r="C232" s="107"/>
      <c r="D232" s="107"/>
      <c r="E232" s="107"/>
      <c r="F232" s="107"/>
      <c r="G232" s="107"/>
      <c r="H232" s="107"/>
      <c r="I232" s="107"/>
      <c r="J232" s="107"/>
      <c r="K232" s="107"/>
      <c r="L232" s="107"/>
      <c r="M232" s="107"/>
      <c r="N232" s="107"/>
    </row>
    <row r="233" spans="1:14" x14ac:dyDescent="0.35">
      <c r="A233" s="105"/>
      <c r="B233" s="105"/>
      <c r="C233" s="107"/>
      <c r="D233" s="107"/>
      <c r="E233" s="107"/>
      <c r="F233" s="107"/>
      <c r="G233" s="107"/>
      <c r="H233" s="107"/>
      <c r="I233" s="107"/>
      <c r="J233" s="107"/>
      <c r="K233" s="107"/>
      <c r="L233" s="107"/>
      <c r="M233" s="107"/>
      <c r="N233" s="107"/>
    </row>
    <row r="234" spans="1:14" x14ac:dyDescent="0.35">
      <c r="A234" s="105"/>
      <c r="B234" s="105"/>
      <c r="C234" s="107"/>
      <c r="D234" s="107"/>
      <c r="E234" s="107"/>
      <c r="F234" s="107"/>
      <c r="G234" s="107"/>
      <c r="H234" s="107"/>
      <c r="I234" s="107"/>
      <c r="J234" s="107"/>
      <c r="K234" s="107"/>
      <c r="L234" s="107"/>
      <c r="M234" s="107"/>
      <c r="N234" s="107"/>
    </row>
    <row r="235" spans="1:14" x14ac:dyDescent="0.35">
      <c r="A235" s="105"/>
      <c r="B235" s="105"/>
      <c r="C235" s="107"/>
      <c r="D235" s="107"/>
      <c r="E235" s="107"/>
      <c r="F235" s="107"/>
      <c r="G235" s="107"/>
      <c r="H235" s="107"/>
      <c r="I235" s="107"/>
      <c r="J235" s="107"/>
      <c r="K235" s="107"/>
      <c r="L235" s="107"/>
      <c r="M235" s="107"/>
      <c r="N235" s="107"/>
    </row>
    <row r="236" spans="1:14" x14ac:dyDescent="0.35">
      <c r="A236" s="105"/>
      <c r="B236" s="105"/>
      <c r="C236" s="107"/>
      <c r="D236" s="107"/>
      <c r="E236" s="107"/>
      <c r="F236" s="107"/>
      <c r="G236" s="107"/>
      <c r="H236" s="107"/>
      <c r="I236" s="107"/>
      <c r="J236" s="107"/>
      <c r="K236" s="107"/>
      <c r="L236" s="107"/>
      <c r="M236" s="107"/>
      <c r="N236" s="107"/>
    </row>
    <row r="237" spans="1:14" x14ac:dyDescent="0.35">
      <c r="A237" s="105"/>
      <c r="B237" s="105"/>
      <c r="C237" s="107"/>
      <c r="D237" s="107"/>
      <c r="E237" s="107"/>
      <c r="F237" s="107"/>
      <c r="G237" s="107"/>
      <c r="H237" s="107"/>
      <c r="I237" s="107"/>
      <c r="J237" s="107"/>
      <c r="K237" s="107"/>
      <c r="L237" s="107"/>
      <c r="M237" s="107"/>
      <c r="N237" s="107"/>
    </row>
    <row r="238" spans="1:14" x14ac:dyDescent="0.35">
      <c r="A238" s="105"/>
      <c r="B238" s="105"/>
      <c r="C238" s="107"/>
      <c r="D238" s="107"/>
      <c r="E238" s="107"/>
      <c r="F238" s="107"/>
      <c r="G238" s="107"/>
      <c r="H238" s="107"/>
      <c r="I238" s="107"/>
      <c r="J238" s="107"/>
      <c r="K238" s="107"/>
      <c r="L238" s="107"/>
      <c r="M238" s="107"/>
      <c r="N238" s="107"/>
    </row>
    <row r="239" spans="1:14" x14ac:dyDescent="0.35">
      <c r="A239" s="105"/>
      <c r="B239" s="105"/>
      <c r="C239" s="107"/>
      <c r="D239" s="107"/>
      <c r="E239" s="107"/>
      <c r="F239" s="107"/>
      <c r="G239" s="107"/>
      <c r="H239" s="107"/>
      <c r="I239" s="107"/>
      <c r="J239" s="107"/>
      <c r="K239" s="107"/>
      <c r="L239" s="107"/>
      <c r="M239" s="107"/>
      <c r="N239" s="107"/>
    </row>
    <row r="240" spans="1:14" x14ac:dyDescent="0.35">
      <c r="A240" s="105"/>
      <c r="B240" s="105"/>
      <c r="C240" s="107"/>
      <c r="D240" s="107"/>
      <c r="E240" s="107"/>
      <c r="F240" s="107"/>
      <c r="G240" s="107"/>
      <c r="H240" s="107"/>
      <c r="I240" s="107"/>
      <c r="J240" s="107"/>
      <c r="K240" s="107"/>
      <c r="L240" s="107"/>
      <c r="M240" s="107"/>
      <c r="N240" s="107"/>
    </row>
    <row r="241" spans="1:14" x14ac:dyDescent="0.35">
      <c r="A241" s="105"/>
      <c r="B241" s="105"/>
      <c r="C241" s="107"/>
      <c r="D241" s="107"/>
      <c r="E241" s="107"/>
      <c r="F241" s="107"/>
      <c r="G241" s="107"/>
      <c r="H241" s="107"/>
      <c r="I241" s="107"/>
      <c r="J241" s="107"/>
      <c r="K241" s="107"/>
      <c r="L241" s="107"/>
      <c r="M241" s="107"/>
      <c r="N241" s="107"/>
    </row>
    <row r="242" spans="1:14" x14ac:dyDescent="0.35">
      <c r="A242" s="105"/>
      <c r="B242" s="105"/>
      <c r="C242" s="107"/>
      <c r="D242" s="107"/>
      <c r="E242" s="107"/>
      <c r="F242" s="107"/>
      <c r="G242" s="107"/>
      <c r="H242" s="107"/>
      <c r="I242" s="107"/>
      <c r="J242" s="107"/>
      <c r="K242" s="107"/>
      <c r="L242" s="107"/>
      <c r="M242" s="107"/>
      <c r="N242" s="107"/>
    </row>
    <row r="243" spans="1:14" x14ac:dyDescent="0.35">
      <c r="A243" s="105"/>
      <c r="B243" s="105"/>
      <c r="C243" s="107"/>
      <c r="D243" s="107"/>
      <c r="E243" s="107"/>
      <c r="F243" s="107"/>
      <c r="G243" s="107"/>
      <c r="H243" s="107"/>
      <c r="I243" s="107"/>
      <c r="J243" s="107"/>
      <c r="K243" s="107"/>
      <c r="L243" s="107"/>
      <c r="M243" s="107"/>
      <c r="N243" s="107"/>
    </row>
    <row r="244" spans="1:14" x14ac:dyDescent="0.35">
      <c r="A244" s="105"/>
      <c r="B244" s="105"/>
      <c r="C244" s="107"/>
      <c r="D244" s="107"/>
      <c r="E244" s="107"/>
      <c r="F244" s="107"/>
      <c r="G244" s="107"/>
      <c r="H244" s="107"/>
      <c r="I244" s="107"/>
      <c r="J244" s="107"/>
      <c r="K244" s="107"/>
      <c r="L244" s="107"/>
      <c r="M244" s="107"/>
      <c r="N244" s="107"/>
    </row>
    <row r="245" spans="1:14" x14ac:dyDescent="0.35">
      <c r="A245" s="105" t="str">
        <f>+IF(Eventos!C250=0,"",Eventos!C250)</f>
        <v/>
      </c>
      <c r="B245" s="105" t="str">
        <f>+IF(Eventos!D250=0,"",Eventos!D250)</f>
        <v/>
      </c>
      <c r="C245" s="107" t="str">
        <f>+IF(Eventos!S250=0,"",Eventos!S250)</f>
        <v/>
      </c>
      <c r="D245" s="107" t="str">
        <f>+IF(Eventos!T250=0,"",Eventos!T250)</f>
        <v/>
      </c>
      <c r="E245" s="107" t="str">
        <f>+IF(Eventos!U250=0,"",Eventos!U250)</f>
        <v/>
      </c>
      <c r="F245" s="107" t="str">
        <f>+IF(Eventos!V250=0,"",Eventos!V250)</f>
        <v/>
      </c>
      <c r="G245" s="107" t="str">
        <f>+IF(Eventos!W250=0,"",Eventos!W250)</f>
        <v/>
      </c>
      <c r="H245" s="107" t="str">
        <f>+IF(Eventos!X250=0,"",Eventos!X250)</f>
        <v/>
      </c>
      <c r="I245" s="107" t="str">
        <f>+IF(Eventos!Y250=0,"",Eventos!Y250)</f>
        <v/>
      </c>
      <c r="J245" s="107" t="str">
        <f>+IF(Eventos!Z250=0,"",Eventos!Z250)</f>
        <v/>
      </c>
      <c r="K245" s="107" t="str">
        <f>+IF(Eventos!AF250=0,"",Eventos!AF250)</f>
        <v/>
      </c>
      <c r="L245" s="107" t="str">
        <f>+IF(Eventos!AD250=0,"",Eventos!AD250)</f>
        <v/>
      </c>
      <c r="M245" s="107" t="str">
        <f>+IF(Eventos!AA250=0,"",Eventos!AA250)</f>
        <v/>
      </c>
      <c r="N245" s="107" t="str">
        <f>+IF(Eventos!AB250=0,"",Eventos!AB250)</f>
        <v/>
      </c>
    </row>
    <row r="246" spans="1:14" x14ac:dyDescent="0.35">
      <c r="A246" s="105" t="str">
        <f>+IF(Eventos!C251=0,"",Eventos!C251)</f>
        <v/>
      </c>
      <c r="B246" s="105" t="str">
        <f>+IF(Eventos!D251=0,"",Eventos!D251)</f>
        <v/>
      </c>
      <c r="C246" s="107" t="str">
        <f>+IF(Eventos!S251=0,"",Eventos!S251)</f>
        <v/>
      </c>
      <c r="D246" s="107" t="str">
        <f>+IF(Eventos!T251=0,"",Eventos!T251)</f>
        <v/>
      </c>
      <c r="E246" s="107" t="str">
        <f>+IF(Eventos!U251=0,"",Eventos!U251)</f>
        <v/>
      </c>
      <c r="F246" s="107" t="str">
        <f>+IF(Eventos!V251=0,"",Eventos!V251)</f>
        <v/>
      </c>
      <c r="G246" s="107" t="str">
        <f>+IF(Eventos!W251=0,"",Eventos!W251)</f>
        <v/>
      </c>
      <c r="H246" s="107" t="str">
        <f>+IF(Eventos!X251=0,"",Eventos!X251)</f>
        <v/>
      </c>
      <c r="I246" s="107" t="str">
        <f>+IF(Eventos!Y251=0,"",Eventos!Y251)</f>
        <v/>
      </c>
      <c r="J246" s="107" t="str">
        <f>+IF(Eventos!Z251=0,"",Eventos!Z251)</f>
        <v/>
      </c>
      <c r="K246" s="107" t="str">
        <f>+IF(Eventos!AF251=0,"",Eventos!AF251)</f>
        <v/>
      </c>
      <c r="L246" s="107" t="str">
        <f>+IF(Eventos!AD251=0,"",Eventos!AD251)</f>
        <v/>
      </c>
      <c r="M246" s="107" t="str">
        <f>+IF(Eventos!AA251=0,"",Eventos!AA251)</f>
        <v/>
      </c>
      <c r="N246" s="107" t="str">
        <f>+IF(Eventos!AB251=0,"",Eventos!AB251)</f>
        <v/>
      </c>
    </row>
    <row r="247" spans="1:14" x14ac:dyDescent="0.35">
      <c r="A247" s="105" t="str">
        <f>+IF(Eventos!C252=0,"",Eventos!C252)</f>
        <v/>
      </c>
      <c r="B247" s="105" t="str">
        <f>+IF(Eventos!D252=0,"",Eventos!D252)</f>
        <v/>
      </c>
      <c r="C247" s="107" t="str">
        <f>+IF(Eventos!S252=0,"",Eventos!S252)</f>
        <v/>
      </c>
      <c r="D247" s="107" t="str">
        <f>+IF(Eventos!T252=0,"",Eventos!T252)</f>
        <v/>
      </c>
      <c r="E247" s="107" t="str">
        <f>+IF(Eventos!U252=0,"",Eventos!U252)</f>
        <v/>
      </c>
      <c r="F247" s="107" t="str">
        <f>+IF(Eventos!V252=0,"",Eventos!V252)</f>
        <v/>
      </c>
      <c r="G247" s="107" t="str">
        <f>+IF(Eventos!W252=0,"",Eventos!W252)</f>
        <v/>
      </c>
      <c r="H247" s="107" t="str">
        <f>+IF(Eventos!X252=0,"",Eventos!X252)</f>
        <v/>
      </c>
      <c r="I247" s="107" t="str">
        <f>+IF(Eventos!Y252=0,"",Eventos!Y252)</f>
        <v/>
      </c>
      <c r="J247" s="107" t="str">
        <f>+IF(Eventos!Z252=0,"",Eventos!Z252)</f>
        <v/>
      </c>
      <c r="K247" s="107" t="str">
        <f>+IF(Eventos!AF252=0,"",Eventos!AF252)</f>
        <v/>
      </c>
      <c r="L247" s="107" t="str">
        <f>+IF(Eventos!AD252=0,"",Eventos!AD252)</f>
        <v/>
      </c>
      <c r="M247" s="107" t="str">
        <f>+IF(Eventos!AA252=0,"",Eventos!AA252)</f>
        <v/>
      </c>
      <c r="N247" s="107" t="str">
        <f>+IF(Eventos!AB252=0,"",Eventos!AB252)</f>
        <v/>
      </c>
    </row>
    <row r="248" spans="1:14" x14ac:dyDescent="0.35">
      <c r="A248" s="105" t="str">
        <f>+IF(Eventos!C253=0,"",Eventos!C253)</f>
        <v/>
      </c>
      <c r="B248" s="105" t="str">
        <f>+IF(Eventos!D253=0,"",Eventos!D253)</f>
        <v/>
      </c>
      <c r="C248" s="107" t="str">
        <f>+IF(Eventos!S253=0,"",Eventos!S253)</f>
        <v/>
      </c>
      <c r="D248" s="107" t="str">
        <f>+IF(Eventos!T253=0,"",Eventos!T253)</f>
        <v/>
      </c>
      <c r="E248" s="107" t="str">
        <f>+IF(Eventos!U253=0,"",Eventos!U253)</f>
        <v/>
      </c>
      <c r="F248" s="107" t="str">
        <f>+IF(Eventos!V253=0,"",Eventos!V253)</f>
        <v/>
      </c>
      <c r="G248" s="107" t="str">
        <f>+IF(Eventos!W253=0,"",Eventos!W253)</f>
        <v/>
      </c>
      <c r="H248" s="107" t="str">
        <f>+IF(Eventos!X253=0,"",Eventos!X253)</f>
        <v/>
      </c>
      <c r="I248" s="107" t="str">
        <f>+IF(Eventos!Y253=0,"",Eventos!Y253)</f>
        <v/>
      </c>
      <c r="J248" s="107" t="str">
        <f>+IF(Eventos!Z253=0,"",Eventos!Z253)</f>
        <v/>
      </c>
      <c r="K248" s="107" t="str">
        <f>+IF(Eventos!AF253=0,"",Eventos!AF253)</f>
        <v/>
      </c>
      <c r="L248" s="107" t="str">
        <f>+IF(Eventos!AD253=0,"",Eventos!AD253)</f>
        <v/>
      </c>
      <c r="M248" s="107" t="str">
        <f>+IF(Eventos!AA253=0,"",Eventos!AA253)</f>
        <v/>
      </c>
      <c r="N248" s="107" t="str">
        <f>+IF(Eventos!AB253=0,"",Eventos!AB253)</f>
        <v/>
      </c>
    </row>
    <row r="249" spans="1:14" x14ac:dyDescent="0.35">
      <c r="A249" s="105" t="str">
        <f>+IF(Eventos!C254=0,"",Eventos!C254)</f>
        <v/>
      </c>
      <c r="B249" s="105" t="str">
        <f>+IF(Eventos!D254=0,"",Eventos!D254)</f>
        <v/>
      </c>
      <c r="C249" s="107" t="str">
        <f>+IF(Eventos!S254=0,"",Eventos!S254)</f>
        <v/>
      </c>
      <c r="D249" s="107" t="str">
        <f>+IF(Eventos!T254=0,"",Eventos!T254)</f>
        <v/>
      </c>
      <c r="E249" s="107" t="str">
        <f>+IF(Eventos!U254=0,"",Eventos!U254)</f>
        <v/>
      </c>
      <c r="F249" s="107" t="str">
        <f>+IF(Eventos!V254=0,"",Eventos!V254)</f>
        <v/>
      </c>
      <c r="G249" s="107" t="str">
        <f>+IF(Eventos!W254=0,"",Eventos!W254)</f>
        <v/>
      </c>
      <c r="H249" s="107" t="str">
        <f>+IF(Eventos!X254=0,"",Eventos!X254)</f>
        <v/>
      </c>
      <c r="I249" s="107" t="str">
        <f>+IF(Eventos!Y254=0,"",Eventos!Y254)</f>
        <v/>
      </c>
      <c r="J249" s="107" t="str">
        <f>+IF(Eventos!Z254=0,"",Eventos!Z254)</f>
        <v/>
      </c>
      <c r="K249" s="107" t="str">
        <f>+IF(Eventos!AF254=0,"",Eventos!AF254)</f>
        <v/>
      </c>
      <c r="L249" s="107" t="str">
        <f>+IF(Eventos!AD254=0,"",Eventos!AD254)</f>
        <v/>
      </c>
      <c r="M249" s="107" t="str">
        <f>+IF(Eventos!AA254=0,"",Eventos!AA254)</f>
        <v/>
      </c>
      <c r="N249" s="107" t="str">
        <f>+IF(Eventos!AB254=0,"",Eventos!AB254)</f>
        <v/>
      </c>
    </row>
    <row r="250" spans="1:14" x14ac:dyDescent="0.35">
      <c r="A250" s="105" t="str">
        <f>+IF(Eventos!C255=0,"",Eventos!C255)</f>
        <v/>
      </c>
      <c r="B250" s="105" t="str">
        <f>+IF(Eventos!D255=0,"",Eventos!D255)</f>
        <v/>
      </c>
      <c r="C250" s="107" t="str">
        <f>+IF(Eventos!S255=0,"",Eventos!S255)</f>
        <v/>
      </c>
      <c r="D250" s="107" t="str">
        <f>+IF(Eventos!T255=0,"",Eventos!T255)</f>
        <v/>
      </c>
      <c r="E250" s="107" t="str">
        <f>+IF(Eventos!U255=0,"",Eventos!U255)</f>
        <v/>
      </c>
      <c r="F250" s="107" t="str">
        <f>+IF(Eventos!V255=0,"",Eventos!V255)</f>
        <v/>
      </c>
      <c r="G250" s="107" t="str">
        <f>+IF(Eventos!W255=0,"",Eventos!W255)</f>
        <v/>
      </c>
      <c r="H250" s="107" t="str">
        <f>+IF(Eventos!X255=0,"",Eventos!X255)</f>
        <v/>
      </c>
      <c r="I250" s="107" t="str">
        <f>+IF(Eventos!Y255=0,"",Eventos!Y255)</f>
        <v/>
      </c>
      <c r="J250" s="107" t="str">
        <f>+IF(Eventos!Z255=0,"",Eventos!Z255)</f>
        <v/>
      </c>
      <c r="K250" s="107" t="str">
        <f>+IF(Eventos!AF255=0,"",Eventos!AF255)</f>
        <v/>
      </c>
      <c r="L250" s="107" t="str">
        <f>+IF(Eventos!AD255=0,"",Eventos!AD255)</f>
        <v/>
      </c>
      <c r="M250" s="107" t="str">
        <f>+IF(Eventos!AA255=0,"",Eventos!AA255)</f>
        <v/>
      </c>
      <c r="N250" s="107" t="str">
        <f>+IF(Eventos!AB255=0,"",Eventos!AB255)</f>
        <v/>
      </c>
    </row>
    <row r="251" spans="1:14" x14ac:dyDescent="0.35">
      <c r="A251" s="105" t="str">
        <f>+IF(Eventos!C256=0,"",Eventos!C256)</f>
        <v/>
      </c>
      <c r="B251" s="105" t="str">
        <f>+IF(Eventos!D256=0,"",Eventos!D256)</f>
        <v/>
      </c>
      <c r="C251" s="107" t="str">
        <f>+IF(Eventos!S256=0,"",Eventos!S256)</f>
        <v/>
      </c>
      <c r="D251" s="107" t="str">
        <f>+IF(Eventos!T256=0,"",Eventos!T256)</f>
        <v/>
      </c>
      <c r="E251" s="107" t="str">
        <f>+IF(Eventos!U256=0,"",Eventos!U256)</f>
        <v/>
      </c>
      <c r="F251" s="107" t="str">
        <f>+IF(Eventos!V256=0,"",Eventos!V256)</f>
        <v/>
      </c>
      <c r="G251" s="107" t="str">
        <f>+IF(Eventos!W256=0,"",Eventos!W256)</f>
        <v/>
      </c>
      <c r="H251" s="107" t="str">
        <f>+IF(Eventos!X256=0,"",Eventos!X256)</f>
        <v/>
      </c>
      <c r="I251" s="107" t="str">
        <f>+IF(Eventos!Y256=0,"",Eventos!Y256)</f>
        <v/>
      </c>
      <c r="J251" s="107" t="str">
        <f>+IF(Eventos!Z256=0,"",Eventos!Z256)</f>
        <v/>
      </c>
      <c r="K251" s="107" t="str">
        <f>+IF(Eventos!AF256=0,"",Eventos!AF256)</f>
        <v/>
      </c>
      <c r="L251" s="107" t="str">
        <f>+IF(Eventos!AD256=0,"",Eventos!AD256)</f>
        <v/>
      </c>
      <c r="M251" s="107" t="str">
        <f>+IF(Eventos!AA256=0,"",Eventos!AA256)</f>
        <v/>
      </c>
      <c r="N251" s="107" t="str">
        <f>+IF(Eventos!AB256=0,"",Eventos!AB256)</f>
        <v/>
      </c>
    </row>
    <row r="252" spans="1:14" x14ac:dyDescent="0.35">
      <c r="A252" s="105" t="str">
        <f>+IF(Eventos!C257=0,"",Eventos!C257)</f>
        <v/>
      </c>
      <c r="B252" s="105" t="str">
        <f>+IF(Eventos!D257=0,"",Eventos!D257)</f>
        <v/>
      </c>
      <c r="C252" s="107" t="str">
        <f>+IF(Eventos!S257=0,"",Eventos!S257)</f>
        <v/>
      </c>
      <c r="D252" s="107" t="str">
        <f>+IF(Eventos!T257=0,"",Eventos!T257)</f>
        <v/>
      </c>
      <c r="E252" s="107" t="str">
        <f>+IF(Eventos!U257=0,"",Eventos!U257)</f>
        <v/>
      </c>
      <c r="F252" s="107" t="str">
        <f>+IF(Eventos!V257=0,"",Eventos!V257)</f>
        <v/>
      </c>
      <c r="G252" s="107" t="str">
        <f>+IF(Eventos!W257=0,"",Eventos!W257)</f>
        <v/>
      </c>
      <c r="H252" s="107" t="str">
        <f>+IF(Eventos!X257=0,"",Eventos!X257)</f>
        <v/>
      </c>
      <c r="I252" s="107" t="str">
        <f>+IF(Eventos!Y257=0,"",Eventos!Y257)</f>
        <v/>
      </c>
      <c r="J252" s="107" t="str">
        <f>+IF(Eventos!Z257=0,"",Eventos!Z257)</f>
        <v/>
      </c>
      <c r="K252" s="107" t="str">
        <f>+IF(Eventos!AF257=0,"",Eventos!AF257)</f>
        <v/>
      </c>
      <c r="L252" s="107" t="str">
        <f>+IF(Eventos!AD257=0,"",Eventos!AD257)</f>
        <v/>
      </c>
      <c r="M252" s="107" t="str">
        <f>+IF(Eventos!AA257=0,"",Eventos!AA257)</f>
        <v/>
      </c>
      <c r="N252" s="107" t="str">
        <f>+IF(Eventos!AB257=0,"",Eventos!AB257)</f>
        <v/>
      </c>
    </row>
    <row r="253" spans="1:14" x14ac:dyDescent="0.35">
      <c r="A253" s="105" t="str">
        <f>+IF(Eventos!C258=0,"",Eventos!C258)</f>
        <v/>
      </c>
      <c r="B253" s="105" t="str">
        <f>+IF(Eventos!D258=0,"",Eventos!D258)</f>
        <v/>
      </c>
      <c r="C253" s="107" t="str">
        <f>+IF(Eventos!S258=0,"",Eventos!S258)</f>
        <v/>
      </c>
      <c r="D253" s="107" t="str">
        <f>+IF(Eventos!T258=0,"",Eventos!T258)</f>
        <v/>
      </c>
      <c r="E253" s="107" t="str">
        <f>+IF(Eventos!U258=0,"",Eventos!U258)</f>
        <v/>
      </c>
      <c r="F253" s="107" t="str">
        <f>+IF(Eventos!V258=0,"",Eventos!V258)</f>
        <v/>
      </c>
      <c r="G253" s="107" t="str">
        <f>+IF(Eventos!W258=0,"",Eventos!W258)</f>
        <v/>
      </c>
      <c r="H253" s="107" t="str">
        <f>+IF(Eventos!X258=0,"",Eventos!X258)</f>
        <v/>
      </c>
      <c r="I253" s="107" t="str">
        <f>+IF(Eventos!Y258=0,"",Eventos!Y258)</f>
        <v/>
      </c>
      <c r="J253" s="107" t="str">
        <f>+IF(Eventos!Z258=0,"",Eventos!Z258)</f>
        <v/>
      </c>
      <c r="K253" s="107" t="str">
        <f>+IF(Eventos!AF258=0,"",Eventos!AF258)</f>
        <v/>
      </c>
      <c r="L253" s="107" t="str">
        <f>+IF(Eventos!AD258=0,"",Eventos!AD258)</f>
        <v/>
      </c>
      <c r="M253" s="107" t="str">
        <f>+IF(Eventos!AA258=0,"",Eventos!AA258)</f>
        <v/>
      </c>
      <c r="N253" s="107" t="str">
        <f>+IF(Eventos!AB258=0,"",Eventos!AB258)</f>
        <v/>
      </c>
    </row>
    <row r="254" spans="1:14" x14ac:dyDescent="0.35">
      <c r="A254" s="105" t="str">
        <f>+IF(Eventos!C259=0,"",Eventos!C259)</f>
        <v/>
      </c>
      <c r="B254" s="105" t="str">
        <f>+IF(Eventos!D259=0,"",Eventos!D259)</f>
        <v/>
      </c>
      <c r="C254" s="107" t="str">
        <f>+IF(Eventos!S259=0,"",Eventos!S259)</f>
        <v/>
      </c>
      <c r="D254" s="107" t="str">
        <f>+IF(Eventos!T259=0,"",Eventos!T259)</f>
        <v/>
      </c>
      <c r="E254" s="107" t="str">
        <f>+IF(Eventos!U259=0,"",Eventos!U259)</f>
        <v/>
      </c>
      <c r="F254" s="107" t="str">
        <f>+IF(Eventos!V259=0,"",Eventos!V259)</f>
        <v/>
      </c>
      <c r="G254" s="107" t="str">
        <f>+IF(Eventos!W259=0,"",Eventos!W259)</f>
        <v/>
      </c>
      <c r="H254" s="107" t="str">
        <f>+IF(Eventos!X259=0,"",Eventos!X259)</f>
        <v/>
      </c>
      <c r="I254" s="107" t="str">
        <f>+IF(Eventos!Y259=0,"",Eventos!Y259)</f>
        <v/>
      </c>
      <c r="J254" s="107" t="str">
        <f>+IF(Eventos!Z259=0,"",Eventos!Z259)</f>
        <v/>
      </c>
      <c r="K254" s="107" t="str">
        <f>+IF(Eventos!AF259=0,"",Eventos!AF259)</f>
        <v/>
      </c>
      <c r="L254" s="107" t="str">
        <f>+IF(Eventos!AD259=0,"",Eventos!AD259)</f>
        <v/>
      </c>
      <c r="M254" s="107" t="str">
        <f>+IF(Eventos!AA259=0,"",Eventos!AA259)</f>
        <v/>
      </c>
      <c r="N254" s="107" t="str">
        <f>+IF(Eventos!AB259=0,"",Eventos!AB259)</f>
        <v/>
      </c>
    </row>
    <row r="255" spans="1:14" x14ac:dyDescent="0.35">
      <c r="A255" s="105" t="str">
        <f>+IF(Eventos!C260=0,"",Eventos!C260)</f>
        <v/>
      </c>
      <c r="B255" s="105" t="str">
        <f>+IF(Eventos!D260=0,"",Eventos!D260)</f>
        <v/>
      </c>
      <c r="C255" s="107" t="str">
        <f>+IF(Eventos!S260=0,"",Eventos!S260)</f>
        <v/>
      </c>
      <c r="D255" s="107" t="str">
        <f>+IF(Eventos!T260=0,"",Eventos!T260)</f>
        <v/>
      </c>
      <c r="E255" s="107" t="str">
        <f>+IF(Eventos!U260=0,"",Eventos!U260)</f>
        <v/>
      </c>
      <c r="F255" s="107" t="str">
        <f>+IF(Eventos!V260=0,"",Eventos!V260)</f>
        <v/>
      </c>
      <c r="G255" s="107" t="str">
        <f>+IF(Eventos!W260=0,"",Eventos!W260)</f>
        <v/>
      </c>
      <c r="H255" s="107" t="str">
        <f>+IF(Eventos!X260=0,"",Eventos!X260)</f>
        <v/>
      </c>
      <c r="I255" s="107" t="str">
        <f>+IF(Eventos!Y260=0,"",Eventos!Y260)</f>
        <v/>
      </c>
      <c r="J255" s="107" t="str">
        <f>+IF(Eventos!Z260=0,"",Eventos!Z260)</f>
        <v/>
      </c>
      <c r="K255" s="107" t="str">
        <f>+IF(Eventos!AF260=0,"",Eventos!AF260)</f>
        <v/>
      </c>
      <c r="L255" s="107" t="str">
        <f>+IF(Eventos!AD260=0,"",Eventos!AD260)</f>
        <v/>
      </c>
      <c r="M255" s="107" t="str">
        <f>+IF(Eventos!AA260=0,"",Eventos!AA260)</f>
        <v/>
      </c>
      <c r="N255" s="107" t="str">
        <f>+IF(Eventos!AB260=0,"",Eventos!AB260)</f>
        <v/>
      </c>
    </row>
    <row r="256" spans="1:14" x14ac:dyDescent="0.35">
      <c r="A256" s="105" t="str">
        <f>+IF(Eventos!C261=0,"",Eventos!C261)</f>
        <v/>
      </c>
      <c r="B256" s="105" t="str">
        <f>+IF(Eventos!D261=0,"",Eventos!D261)</f>
        <v/>
      </c>
      <c r="C256" s="107" t="str">
        <f>+IF(Eventos!S261=0,"",Eventos!S261)</f>
        <v/>
      </c>
      <c r="D256" s="107" t="str">
        <f>+IF(Eventos!T261=0,"",Eventos!T261)</f>
        <v/>
      </c>
      <c r="E256" s="107" t="str">
        <f>+IF(Eventos!U261=0,"",Eventos!U261)</f>
        <v/>
      </c>
      <c r="F256" s="107" t="str">
        <f>+IF(Eventos!V261=0,"",Eventos!V261)</f>
        <v/>
      </c>
      <c r="G256" s="107" t="str">
        <f>+IF(Eventos!W261=0,"",Eventos!W261)</f>
        <v/>
      </c>
      <c r="H256" s="107" t="str">
        <f>+IF(Eventos!X261=0,"",Eventos!X261)</f>
        <v/>
      </c>
      <c r="I256" s="107" t="str">
        <f>+IF(Eventos!Y261=0,"",Eventos!Y261)</f>
        <v/>
      </c>
      <c r="J256" s="107" t="str">
        <f>+IF(Eventos!Z261=0,"",Eventos!Z261)</f>
        <v/>
      </c>
      <c r="K256" s="107" t="str">
        <f>+IF(Eventos!AF261=0,"",Eventos!AF261)</f>
        <v/>
      </c>
      <c r="L256" s="107" t="str">
        <f>+IF(Eventos!AD261=0,"",Eventos!AD261)</f>
        <v/>
      </c>
      <c r="M256" s="107" t="str">
        <f>+IF(Eventos!AA261=0,"",Eventos!AA261)</f>
        <v/>
      </c>
      <c r="N256" s="107" t="str">
        <f>+IF(Eventos!AB261=0,"",Eventos!AB261)</f>
        <v/>
      </c>
    </row>
    <row r="257" spans="1:14" x14ac:dyDescent="0.35">
      <c r="A257" s="105" t="str">
        <f>+IF(Eventos!C262=0,"",Eventos!C262)</f>
        <v/>
      </c>
      <c r="B257" s="105" t="str">
        <f>+IF(Eventos!D262=0,"",Eventos!D262)</f>
        <v/>
      </c>
      <c r="C257" s="107" t="str">
        <f>+IF(Eventos!S262=0,"",Eventos!S262)</f>
        <v/>
      </c>
      <c r="D257" s="107" t="str">
        <f>+IF(Eventos!T262=0,"",Eventos!T262)</f>
        <v/>
      </c>
      <c r="E257" s="107" t="str">
        <f>+IF(Eventos!U262=0,"",Eventos!U262)</f>
        <v/>
      </c>
      <c r="F257" s="107" t="str">
        <f>+IF(Eventos!V262=0,"",Eventos!V262)</f>
        <v/>
      </c>
      <c r="G257" s="107" t="str">
        <f>+IF(Eventos!W262=0,"",Eventos!W262)</f>
        <v/>
      </c>
      <c r="H257" s="107" t="str">
        <f>+IF(Eventos!X262=0,"",Eventos!X262)</f>
        <v/>
      </c>
      <c r="I257" s="107" t="str">
        <f>+IF(Eventos!Y262=0,"",Eventos!Y262)</f>
        <v/>
      </c>
      <c r="J257" s="107" t="str">
        <f>+IF(Eventos!Z262=0,"",Eventos!Z262)</f>
        <v/>
      </c>
      <c r="K257" s="107" t="str">
        <f>+IF(Eventos!AF262=0,"",Eventos!AF262)</f>
        <v/>
      </c>
      <c r="L257" s="107" t="str">
        <f>+IF(Eventos!AD262=0,"",Eventos!AD262)</f>
        <v/>
      </c>
      <c r="M257" s="107" t="str">
        <f>+IF(Eventos!AA262=0,"",Eventos!AA262)</f>
        <v/>
      </c>
      <c r="N257" s="107" t="str">
        <f>+IF(Eventos!AB262=0,"",Eventos!AB262)</f>
        <v/>
      </c>
    </row>
    <row r="258" spans="1:14" x14ac:dyDescent="0.35">
      <c r="A258" s="105" t="str">
        <f>+IF(Eventos!C263=0,"",Eventos!C263)</f>
        <v/>
      </c>
      <c r="B258" s="105" t="str">
        <f>+IF(Eventos!D263=0,"",Eventos!D263)</f>
        <v/>
      </c>
      <c r="C258" s="107" t="str">
        <f>+IF(Eventos!S263=0,"",Eventos!S263)</f>
        <v/>
      </c>
      <c r="D258" s="107" t="str">
        <f>+IF(Eventos!T263=0,"",Eventos!T263)</f>
        <v/>
      </c>
      <c r="E258" s="107" t="str">
        <f>+IF(Eventos!U263=0,"",Eventos!U263)</f>
        <v/>
      </c>
      <c r="F258" s="107" t="str">
        <f>+IF(Eventos!V263=0,"",Eventos!V263)</f>
        <v/>
      </c>
      <c r="G258" s="107" t="str">
        <f>+IF(Eventos!W263=0,"",Eventos!W263)</f>
        <v/>
      </c>
      <c r="H258" s="107" t="str">
        <f>+IF(Eventos!X263=0,"",Eventos!X263)</f>
        <v/>
      </c>
      <c r="I258" s="107" t="str">
        <f>+IF(Eventos!Y263=0,"",Eventos!Y263)</f>
        <v/>
      </c>
      <c r="J258" s="107" t="str">
        <f>+IF(Eventos!Z263=0,"",Eventos!Z263)</f>
        <v/>
      </c>
      <c r="K258" s="107" t="str">
        <f>+IF(Eventos!AF263=0,"",Eventos!AF263)</f>
        <v/>
      </c>
      <c r="L258" s="107" t="str">
        <f>+IF(Eventos!AD263=0,"",Eventos!AD263)</f>
        <v/>
      </c>
      <c r="M258" s="107" t="str">
        <f>+IF(Eventos!AA263=0,"",Eventos!AA263)</f>
        <v/>
      </c>
      <c r="N258" s="107" t="str">
        <f>+IF(Eventos!AB263=0,"",Eventos!AB263)</f>
        <v/>
      </c>
    </row>
    <row r="259" spans="1:14" x14ac:dyDescent="0.35">
      <c r="A259" s="105" t="str">
        <f>+IF(Eventos!C264=0,"",Eventos!C264)</f>
        <v/>
      </c>
      <c r="B259" s="105" t="str">
        <f>+IF(Eventos!D264=0,"",Eventos!D264)</f>
        <v/>
      </c>
      <c r="C259" s="107" t="str">
        <f>+IF(Eventos!S264=0,"",Eventos!S264)</f>
        <v/>
      </c>
      <c r="D259" s="107" t="str">
        <f>+IF(Eventos!T264=0,"",Eventos!T264)</f>
        <v/>
      </c>
      <c r="E259" s="107" t="str">
        <f>+IF(Eventos!U264=0,"",Eventos!U264)</f>
        <v/>
      </c>
      <c r="F259" s="107" t="str">
        <f>+IF(Eventos!V264=0,"",Eventos!V264)</f>
        <v/>
      </c>
      <c r="G259" s="107" t="str">
        <f>+IF(Eventos!W264=0,"",Eventos!W264)</f>
        <v/>
      </c>
      <c r="H259" s="107" t="str">
        <f>+IF(Eventos!X264=0,"",Eventos!X264)</f>
        <v/>
      </c>
      <c r="I259" s="107" t="str">
        <f>+IF(Eventos!Y264=0,"",Eventos!Y264)</f>
        <v/>
      </c>
      <c r="J259" s="107" t="str">
        <f>+IF(Eventos!Z264=0,"",Eventos!Z264)</f>
        <v/>
      </c>
      <c r="K259" s="107" t="str">
        <f>+IF(Eventos!AF264=0,"",Eventos!AF264)</f>
        <v/>
      </c>
      <c r="L259" s="107" t="str">
        <f>+IF(Eventos!AD264=0,"",Eventos!AD264)</f>
        <v/>
      </c>
      <c r="M259" s="107" t="str">
        <f>+IF(Eventos!AA264=0,"",Eventos!AA264)</f>
        <v/>
      </c>
      <c r="N259" s="107" t="str">
        <f>+IF(Eventos!AB264=0,"",Eventos!AB264)</f>
        <v/>
      </c>
    </row>
    <row r="260" spans="1:14" x14ac:dyDescent="0.35">
      <c r="A260" s="105" t="str">
        <f>+IF(Eventos!C265=0,"",Eventos!C265)</f>
        <v/>
      </c>
      <c r="B260" s="105" t="str">
        <f>+IF(Eventos!D265=0,"",Eventos!D265)</f>
        <v/>
      </c>
      <c r="C260" s="107" t="str">
        <f>+IF(Eventos!S265=0,"",Eventos!S265)</f>
        <v/>
      </c>
      <c r="D260" s="107" t="str">
        <f>+IF(Eventos!T265=0,"",Eventos!T265)</f>
        <v/>
      </c>
      <c r="E260" s="107" t="str">
        <f>+IF(Eventos!U265=0,"",Eventos!U265)</f>
        <v/>
      </c>
      <c r="F260" s="107" t="str">
        <f>+IF(Eventos!V265=0,"",Eventos!V265)</f>
        <v/>
      </c>
      <c r="G260" s="107" t="str">
        <f>+IF(Eventos!W265=0,"",Eventos!W265)</f>
        <v/>
      </c>
      <c r="H260" s="107" t="str">
        <f>+IF(Eventos!X265=0,"",Eventos!X265)</f>
        <v/>
      </c>
      <c r="I260" s="107" t="str">
        <f>+IF(Eventos!Y265=0,"",Eventos!Y265)</f>
        <v/>
      </c>
      <c r="J260" s="107" t="str">
        <f>+IF(Eventos!Z265=0,"",Eventos!Z265)</f>
        <v/>
      </c>
      <c r="K260" s="107" t="str">
        <f>+IF(Eventos!AF265=0,"",Eventos!AF265)</f>
        <v/>
      </c>
      <c r="L260" s="107" t="str">
        <f>+IF(Eventos!AD265=0,"",Eventos!AD265)</f>
        <v/>
      </c>
      <c r="M260" s="107" t="str">
        <f>+IF(Eventos!AA265=0,"",Eventos!AA265)</f>
        <v/>
      </c>
      <c r="N260" s="107" t="str">
        <f>+IF(Eventos!AB265=0,"",Eventos!AB265)</f>
        <v/>
      </c>
    </row>
    <row r="261" spans="1:14" x14ac:dyDescent="0.35">
      <c r="A261" s="105" t="str">
        <f>+IF(Eventos!C266=0,"",Eventos!C266)</f>
        <v/>
      </c>
      <c r="B261" s="105" t="str">
        <f>+IF(Eventos!D266=0,"",Eventos!D266)</f>
        <v/>
      </c>
      <c r="C261" s="107" t="str">
        <f>+IF(Eventos!S266=0,"",Eventos!S266)</f>
        <v/>
      </c>
      <c r="D261" s="107" t="str">
        <f>+IF(Eventos!T266=0,"",Eventos!T266)</f>
        <v/>
      </c>
      <c r="E261" s="107" t="str">
        <f>+IF(Eventos!U266=0,"",Eventos!U266)</f>
        <v/>
      </c>
      <c r="F261" s="107" t="str">
        <f>+IF(Eventos!V266=0,"",Eventos!V266)</f>
        <v/>
      </c>
      <c r="G261" s="107" t="str">
        <f>+IF(Eventos!W266=0,"",Eventos!W266)</f>
        <v/>
      </c>
      <c r="H261" s="107" t="str">
        <f>+IF(Eventos!X266=0,"",Eventos!X266)</f>
        <v/>
      </c>
      <c r="I261" s="107" t="str">
        <f>+IF(Eventos!Y266=0,"",Eventos!Y266)</f>
        <v/>
      </c>
      <c r="J261" s="107" t="str">
        <f>+IF(Eventos!Z266=0,"",Eventos!Z266)</f>
        <v/>
      </c>
      <c r="K261" s="107" t="str">
        <f>+IF(Eventos!AF266=0,"",Eventos!AF266)</f>
        <v/>
      </c>
      <c r="L261" s="107" t="str">
        <f>+IF(Eventos!AD266=0,"",Eventos!AD266)</f>
        <v/>
      </c>
      <c r="M261" s="107" t="str">
        <f>+IF(Eventos!AA266=0,"",Eventos!AA266)</f>
        <v/>
      </c>
      <c r="N261" s="107" t="str">
        <f>+IF(Eventos!AB266=0,"",Eventos!AB266)</f>
        <v/>
      </c>
    </row>
    <row r="262" spans="1:14" x14ac:dyDescent="0.35">
      <c r="A262" s="105" t="str">
        <f>+IF(Eventos!C267=0,"",Eventos!C267)</f>
        <v/>
      </c>
      <c r="B262" s="105" t="str">
        <f>+IF(Eventos!D267=0,"",Eventos!D267)</f>
        <v/>
      </c>
      <c r="C262" s="107" t="str">
        <f>+IF(Eventos!S267=0,"",Eventos!S267)</f>
        <v/>
      </c>
      <c r="D262" s="107" t="str">
        <f>+IF(Eventos!T267=0,"",Eventos!T267)</f>
        <v/>
      </c>
      <c r="E262" s="107" t="str">
        <f>+IF(Eventos!U267=0,"",Eventos!U267)</f>
        <v/>
      </c>
      <c r="F262" s="107" t="str">
        <f>+IF(Eventos!V267=0,"",Eventos!V267)</f>
        <v/>
      </c>
      <c r="G262" s="107" t="str">
        <f>+IF(Eventos!W267=0,"",Eventos!W267)</f>
        <v/>
      </c>
      <c r="H262" s="107" t="str">
        <f>+IF(Eventos!X267=0,"",Eventos!X267)</f>
        <v/>
      </c>
      <c r="I262" s="107" t="str">
        <f>+IF(Eventos!Y267=0,"",Eventos!Y267)</f>
        <v/>
      </c>
      <c r="J262" s="107" t="str">
        <f>+IF(Eventos!Z267=0,"",Eventos!Z267)</f>
        <v/>
      </c>
      <c r="K262" s="107" t="str">
        <f>+IF(Eventos!AF267=0,"",Eventos!AF267)</f>
        <v/>
      </c>
      <c r="L262" s="107" t="str">
        <f>+IF(Eventos!AD267=0,"",Eventos!AD267)</f>
        <v/>
      </c>
      <c r="M262" s="107" t="str">
        <f>+IF(Eventos!AA267=0,"",Eventos!AA267)</f>
        <v/>
      </c>
      <c r="N262" s="107" t="str">
        <f>+IF(Eventos!AB267=0,"",Eventos!AB267)</f>
        <v/>
      </c>
    </row>
    <row r="263" spans="1:14" x14ac:dyDescent="0.35">
      <c r="A263" s="105" t="str">
        <f>+IF(Eventos!C268=0,"",Eventos!C268)</f>
        <v/>
      </c>
      <c r="B263" s="105" t="str">
        <f>+IF(Eventos!D268=0,"",Eventos!D268)</f>
        <v/>
      </c>
      <c r="C263" s="107" t="str">
        <f>+IF(Eventos!S268=0,"",Eventos!S268)</f>
        <v/>
      </c>
      <c r="D263" s="107" t="str">
        <f>+IF(Eventos!T268=0,"",Eventos!T268)</f>
        <v/>
      </c>
      <c r="E263" s="107" t="str">
        <f>+IF(Eventos!U268=0,"",Eventos!U268)</f>
        <v/>
      </c>
      <c r="F263" s="107" t="str">
        <f>+IF(Eventos!V268=0,"",Eventos!V268)</f>
        <v/>
      </c>
      <c r="G263" s="107" t="str">
        <f>+IF(Eventos!W268=0,"",Eventos!W268)</f>
        <v/>
      </c>
      <c r="H263" s="107" t="str">
        <f>+IF(Eventos!X268=0,"",Eventos!X268)</f>
        <v/>
      </c>
      <c r="I263" s="107" t="str">
        <f>+IF(Eventos!Y268=0,"",Eventos!Y268)</f>
        <v/>
      </c>
      <c r="J263" s="107" t="str">
        <f>+IF(Eventos!Z268=0,"",Eventos!Z268)</f>
        <v/>
      </c>
      <c r="K263" s="107" t="str">
        <f>+IF(Eventos!AF268=0,"",Eventos!AF268)</f>
        <v/>
      </c>
      <c r="L263" s="107" t="str">
        <f>+IF(Eventos!AD268=0,"",Eventos!AD268)</f>
        <v/>
      </c>
      <c r="M263" s="107" t="str">
        <f>+IF(Eventos!AA268=0,"",Eventos!AA268)</f>
        <v/>
      </c>
      <c r="N263" s="107" t="str">
        <f>+IF(Eventos!AB268=0,"",Eventos!AB268)</f>
        <v/>
      </c>
    </row>
    <row r="264" spans="1:14" x14ac:dyDescent="0.35">
      <c r="A264" s="105" t="str">
        <f>+IF(Eventos!C269=0,"",Eventos!C269)</f>
        <v/>
      </c>
      <c r="B264" s="105" t="str">
        <f>+IF(Eventos!D269=0,"",Eventos!D269)</f>
        <v/>
      </c>
      <c r="C264" s="107" t="str">
        <f>+IF(Eventos!S269=0,"",Eventos!S269)</f>
        <v/>
      </c>
      <c r="D264" s="107" t="str">
        <f>+IF(Eventos!T269=0,"",Eventos!T269)</f>
        <v/>
      </c>
      <c r="E264" s="107" t="str">
        <f>+IF(Eventos!U269=0,"",Eventos!U269)</f>
        <v/>
      </c>
      <c r="F264" s="107" t="str">
        <f>+IF(Eventos!V269=0,"",Eventos!V269)</f>
        <v/>
      </c>
      <c r="G264" s="107" t="str">
        <f>+IF(Eventos!W269=0,"",Eventos!W269)</f>
        <v/>
      </c>
      <c r="H264" s="107" t="str">
        <f>+IF(Eventos!X269=0,"",Eventos!X269)</f>
        <v/>
      </c>
      <c r="I264" s="107" t="str">
        <f>+IF(Eventos!Y269=0,"",Eventos!Y269)</f>
        <v/>
      </c>
      <c r="J264" s="107" t="str">
        <f>+IF(Eventos!Z269=0,"",Eventos!Z269)</f>
        <v/>
      </c>
      <c r="K264" s="107" t="str">
        <f>+IF(Eventos!AF269=0,"",Eventos!AF269)</f>
        <v/>
      </c>
      <c r="L264" s="107" t="str">
        <f>+IF(Eventos!AD269=0,"",Eventos!AD269)</f>
        <v/>
      </c>
      <c r="M264" s="107" t="str">
        <f>+IF(Eventos!AA269=0,"",Eventos!AA269)</f>
        <v/>
      </c>
      <c r="N264" s="107" t="str">
        <f>+IF(Eventos!AB269=0,"",Eventos!AB269)</f>
        <v/>
      </c>
    </row>
    <row r="265" spans="1:14" x14ac:dyDescent="0.35">
      <c r="A265" s="105" t="str">
        <f>+IF(Eventos!C270=0,"",Eventos!C270)</f>
        <v/>
      </c>
      <c r="B265" s="105" t="str">
        <f>+IF(Eventos!D270=0,"",Eventos!D270)</f>
        <v/>
      </c>
      <c r="C265" s="107" t="str">
        <f>+IF(Eventos!S270=0,"",Eventos!S270)</f>
        <v/>
      </c>
      <c r="D265" s="107" t="str">
        <f>+IF(Eventos!T270=0,"",Eventos!T270)</f>
        <v/>
      </c>
      <c r="E265" s="107" t="str">
        <f>+IF(Eventos!U270=0,"",Eventos!U270)</f>
        <v/>
      </c>
      <c r="F265" s="107" t="str">
        <f>+IF(Eventos!V270=0,"",Eventos!V270)</f>
        <v/>
      </c>
      <c r="G265" s="107" t="str">
        <f>+IF(Eventos!W270=0,"",Eventos!W270)</f>
        <v/>
      </c>
      <c r="H265" s="107" t="str">
        <f>+IF(Eventos!X270=0,"",Eventos!X270)</f>
        <v/>
      </c>
      <c r="I265" s="107" t="str">
        <f>+IF(Eventos!Y270=0,"",Eventos!Y270)</f>
        <v/>
      </c>
      <c r="J265" s="107" t="str">
        <f>+IF(Eventos!Z270=0,"",Eventos!Z270)</f>
        <v/>
      </c>
      <c r="K265" s="107" t="str">
        <f>+IF(Eventos!AF270=0,"",Eventos!AF270)</f>
        <v/>
      </c>
      <c r="L265" s="107" t="str">
        <f>+IF(Eventos!AD270=0,"",Eventos!AD270)</f>
        <v/>
      </c>
      <c r="M265" s="107" t="str">
        <f>+IF(Eventos!AA270=0,"",Eventos!AA270)</f>
        <v/>
      </c>
      <c r="N265" s="107" t="str">
        <f>+IF(Eventos!AB270=0,"",Eventos!AB270)</f>
        <v/>
      </c>
    </row>
    <row r="266" spans="1:14" x14ac:dyDescent="0.35">
      <c r="A266" s="105" t="str">
        <f>+IF(Eventos!C271=0,"",Eventos!C271)</f>
        <v/>
      </c>
      <c r="B266" s="105" t="str">
        <f>+IF(Eventos!D271=0,"",Eventos!D271)</f>
        <v/>
      </c>
      <c r="C266" s="107" t="str">
        <f>+IF(Eventos!S271=0,"",Eventos!S271)</f>
        <v/>
      </c>
      <c r="D266" s="107" t="str">
        <f>+IF(Eventos!T271=0,"",Eventos!T271)</f>
        <v/>
      </c>
      <c r="E266" s="107" t="str">
        <f>+IF(Eventos!U271=0,"",Eventos!U271)</f>
        <v/>
      </c>
      <c r="F266" s="107" t="str">
        <f>+IF(Eventos!V271=0,"",Eventos!V271)</f>
        <v/>
      </c>
      <c r="G266" s="107" t="str">
        <f>+IF(Eventos!W271=0,"",Eventos!W271)</f>
        <v/>
      </c>
      <c r="H266" s="107" t="str">
        <f>+IF(Eventos!X271=0,"",Eventos!X271)</f>
        <v/>
      </c>
      <c r="I266" s="107" t="str">
        <f>+IF(Eventos!Y271=0,"",Eventos!Y271)</f>
        <v/>
      </c>
      <c r="J266" s="107" t="str">
        <f>+IF(Eventos!Z271=0,"",Eventos!Z271)</f>
        <v/>
      </c>
      <c r="K266" s="107" t="str">
        <f>+IF(Eventos!AF271=0,"",Eventos!AF271)</f>
        <v/>
      </c>
      <c r="L266" s="107" t="str">
        <f>+IF(Eventos!AD271=0,"",Eventos!AD271)</f>
        <v/>
      </c>
      <c r="M266" s="107" t="str">
        <f>+IF(Eventos!AA271=0,"",Eventos!AA271)</f>
        <v/>
      </c>
      <c r="N266" s="107" t="str">
        <f>+IF(Eventos!AB271=0,"",Eventos!AB271)</f>
        <v/>
      </c>
    </row>
    <row r="267" spans="1:14" x14ac:dyDescent="0.35">
      <c r="A267" s="105" t="str">
        <f>+IF(Eventos!C272=0,"",Eventos!C272)</f>
        <v/>
      </c>
      <c r="B267" s="105" t="str">
        <f>+IF(Eventos!D272=0,"",Eventos!D272)</f>
        <v/>
      </c>
      <c r="C267" s="107" t="str">
        <f>+IF(Eventos!S272=0,"",Eventos!S272)</f>
        <v/>
      </c>
      <c r="D267" s="107" t="str">
        <f>+IF(Eventos!T272=0,"",Eventos!T272)</f>
        <v/>
      </c>
      <c r="E267" s="107" t="str">
        <f>+IF(Eventos!U272=0,"",Eventos!U272)</f>
        <v/>
      </c>
      <c r="F267" s="107" t="str">
        <f>+IF(Eventos!V272=0,"",Eventos!V272)</f>
        <v/>
      </c>
      <c r="G267" s="107" t="str">
        <f>+IF(Eventos!W272=0,"",Eventos!W272)</f>
        <v/>
      </c>
      <c r="H267" s="107" t="str">
        <f>+IF(Eventos!X272=0,"",Eventos!X272)</f>
        <v/>
      </c>
      <c r="I267" s="107" t="str">
        <f>+IF(Eventos!Y272=0,"",Eventos!Y272)</f>
        <v/>
      </c>
      <c r="J267" s="107" t="str">
        <f>+IF(Eventos!Z272=0,"",Eventos!Z272)</f>
        <v/>
      </c>
      <c r="K267" s="107" t="str">
        <f>+IF(Eventos!AF272=0,"",Eventos!AF272)</f>
        <v/>
      </c>
      <c r="L267" s="107" t="str">
        <f>+IF(Eventos!AD272=0,"",Eventos!AD272)</f>
        <v/>
      </c>
      <c r="M267" s="107" t="str">
        <f>+IF(Eventos!AA272=0,"",Eventos!AA272)</f>
        <v/>
      </c>
      <c r="N267" s="107" t="str">
        <f>+IF(Eventos!AB272=0,"",Eventos!AB272)</f>
        <v/>
      </c>
    </row>
    <row r="268" spans="1:14" x14ac:dyDescent="0.35">
      <c r="A268" s="105" t="str">
        <f>+IF(Eventos!C273=0,"",Eventos!C273)</f>
        <v/>
      </c>
      <c r="B268" s="105" t="str">
        <f>+IF(Eventos!D273=0,"",Eventos!D273)</f>
        <v/>
      </c>
      <c r="C268" s="107" t="str">
        <f>+IF(Eventos!S273=0,"",Eventos!S273)</f>
        <v/>
      </c>
      <c r="D268" s="107" t="str">
        <f>+IF(Eventos!T273=0,"",Eventos!T273)</f>
        <v/>
      </c>
      <c r="E268" s="107" t="str">
        <f>+IF(Eventos!U273=0,"",Eventos!U273)</f>
        <v/>
      </c>
      <c r="F268" s="107" t="str">
        <f>+IF(Eventos!V273=0,"",Eventos!V273)</f>
        <v/>
      </c>
      <c r="G268" s="107" t="str">
        <f>+IF(Eventos!W273=0,"",Eventos!W273)</f>
        <v/>
      </c>
      <c r="H268" s="107" t="str">
        <f>+IF(Eventos!X273=0,"",Eventos!X273)</f>
        <v/>
      </c>
      <c r="I268" s="107" t="str">
        <f>+IF(Eventos!Y273=0,"",Eventos!Y273)</f>
        <v/>
      </c>
      <c r="J268" s="107" t="str">
        <f>+IF(Eventos!Z273=0,"",Eventos!Z273)</f>
        <v/>
      </c>
      <c r="K268" s="107" t="str">
        <f>+IF(Eventos!AF273=0,"",Eventos!AF273)</f>
        <v/>
      </c>
      <c r="L268" s="107" t="str">
        <f>+IF(Eventos!AD273=0,"",Eventos!AD273)</f>
        <v/>
      </c>
      <c r="M268" s="107" t="str">
        <f>+IF(Eventos!AA273=0,"",Eventos!AA273)</f>
        <v/>
      </c>
      <c r="N268" s="107" t="str">
        <f>+IF(Eventos!AB273=0,"",Eventos!AB273)</f>
        <v/>
      </c>
    </row>
    <row r="269" spans="1:14" x14ac:dyDescent="0.35">
      <c r="A269" s="105" t="str">
        <f>+IF(Eventos!C274=0,"",Eventos!C274)</f>
        <v/>
      </c>
      <c r="B269" s="105" t="str">
        <f>+IF(Eventos!D274=0,"",Eventos!D274)</f>
        <v/>
      </c>
      <c r="C269" s="107" t="str">
        <f>+IF(Eventos!S274=0,"",Eventos!S274)</f>
        <v/>
      </c>
      <c r="D269" s="107" t="str">
        <f>+IF(Eventos!T274=0,"",Eventos!T274)</f>
        <v/>
      </c>
      <c r="E269" s="107" t="str">
        <f>+IF(Eventos!U274=0,"",Eventos!U274)</f>
        <v/>
      </c>
      <c r="F269" s="107" t="str">
        <f>+IF(Eventos!V274=0,"",Eventos!V274)</f>
        <v/>
      </c>
      <c r="G269" s="107" t="str">
        <f>+IF(Eventos!W274=0,"",Eventos!W274)</f>
        <v/>
      </c>
      <c r="H269" s="107" t="str">
        <f>+IF(Eventos!X274=0,"",Eventos!X274)</f>
        <v/>
      </c>
      <c r="I269" s="107" t="str">
        <f>+IF(Eventos!Y274=0,"",Eventos!Y274)</f>
        <v/>
      </c>
      <c r="J269" s="107" t="str">
        <f>+IF(Eventos!Z274=0,"",Eventos!Z274)</f>
        <v/>
      </c>
      <c r="K269" s="107" t="str">
        <f>+IF(Eventos!AF274=0,"",Eventos!AF274)</f>
        <v/>
      </c>
      <c r="L269" s="107" t="str">
        <f>+IF(Eventos!AD274=0,"",Eventos!AD274)</f>
        <v/>
      </c>
      <c r="M269" s="107" t="str">
        <f>+IF(Eventos!AA274=0,"",Eventos!AA274)</f>
        <v/>
      </c>
      <c r="N269" s="107" t="str">
        <f>+IF(Eventos!AB274=0,"",Eventos!AB274)</f>
        <v/>
      </c>
    </row>
    <row r="270" spans="1:14" x14ac:dyDescent="0.35">
      <c r="A270" s="105" t="str">
        <f>+IF(Eventos!C275=0,"",Eventos!C275)</f>
        <v/>
      </c>
      <c r="B270" s="105" t="str">
        <f>+IF(Eventos!D275=0,"",Eventos!D275)</f>
        <v/>
      </c>
      <c r="C270" s="107" t="str">
        <f>+IF(Eventos!S275=0,"",Eventos!S275)</f>
        <v/>
      </c>
      <c r="D270" s="107" t="str">
        <f>+IF(Eventos!T275=0,"",Eventos!T275)</f>
        <v/>
      </c>
      <c r="E270" s="107" t="str">
        <f>+IF(Eventos!U275=0,"",Eventos!U275)</f>
        <v/>
      </c>
      <c r="F270" s="107" t="str">
        <f>+IF(Eventos!V275=0,"",Eventos!V275)</f>
        <v/>
      </c>
      <c r="G270" s="107" t="str">
        <f>+IF(Eventos!W275=0,"",Eventos!W275)</f>
        <v/>
      </c>
      <c r="H270" s="107" t="str">
        <f>+IF(Eventos!X275=0,"",Eventos!X275)</f>
        <v/>
      </c>
      <c r="I270" s="107" t="str">
        <f>+IF(Eventos!Y275=0,"",Eventos!Y275)</f>
        <v/>
      </c>
      <c r="J270" s="107" t="str">
        <f>+IF(Eventos!Z275=0,"",Eventos!Z275)</f>
        <v/>
      </c>
      <c r="K270" s="107" t="str">
        <f>+IF(Eventos!AF275=0,"",Eventos!AF275)</f>
        <v/>
      </c>
      <c r="L270" s="107" t="str">
        <f>+IF(Eventos!AD275=0,"",Eventos!AD275)</f>
        <v/>
      </c>
      <c r="M270" s="107" t="str">
        <f>+IF(Eventos!AA275=0,"",Eventos!AA275)</f>
        <v/>
      </c>
      <c r="N270" s="107" t="str">
        <f>+IF(Eventos!AB275=0,"",Eventos!AB275)</f>
        <v/>
      </c>
    </row>
    <row r="271" spans="1:14" x14ac:dyDescent="0.35">
      <c r="A271" s="105" t="str">
        <f>+IF(Eventos!C276=0,"",Eventos!C276)</f>
        <v/>
      </c>
      <c r="B271" s="105" t="str">
        <f>+IF(Eventos!D276=0,"",Eventos!D276)</f>
        <v/>
      </c>
      <c r="C271" s="107" t="str">
        <f>+IF(Eventos!S276=0,"",Eventos!S276)</f>
        <v/>
      </c>
      <c r="D271" s="107" t="str">
        <f>+IF(Eventos!T276=0,"",Eventos!T276)</f>
        <v/>
      </c>
      <c r="E271" s="107" t="str">
        <f>+IF(Eventos!U276=0,"",Eventos!U276)</f>
        <v/>
      </c>
      <c r="F271" s="107" t="str">
        <f>+IF(Eventos!V276=0,"",Eventos!V276)</f>
        <v/>
      </c>
      <c r="G271" s="107" t="str">
        <f>+IF(Eventos!W276=0,"",Eventos!W276)</f>
        <v/>
      </c>
      <c r="H271" s="107" t="str">
        <f>+IF(Eventos!X276=0,"",Eventos!X276)</f>
        <v/>
      </c>
      <c r="I271" s="107" t="str">
        <f>+IF(Eventos!Y276=0,"",Eventos!Y276)</f>
        <v/>
      </c>
      <c r="J271" s="107" t="str">
        <f>+IF(Eventos!Z276=0,"",Eventos!Z276)</f>
        <v/>
      </c>
      <c r="K271" s="107" t="str">
        <f>+IF(Eventos!AF276=0,"",Eventos!AF276)</f>
        <v/>
      </c>
      <c r="L271" s="107" t="str">
        <f>+IF(Eventos!AD276=0,"",Eventos!AD276)</f>
        <v/>
      </c>
      <c r="M271" s="107" t="str">
        <f>+IF(Eventos!AA276=0,"",Eventos!AA276)</f>
        <v/>
      </c>
      <c r="N271" s="107" t="str">
        <f>+IF(Eventos!AB276=0,"",Eventos!AB276)</f>
        <v/>
      </c>
    </row>
    <row r="272" spans="1:14" x14ac:dyDescent="0.35">
      <c r="A272" s="105" t="str">
        <f>+IF(Eventos!C277=0,"",Eventos!C277)</f>
        <v/>
      </c>
      <c r="B272" s="105" t="str">
        <f>+IF(Eventos!D277=0,"",Eventos!D277)</f>
        <v/>
      </c>
      <c r="C272" s="107" t="str">
        <f>+IF(Eventos!S277=0,"",Eventos!S277)</f>
        <v/>
      </c>
      <c r="D272" s="107" t="str">
        <f>+IF(Eventos!T277=0,"",Eventos!T277)</f>
        <v/>
      </c>
      <c r="E272" s="107" t="str">
        <f>+IF(Eventos!U277=0,"",Eventos!U277)</f>
        <v/>
      </c>
      <c r="F272" s="107" t="str">
        <f>+IF(Eventos!V277=0,"",Eventos!V277)</f>
        <v/>
      </c>
      <c r="G272" s="107" t="str">
        <f>+IF(Eventos!W277=0,"",Eventos!W277)</f>
        <v/>
      </c>
      <c r="H272" s="107" t="str">
        <f>+IF(Eventos!X277=0,"",Eventos!X277)</f>
        <v/>
      </c>
      <c r="I272" s="107" t="str">
        <f>+IF(Eventos!Y277=0,"",Eventos!Y277)</f>
        <v/>
      </c>
      <c r="J272" s="107" t="str">
        <f>+IF(Eventos!Z277=0,"",Eventos!Z277)</f>
        <v/>
      </c>
      <c r="K272" s="107" t="str">
        <f>+IF(Eventos!AF277=0,"",Eventos!AF277)</f>
        <v/>
      </c>
      <c r="L272" s="107" t="str">
        <f>+IF(Eventos!AD277=0,"",Eventos!AD277)</f>
        <v/>
      </c>
      <c r="M272" s="107" t="str">
        <f>+IF(Eventos!AA277=0,"",Eventos!AA277)</f>
        <v/>
      </c>
      <c r="N272" s="107" t="str">
        <f>+IF(Eventos!AB277=0,"",Eventos!AB277)</f>
        <v/>
      </c>
    </row>
    <row r="273" spans="1:14" x14ac:dyDescent="0.35">
      <c r="A273" s="105" t="str">
        <f>+IF(Eventos!C278=0,"",Eventos!C278)</f>
        <v/>
      </c>
      <c r="B273" s="105" t="str">
        <f>+IF(Eventos!D278=0,"",Eventos!D278)</f>
        <v/>
      </c>
      <c r="C273" s="107" t="str">
        <f>+IF(Eventos!S278=0,"",Eventos!S278)</f>
        <v/>
      </c>
      <c r="D273" s="107" t="str">
        <f>+IF(Eventos!T278=0,"",Eventos!T278)</f>
        <v/>
      </c>
      <c r="E273" s="107" t="str">
        <f>+IF(Eventos!U278=0,"",Eventos!U278)</f>
        <v/>
      </c>
      <c r="F273" s="107" t="str">
        <f>+IF(Eventos!V278=0,"",Eventos!V278)</f>
        <v/>
      </c>
      <c r="G273" s="107" t="str">
        <f>+IF(Eventos!W278=0,"",Eventos!W278)</f>
        <v/>
      </c>
      <c r="H273" s="107" t="str">
        <f>+IF(Eventos!X278=0,"",Eventos!X278)</f>
        <v/>
      </c>
      <c r="I273" s="107" t="str">
        <f>+IF(Eventos!Y278=0,"",Eventos!Y278)</f>
        <v/>
      </c>
      <c r="J273" s="107" t="str">
        <f>+IF(Eventos!Z278=0,"",Eventos!Z278)</f>
        <v/>
      </c>
      <c r="K273" s="107" t="str">
        <f>+IF(Eventos!AF278=0,"",Eventos!AF278)</f>
        <v/>
      </c>
      <c r="L273" s="107" t="str">
        <f>+IF(Eventos!AD278=0,"",Eventos!AD278)</f>
        <v/>
      </c>
      <c r="M273" s="107" t="str">
        <f>+IF(Eventos!AA278=0,"",Eventos!AA278)</f>
        <v/>
      </c>
      <c r="N273" s="107" t="str">
        <f>+IF(Eventos!AB278=0,"",Eventos!AB278)</f>
        <v/>
      </c>
    </row>
    <row r="274" spans="1:14" x14ac:dyDescent="0.35">
      <c r="A274" s="105" t="str">
        <f>+IF(Eventos!C279=0,"",Eventos!C279)</f>
        <v/>
      </c>
      <c r="B274" s="105" t="str">
        <f>+IF(Eventos!D279=0,"",Eventos!D279)</f>
        <v/>
      </c>
      <c r="C274" s="107" t="str">
        <f>+IF(Eventos!S279=0,"",Eventos!S279)</f>
        <v/>
      </c>
      <c r="D274" s="107" t="str">
        <f>+IF(Eventos!T279=0,"",Eventos!T279)</f>
        <v/>
      </c>
      <c r="E274" s="107" t="str">
        <f>+IF(Eventos!U279=0,"",Eventos!U279)</f>
        <v/>
      </c>
      <c r="F274" s="107" t="str">
        <f>+IF(Eventos!V279=0,"",Eventos!V279)</f>
        <v/>
      </c>
      <c r="G274" s="107" t="str">
        <f>+IF(Eventos!W279=0,"",Eventos!W279)</f>
        <v/>
      </c>
      <c r="H274" s="107" t="str">
        <f>+IF(Eventos!X279=0,"",Eventos!X279)</f>
        <v/>
      </c>
      <c r="I274" s="107" t="str">
        <f>+IF(Eventos!Y279=0,"",Eventos!Y279)</f>
        <v/>
      </c>
      <c r="J274" s="107" t="str">
        <f>+IF(Eventos!Z279=0,"",Eventos!Z279)</f>
        <v/>
      </c>
      <c r="K274" s="107" t="str">
        <f>+IF(Eventos!AF279=0,"",Eventos!AF279)</f>
        <v/>
      </c>
      <c r="L274" s="107" t="str">
        <f>+IF(Eventos!AD279=0,"",Eventos!AD279)</f>
        <v/>
      </c>
      <c r="M274" s="107" t="str">
        <f>+IF(Eventos!AA279=0,"",Eventos!AA279)</f>
        <v/>
      </c>
      <c r="N274" s="107" t="str">
        <f>+IF(Eventos!AB279=0,"",Eventos!AB279)</f>
        <v/>
      </c>
    </row>
    <row r="275" spans="1:14" x14ac:dyDescent="0.35">
      <c r="A275" s="105" t="str">
        <f>+IF(Eventos!C280=0,"",Eventos!C280)</f>
        <v/>
      </c>
      <c r="B275" s="105" t="str">
        <f>+IF(Eventos!D280=0,"",Eventos!D280)</f>
        <v/>
      </c>
      <c r="C275" s="107" t="str">
        <f>+IF(Eventos!S280=0,"",Eventos!S280)</f>
        <v/>
      </c>
      <c r="D275" s="107" t="str">
        <f>+IF(Eventos!T280=0,"",Eventos!T280)</f>
        <v/>
      </c>
      <c r="E275" s="107" t="str">
        <f>+IF(Eventos!U280=0,"",Eventos!U280)</f>
        <v/>
      </c>
      <c r="F275" s="107" t="str">
        <f>+IF(Eventos!V280=0,"",Eventos!V280)</f>
        <v/>
      </c>
      <c r="G275" s="107" t="str">
        <f>+IF(Eventos!W280=0,"",Eventos!W280)</f>
        <v/>
      </c>
      <c r="H275" s="107" t="str">
        <f>+IF(Eventos!X280=0,"",Eventos!X280)</f>
        <v/>
      </c>
      <c r="I275" s="107" t="str">
        <f>+IF(Eventos!Y280=0,"",Eventos!Y280)</f>
        <v/>
      </c>
      <c r="J275" s="107" t="str">
        <f>+IF(Eventos!Z280=0,"",Eventos!Z280)</f>
        <v/>
      </c>
      <c r="K275" s="107" t="str">
        <f>+IF(Eventos!AF280=0,"",Eventos!AF280)</f>
        <v/>
      </c>
      <c r="L275" s="107" t="str">
        <f>+IF(Eventos!AD280=0,"",Eventos!AD280)</f>
        <v/>
      </c>
      <c r="M275" s="107" t="str">
        <f>+IF(Eventos!AA280=0,"",Eventos!AA280)</f>
        <v/>
      </c>
      <c r="N275" s="107" t="str">
        <f>+IF(Eventos!AB280=0,"",Eventos!AB280)</f>
        <v/>
      </c>
    </row>
    <row r="276" spans="1:14" x14ac:dyDescent="0.35">
      <c r="A276" s="105" t="str">
        <f>+IF(Eventos!C281=0,"",Eventos!C281)</f>
        <v/>
      </c>
      <c r="B276" s="105" t="str">
        <f>+IF(Eventos!D281=0,"",Eventos!D281)</f>
        <v/>
      </c>
      <c r="C276" s="107" t="str">
        <f>+IF(Eventos!S281=0,"",Eventos!S281)</f>
        <v/>
      </c>
      <c r="D276" s="107" t="str">
        <f>+IF(Eventos!T281=0,"",Eventos!T281)</f>
        <v/>
      </c>
      <c r="E276" s="107" t="str">
        <f>+IF(Eventos!U281=0,"",Eventos!U281)</f>
        <v/>
      </c>
      <c r="F276" s="107" t="str">
        <f>+IF(Eventos!V281=0,"",Eventos!V281)</f>
        <v/>
      </c>
      <c r="G276" s="107" t="str">
        <f>+IF(Eventos!W281=0,"",Eventos!W281)</f>
        <v/>
      </c>
      <c r="H276" s="107" t="str">
        <f>+IF(Eventos!X281=0,"",Eventos!X281)</f>
        <v/>
      </c>
      <c r="I276" s="107" t="str">
        <f>+IF(Eventos!Y281=0,"",Eventos!Y281)</f>
        <v/>
      </c>
      <c r="J276" s="107" t="str">
        <f>+IF(Eventos!Z281=0,"",Eventos!Z281)</f>
        <v/>
      </c>
      <c r="K276" s="107" t="str">
        <f>+IF(Eventos!AF281=0,"",Eventos!AF281)</f>
        <v/>
      </c>
      <c r="L276" s="107" t="str">
        <f>+IF(Eventos!AD281=0,"",Eventos!AD281)</f>
        <v/>
      </c>
      <c r="M276" s="107" t="str">
        <f>+IF(Eventos!AA281=0,"",Eventos!AA281)</f>
        <v/>
      </c>
      <c r="N276" s="107" t="str">
        <f>+IF(Eventos!AB281=0,"",Eventos!AB281)</f>
        <v/>
      </c>
    </row>
    <row r="277" spans="1:14" x14ac:dyDescent="0.35">
      <c r="A277" s="105" t="str">
        <f>+IF(Eventos!C282=0,"",Eventos!C282)</f>
        <v/>
      </c>
      <c r="B277" s="105" t="str">
        <f>+IF(Eventos!D282=0,"",Eventos!D282)</f>
        <v/>
      </c>
      <c r="C277" s="107" t="str">
        <f>+IF(Eventos!S282=0,"",Eventos!S282)</f>
        <v/>
      </c>
      <c r="D277" s="107" t="str">
        <f>+IF(Eventos!T282=0,"",Eventos!T282)</f>
        <v/>
      </c>
      <c r="E277" s="107" t="str">
        <f>+IF(Eventos!U282=0,"",Eventos!U282)</f>
        <v/>
      </c>
      <c r="F277" s="107" t="str">
        <f>+IF(Eventos!V282=0,"",Eventos!V282)</f>
        <v/>
      </c>
      <c r="G277" s="107" t="str">
        <f>+IF(Eventos!W282=0,"",Eventos!W282)</f>
        <v/>
      </c>
      <c r="H277" s="107" t="str">
        <f>+IF(Eventos!X282=0,"",Eventos!X282)</f>
        <v/>
      </c>
      <c r="I277" s="107" t="str">
        <f>+IF(Eventos!Y282=0,"",Eventos!Y282)</f>
        <v/>
      </c>
      <c r="J277" s="107" t="str">
        <f>+IF(Eventos!Z282=0,"",Eventos!Z282)</f>
        <v/>
      </c>
      <c r="K277" s="107" t="str">
        <f>+IF(Eventos!AF282=0,"",Eventos!AF282)</f>
        <v/>
      </c>
      <c r="L277" s="107" t="str">
        <f>+IF(Eventos!AD282=0,"",Eventos!AD282)</f>
        <v/>
      </c>
      <c r="M277" s="107" t="str">
        <f>+IF(Eventos!AA282=0,"",Eventos!AA282)</f>
        <v/>
      </c>
      <c r="N277" s="107" t="str">
        <f>+IF(Eventos!AB282=0,"",Eventos!AB282)</f>
        <v/>
      </c>
    </row>
    <row r="278" spans="1:14" x14ac:dyDescent="0.35">
      <c r="A278" s="105" t="str">
        <f>+IF(Eventos!C283=0,"",Eventos!C283)</f>
        <v/>
      </c>
      <c r="B278" s="105" t="str">
        <f>+IF(Eventos!D283=0,"",Eventos!D283)</f>
        <v/>
      </c>
      <c r="C278" s="107" t="str">
        <f>+IF(Eventos!S283=0,"",Eventos!S283)</f>
        <v/>
      </c>
      <c r="D278" s="107" t="str">
        <f>+IF(Eventos!T283=0,"",Eventos!T283)</f>
        <v/>
      </c>
      <c r="E278" s="107" t="str">
        <f>+IF(Eventos!U283=0,"",Eventos!U283)</f>
        <v/>
      </c>
      <c r="F278" s="107" t="str">
        <f>+IF(Eventos!V283=0,"",Eventos!V283)</f>
        <v/>
      </c>
      <c r="G278" s="107" t="str">
        <f>+IF(Eventos!W283=0,"",Eventos!W283)</f>
        <v/>
      </c>
      <c r="H278" s="107" t="str">
        <f>+IF(Eventos!X283=0,"",Eventos!X283)</f>
        <v/>
      </c>
      <c r="I278" s="107" t="str">
        <f>+IF(Eventos!Y283=0,"",Eventos!Y283)</f>
        <v/>
      </c>
      <c r="J278" s="107" t="str">
        <f>+IF(Eventos!Z283=0,"",Eventos!Z283)</f>
        <v/>
      </c>
      <c r="K278" s="107" t="str">
        <f>+IF(Eventos!AF283=0,"",Eventos!AF283)</f>
        <v/>
      </c>
      <c r="L278" s="107" t="str">
        <f>+IF(Eventos!AD283=0,"",Eventos!AD283)</f>
        <v/>
      </c>
      <c r="M278" s="107" t="str">
        <f>+IF(Eventos!AA283=0,"",Eventos!AA283)</f>
        <v/>
      </c>
      <c r="N278" s="107" t="str">
        <f>+IF(Eventos!AB283=0,"",Eventos!AB283)</f>
        <v/>
      </c>
    </row>
    <row r="279" spans="1:14" x14ac:dyDescent="0.35">
      <c r="A279" s="105" t="str">
        <f>+IF(Eventos!C284=0,"",Eventos!C284)</f>
        <v/>
      </c>
      <c r="B279" s="105" t="str">
        <f>+IF(Eventos!D284=0,"",Eventos!D284)</f>
        <v/>
      </c>
      <c r="C279" s="107" t="str">
        <f>+IF(Eventos!S284=0,"",Eventos!S284)</f>
        <v/>
      </c>
      <c r="D279" s="107" t="str">
        <f>+IF(Eventos!T284=0,"",Eventos!T284)</f>
        <v/>
      </c>
      <c r="E279" s="107" t="str">
        <f>+IF(Eventos!U284=0,"",Eventos!U284)</f>
        <v/>
      </c>
      <c r="F279" s="107" t="str">
        <f>+IF(Eventos!V284=0,"",Eventos!V284)</f>
        <v/>
      </c>
      <c r="G279" s="107" t="str">
        <f>+IF(Eventos!W284=0,"",Eventos!W284)</f>
        <v/>
      </c>
      <c r="H279" s="107" t="str">
        <f>+IF(Eventos!X284=0,"",Eventos!X284)</f>
        <v/>
      </c>
      <c r="I279" s="107" t="str">
        <f>+IF(Eventos!Y284=0,"",Eventos!Y284)</f>
        <v/>
      </c>
      <c r="J279" s="107" t="str">
        <f>+IF(Eventos!Z284=0,"",Eventos!Z284)</f>
        <v/>
      </c>
      <c r="K279" s="107" t="str">
        <f>+IF(Eventos!AF284=0,"",Eventos!AF284)</f>
        <v/>
      </c>
      <c r="L279" s="107" t="str">
        <f>+IF(Eventos!AD284=0,"",Eventos!AD284)</f>
        <v/>
      </c>
      <c r="M279" s="107" t="str">
        <f>+IF(Eventos!AA284=0,"",Eventos!AA284)</f>
        <v/>
      </c>
      <c r="N279" s="107" t="str">
        <f>+IF(Eventos!AB284=0,"",Eventos!AB284)</f>
        <v/>
      </c>
    </row>
    <row r="280" spans="1:14" x14ac:dyDescent="0.35">
      <c r="A280" s="105" t="str">
        <f>+IF(Eventos!C285=0,"",Eventos!C285)</f>
        <v/>
      </c>
      <c r="B280" s="105" t="str">
        <f>+IF(Eventos!D285=0,"",Eventos!D285)</f>
        <v/>
      </c>
      <c r="C280" s="107" t="str">
        <f>+IF(Eventos!S285=0,"",Eventos!S285)</f>
        <v/>
      </c>
      <c r="D280" s="107" t="str">
        <f>+IF(Eventos!T285=0,"",Eventos!T285)</f>
        <v/>
      </c>
      <c r="E280" s="107" t="str">
        <f>+IF(Eventos!U285=0,"",Eventos!U285)</f>
        <v/>
      </c>
      <c r="F280" s="107" t="str">
        <f>+IF(Eventos!V285=0,"",Eventos!V285)</f>
        <v/>
      </c>
      <c r="G280" s="107" t="str">
        <f>+IF(Eventos!W285=0,"",Eventos!W285)</f>
        <v/>
      </c>
      <c r="H280" s="107" t="str">
        <f>+IF(Eventos!X285=0,"",Eventos!X285)</f>
        <v/>
      </c>
      <c r="I280" s="107" t="str">
        <f>+IF(Eventos!Y285=0,"",Eventos!Y285)</f>
        <v/>
      </c>
      <c r="J280" s="107" t="str">
        <f>+IF(Eventos!Z285=0,"",Eventos!Z285)</f>
        <v/>
      </c>
      <c r="K280" s="107" t="str">
        <f>+IF(Eventos!AF285=0,"",Eventos!AF285)</f>
        <v/>
      </c>
      <c r="L280" s="107" t="str">
        <f>+IF(Eventos!AD285=0,"",Eventos!AD285)</f>
        <v/>
      </c>
      <c r="M280" s="107" t="str">
        <f>+IF(Eventos!AA285=0,"",Eventos!AA285)</f>
        <v/>
      </c>
      <c r="N280" s="107" t="str">
        <f>+IF(Eventos!AB285=0,"",Eventos!AB285)</f>
        <v/>
      </c>
    </row>
    <row r="281" spans="1:14" x14ac:dyDescent="0.35">
      <c r="A281" s="105" t="str">
        <f>+IF(Eventos!C286=0,"",Eventos!C286)</f>
        <v/>
      </c>
      <c r="B281" s="105" t="str">
        <f>+IF(Eventos!D286=0,"",Eventos!D286)</f>
        <v/>
      </c>
      <c r="C281" s="107" t="str">
        <f>+IF(Eventos!S286=0,"",Eventos!S286)</f>
        <v/>
      </c>
      <c r="D281" s="107" t="str">
        <f>+IF(Eventos!T286=0,"",Eventos!T286)</f>
        <v/>
      </c>
      <c r="E281" s="107" t="str">
        <f>+IF(Eventos!U286=0,"",Eventos!U286)</f>
        <v/>
      </c>
      <c r="F281" s="107" t="str">
        <f>+IF(Eventos!V286=0,"",Eventos!V286)</f>
        <v/>
      </c>
      <c r="G281" s="107" t="str">
        <f>+IF(Eventos!W286=0,"",Eventos!W286)</f>
        <v/>
      </c>
      <c r="H281" s="107" t="str">
        <f>+IF(Eventos!X286=0,"",Eventos!X286)</f>
        <v/>
      </c>
      <c r="I281" s="107" t="str">
        <f>+IF(Eventos!Y286=0,"",Eventos!Y286)</f>
        <v/>
      </c>
      <c r="J281" s="107" t="str">
        <f>+IF(Eventos!Z286=0,"",Eventos!Z286)</f>
        <v/>
      </c>
      <c r="K281" s="107" t="str">
        <f>+IF(Eventos!AF286=0,"",Eventos!AF286)</f>
        <v/>
      </c>
      <c r="L281" s="107" t="str">
        <f>+IF(Eventos!AD286=0,"",Eventos!AD286)</f>
        <v/>
      </c>
      <c r="M281" s="107" t="str">
        <f>+IF(Eventos!AA286=0,"",Eventos!AA286)</f>
        <v/>
      </c>
      <c r="N281" s="107" t="str">
        <f>+IF(Eventos!AB286=0,"",Eventos!AB286)</f>
        <v/>
      </c>
    </row>
    <row r="282" spans="1:14" x14ac:dyDescent="0.35">
      <c r="A282" s="105" t="str">
        <f>+IF(Eventos!C287=0,"",Eventos!C287)</f>
        <v/>
      </c>
      <c r="B282" s="105" t="str">
        <f>+IF(Eventos!D287=0,"",Eventos!D287)</f>
        <v/>
      </c>
      <c r="C282" s="107" t="str">
        <f>+IF(Eventos!S287=0,"",Eventos!S287)</f>
        <v/>
      </c>
      <c r="D282" s="107" t="str">
        <f>+IF(Eventos!T287=0,"",Eventos!T287)</f>
        <v/>
      </c>
      <c r="E282" s="107" t="str">
        <f>+IF(Eventos!U287=0,"",Eventos!U287)</f>
        <v/>
      </c>
      <c r="F282" s="107" t="str">
        <f>+IF(Eventos!V287=0,"",Eventos!V287)</f>
        <v/>
      </c>
      <c r="G282" s="107" t="str">
        <f>+IF(Eventos!W287=0,"",Eventos!W287)</f>
        <v/>
      </c>
      <c r="H282" s="107" t="str">
        <f>+IF(Eventos!X287=0,"",Eventos!X287)</f>
        <v/>
      </c>
      <c r="I282" s="107" t="str">
        <f>+IF(Eventos!Y287=0,"",Eventos!Y287)</f>
        <v/>
      </c>
      <c r="J282" s="107" t="str">
        <f>+IF(Eventos!Z287=0,"",Eventos!Z287)</f>
        <v/>
      </c>
      <c r="K282" s="107" t="str">
        <f>+IF(Eventos!AF287=0,"",Eventos!AF287)</f>
        <v/>
      </c>
      <c r="L282" s="107" t="str">
        <f>+IF(Eventos!AD287=0,"",Eventos!AD287)</f>
        <v/>
      </c>
      <c r="M282" s="107" t="str">
        <f>+IF(Eventos!AA287=0,"",Eventos!AA287)</f>
        <v/>
      </c>
      <c r="N282" s="107" t="str">
        <f>+IF(Eventos!AB287=0,"",Eventos!AB287)</f>
        <v/>
      </c>
    </row>
    <row r="283" spans="1:14" x14ac:dyDescent="0.35">
      <c r="A283" s="105" t="str">
        <f>+IF(Eventos!C288=0,"",Eventos!C288)</f>
        <v/>
      </c>
      <c r="B283" s="105" t="str">
        <f>+IF(Eventos!D288=0,"",Eventos!D288)</f>
        <v/>
      </c>
      <c r="C283" s="107" t="str">
        <f>+IF(Eventos!S288=0,"",Eventos!S288)</f>
        <v/>
      </c>
      <c r="D283" s="107" t="str">
        <f>+IF(Eventos!T288=0,"",Eventos!T288)</f>
        <v/>
      </c>
      <c r="E283" s="107" t="str">
        <f>+IF(Eventos!U288=0,"",Eventos!U288)</f>
        <v/>
      </c>
      <c r="F283" s="107" t="str">
        <f>+IF(Eventos!V288=0,"",Eventos!V288)</f>
        <v/>
      </c>
      <c r="G283" s="107" t="str">
        <f>+IF(Eventos!W288=0,"",Eventos!W288)</f>
        <v/>
      </c>
      <c r="H283" s="107" t="str">
        <f>+IF(Eventos!X288=0,"",Eventos!X288)</f>
        <v/>
      </c>
      <c r="I283" s="107" t="str">
        <f>+IF(Eventos!Y288=0,"",Eventos!Y288)</f>
        <v/>
      </c>
      <c r="J283" s="107" t="str">
        <f>+IF(Eventos!Z288=0,"",Eventos!Z288)</f>
        <v/>
      </c>
      <c r="K283" s="107" t="str">
        <f>+IF(Eventos!AF288=0,"",Eventos!AF288)</f>
        <v/>
      </c>
      <c r="L283" s="107" t="str">
        <f>+IF(Eventos!AD288=0,"",Eventos!AD288)</f>
        <v/>
      </c>
      <c r="M283" s="107" t="str">
        <f>+IF(Eventos!AA288=0,"",Eventos!AA288)</f>
        <v/>
      </c>
      <c r="N283" s="107" t="str">
        <f>+IF(Eventos!AB288=0,"",Eventos!AB288)</f>
        <v/>
      </c>
    </row>
    <row r="284" spans="1:14" x14ac:dyDescent="0.35">
      <c r="A284" s="105" t="str">
        <f>+IF(Eventos!C289=0,"",Eventos!C289)</f>
        <v/>
      </c>
      <c r="B284" s="105" t="str">
        <f>+IF(Eventos!D289=0,"",Eventos!D289)</f>
        <v/>
      </c>
      <c r="C284" s="107" t="str">
        <f>+IF(Eventos!S289=0,"",Eventos!S289)</f>
        <v/>
      </c>
      <c r="D284" s="107" t="str">
        <f>+IF(Eventos!T289=0,"",Eventos!T289)</f>
        <v/>
      </c>
      <c r="E284" s="107" t="str">
        <f>+IF(Eventos!U289=0,"",Eventos!U289)</f>
        <v/>
      </c>
      <c r="F284" s="107" t="str">
        <f>+IF(Eventos!V289=0,"",Eventos!V289)</f>
        <v/>
      </c>
      <c r="G284" s="107" t="str">
        <f>+IF(Eventos!W289=0,"",Eventos!W289)</f>
        <v/>
      </c>
      <c r="H284" s="107" t="str">
        <f>+IF(Eventos!X289=0,"",Eventos!X289)</f>
        <v/>
      </c>
      <c r="I284" s="107" t="str">
        <f>+IF(Eventos!Y289=0,"",Eventos!Y289)</f>
        <v/>
      </c>
      <c r="J284" s="107" t="str">
        <f>+IF(Eventos!Z289=0,"",Eventos!Z289)</f>
        <v/>
      </c>
      <c r="K284" s="107" t="str">
        <f>+IF(Eventos!AF289=0,"",Eventos!AF289)</f>
        <v/>
      </c>
      <c r="L284" s="107" t="str">
        <f>+IF(Eventos!AD289=0,"",Eventos!AD289)</f>
        <v/>
      </c>
      <c r="M284" s="107" t="str">
        <f>+IF(Eventos!AA289=0,"",Eventos!AA289)</f>
        <v/>
      </c>
      <c r="N284" s="107" t="str">
        <f>+IF(Eventos!AB289=0,"",Eventos!AB289)</f>
        <v/>
      </c>
    </row>
    <row r="285" spans="1:14" x14ac:dyDescent="0.35">
      <c r="A285" s="105" t="str">
        <f>+IF(Eventos!C290=0,"",Eventos!C290)</f>
        <v/>
      </c>
      <c r="B285" s="105" t="str">
        <f>+IF(Eventos!D290=0,"",Eventos!D290)</f>
        <v/>
      </c>
      <c r="C285" s="107" t="str">
        <f>+IF(Eventos!S290=0,"",Eventos!S290)</f>
        <v/>
      </c>
      <c r="D285" s="107" t="str">
        <f>+IF(Eventos!T290=0,"",Eventos!T290)</f>
        <v/>
      </c>
      <c r="E285" s="107" t="str">
        <f>+IF(Eventos!U290=0,"",Eventos!U290)</f>
        <v/>
      </c>
      <c r="F285" s="107" t="str">
        <f>+IF(Eventos!V290=0,"",Eventos!V290)</f>
        <v/>
      </c>
      <c r="G285" s="107" t="str">
        <f>+IF(Eventos!W290=0,"",Eventos!W290)</f>
        <v/>
      </c>
      <c r="H285" s="107" t="str">
        <f>+IF(Eventos!X290=0,"",Eventos!X290)</f>
        <v/>
      </c>
      <c r="I285" s="107" t="str">
        <f>+IF(Eventos!Y290=0,"",Eventos!Y290)</f>
        <v/>
      </c>
      <c r="J285" s="107" t="str">
        <f>+IF(Eventos!Z290=0,"",Eventos!Z290)</f>
        <v/>
      </c>
      <c r="K285" s="107" t="str">
        <f>+IF(Eventos!AF290=0,"",Eventos!AF290)</f>
        <v/>
      </c>
      <c r="L285" s="107" t="str">
        <f>+IF(Eventos!AD290=0,"",Eventos!AD290)</f>
        <v/>
      </c>
      <c r="M285" s="107" t="str">
        <f>+IF(Eventos!AA290=0,"",Eventos!AA290)</f>
        <v/>
      </c>
      <c r="N285" s="107" t="str">
        <f>+IF(Eventos!AB290=0,"",Eventos!AB290)</f>
        <v/>
      </c>
    </row>
    <row r="286" spans="1:14" x14ac:dyDescent="0.35">
      <c r="A286" s="105" t="str">
        <f>+IF(Eventos!C291=0,"",Eventos!C291)</f>
        <v/>
      </c>
      <c r="B286" s="105" t="str">
        <f>+IF(Eventos!D291=0,"",Eventos!D291)</f>
        <v/>
      </c>
      <c r="C286" s="107" t="str">
        <f>+IF(Eventos!S291=0,"",Eventos!S291)</f>
        <v/>
      </c>
      <c r="D286" s="107" t="str">
        <f>+IF(Eventos!T291=0,"",Eventos!T291)</f>
        <v/>
      </c>
      <c r="E286" s="107" t="str">
        <f>+IF(Eventos!U291=0,"",Eventos!U291)</f>
        <v/>
      </c>
      <c r="F286" s="107" t="str">
        <f>+IF(Eventos!V291=0,"",Eventos!V291)</f>
        <v/>
      </c>
      <c r="G286" s="107" t="str">
        <f>+IF(Eventos!W291=0,"",Eventos!W291)</f>
        <v/>
      </c>
      <c r="H286" s="107" t="str">
        <f>+IF(Eventos!X291=0,"",Eventos!X291)</f>
        <v/>
      </c>
      <c r="I286" s="107" t="str">
        <f>+IF(Eventos!Y291=0,"",Eventos!Y291)</f>
        <v/>
      </c>
      <c r="J286" s="107" t="str">
        <f>+IF(Eventos!Z291=0,"",Eventos!Z291)</f>
        <v/>
      </c>
      <c r="K286" s="107" t="str">
        <f>+IF(Eventos!AF291=0,"",Eventos!AF291)</f>
        <v/>
      </c>
      <c r="L286" s="107" t="str">
        <f>+IF(Eventos!AD291=0,"",Eventos!AD291)</f>
        <v/>
      </c>
      <c r="M286" s="107" t="str">
        <f>+IF(Eventos!AA291=0,"",Eventos!AA291)</f>
        <v/>
      </c>
      <c r="N286" s="107" t="str">
        <f>+IF(Eventos!AB291=0,"",Eventos!AB291)</f>
        <v/>
      </c>
    </row>
    <row r="287" spans="1:14" x14ac:dyDescent="0.35">
      <c r="A287" s="105" t="str">
        <f>+IF(Eventos!C292=0,"",Eventos!C292)</f>
        <v/>
      </c>
      <c r="B287" s="105" t="str">
        <f>+IF(Eventos!D292=0,"",Eventos!D292)</f>
        <v/>
      </c>
      <c r="C287" s="107" t="str">
        <f>+IF(Eventos!S292=0,"",Eventos!S292)</f>
        <v/>
      </c>
      <c r="D287" s="107" t="str">
        <f>+IF(Eventos!T292=0,"",Eventos!T292)</f>
        <v/>
      </c>
      <c r="E287" s="107" t="str">
        <f>+IF(Eventos!U292=0,"",Eventos!U292)</f>
        <v/>
      </c>
      <c r="F287" s="107" t="str">
        <f>+IF(Eventos!V292=0,"",Eventos!V292)</f>
        <v/>
      </c>
      <c r="G287" s="107" t="str">
        <f>+IF(Eventos!W292=0,"",Eventos!W292)</f>
        <v/>
      </c>
      <c r="H287" s="107" t="str">
        <f>+IF(Eventos!X292=0,"",Eventos!X292)</f>
        <v/>
      </c>
      <c r="I287" s="107" t="str">
        <f>+IF(Eventos!Y292=0,"",Eventos!Y292)</f>
        <v/>
      </c>
      <c r="J287" s="107" t="str">
        <f>+IF(Eventos!Z292=0,"",Eventos!Z292)</f>
        <v/>
      </c>
      <c r="K287" s="107" t="str">
        <f>+IF(Eventos!AF292=0,"",Eventos!AF292)</f>
        <v/>
      </c>
      <c r="L287" s="107" t="str">
        <f>+IF(Eventos!AD292=0,"",Eventos!AD292)</f>
        <v/>
      </c>
      <c r="M287" s="107" t="str">
        <f>+IF(Eventos!AA292=0,"",Eventos!AA292)</f>
        <v/>
      </c>
      <c r="N287" s="107" t="str">
        <f>+IF(Eventos!AB292=0,"",Eventos!AB292)</f>
        <v/>
      </c>
    </row>
    <row r="288" spans="1:14" x14ac:dyDescent="0.35">
      <c r="A288" s="105" t="str">
        <f>+IF(Eventos!C293=0,"",Eventos!C293)</f>
        <v/>
      </c>
      <c r="B288" s="105" t="str">
        <f>+IF(Eventos!D293=0,"",Eventos!D293)</f>
        <v/>
      </c>
      <c r="C288" s="107" t="str">
        <f>+IF(Eventos!S293=0,"",Eventos!S293)</f>
        <v/>
      </c>
      <c r="D288" s="107" t="str">
        <f>+IF(Eventos!T293=0,"",Eventos!T293)</f>
        <v/>
      </c>
      <c r="E288" s="107" t="str">
        <f>+IF(Eventos!U293=0,"",Eventos!U293)</f>
        <v/>
      </c>
      <c r="F288" s="107" t="str">
        <f>+IF(Eventos!V293=0,"",Eventos!V293)</f>
        <v/>
      </c>
      <c r="G288" s="107" t="str">
        <f>+IF(Eventos!W293=0,"",Eventos!W293)</f>
        <v/>
      </c>
      <c r="H288" s="107" t="str">
        <f>+IF(Eventos!X293=0,"",Eventos!X293)</f>
        <v/>
      </c>
      <c r="I288" s="107" t="str">
        <f>+IF(Eventos!Y293=0,"",Eventos!Y293)</f>
        <v/>
      </c>
      <c r="J288" s="107" t="str">
        <f>+IF(Eventos!Z293=0,"",Eventos!Z293)</f>
        <v/>
      </c>
      <c r="K288" s="107" t="str">
        <f>+IF(Eventos!AF293=0,"",Eventos!AF293)</f>
        <v/>
      </c>
      <c r="L288" s="107" t="str">
        <f>+IF(Eventos!AD293=0,"",Eventos!AD293)</f>
        <v/>
      </c>
      <c r="M288" s="107" t="str">
        <f>+IF(Eventos!AA293=0,"",Eventos!AA293)</f>
        <v/>
      </c>
      <c r="N288" s="107" t="str">
        <f>+IF(Eventos!AB293=0,"",Eventos!AB293)</f>
        <v/>
      </c>
    </row>
    <row r="289" spans="1:14" x14ac:dyDescent="0.35">
      <c r="A289" s="105" t="str">
        <f>+IF(Eventos!C294=0,"",Eventos!C294)</f>
        <v/>
      </c>
      <c r="B289" s="105" t="str">
        <f>+IF(Eventos!D294=0,"",Eventos!D294)</f>
        <v/>
      </c>
      <c r="C289" s="107" t="str">
        <f>+IF(Eventos!S294=0,"",Eventos!S294)</f>
        <v/>
      </c>
      <c r="D289" s="107" t="str">
        <f>+IF(Eventos!T294=0,"",Eventos!T294)</f>
        <v/>
      </c>
      <c r="E289" s="107" t="str">
        <f>+IF(Eventos!U294=0,"",Eventos!U294)</f>
        <v/>
      </c>
      <c r="F289" s="107" t="str">
        <f>+IF(Eventos!V294=0,"",Eventos!V294)</f>
        <v/>
      </c>
      <c r="G289" s="107" t="str">
        <f>+IF(Eventos!W294=0,"",Eventos!W294)</f>
        <v/>
      </c>
      <c r="H289" s="107" t="str">
        <f>+IF(Eventos!X294=0,"",Eventos!X294)</f>
        <v/>
      </c>
      <c r="I289" s="107" t="str">
        <f>+IF(Eventos!Y294=0,"",Eventos!Y294)</f>
        <v/>
      </c>
      <c r="J289" s="107" t="str">
        <f>+IF(Eventos!Z294=0,"",Eventos!Z294)</f>
        <v/>
      </c>
      <c r="K289" s="107" t="str">
        <f>+IF(Eventos!AF294=0,"",Eventos!AF294)</f>
        <v/>
      </c>
      <c r="L289" s="107" t="str">
        <f>+IF(Eventos!AD294=0,"",Eventos!AD294)</f>
        <v/>
      </c>
      <c r="M289" s="107" t="str">
        <f>+IF(Eventos!AA294=0,"",Eventos!AA294)</f>
        <v/>
      </c>
      <c r="N289" s="107" t="str">
        <f>+IF(Eventos!AB294=0,"",Eventos!AB294)</f>
        <v/>
      </c>
    </row>
    <row r="290" spans="1:14" x14ac:dyDescent="0.35">
      <c r="A290" s="105" t="str">
        <f>+IF(Eventos!C295=0,"",Eventos!C295)</f>
        <v/>
      </c>
      <c r="B290" s="105" t="str">
        <f>+IF(Eventos!D295=0,"",Eventos!D295)</f>
        <v/>
      </c>
      <c r="C290" s="107" t="str">
        <f>+IF(Eventos!S295=0,"",Eventos!S295)</f>
        <v/>
      </c>
      <c r="D290" s="107" t="str">
        <f>+IF(Eventos!T295=0,"",Eventos!T295)</f>
        <v/>
      </c>
      <c r="E290" s="107" t="str">
        <f>+IF(Eventos!U295=0,"",Eventos!U295)</f>
        <v/>
      </c>
      <c r="F290" s="107" t="str">
        <f>+IF(Eventos!V295=0,"",Eventos!V295)</f>
        <v/>
      </c>
      <c r="G290" s="107" t="str">
        <f>+IF(Eventos!W295=0,"",Eventos!W295)</f>
        <v/>
      </c>
      <c r="H290" s="107" t="str">
        <f>+IF(Eventos!X295=0,"",Eventos!X295)</f>
        <v/>
      </c>
      <c r="I290" s="107" t="str">
        <f>+IF(Eventos!Y295=0,"",Eventos!Y295)</f>
        <v/>
      </c>
      <c r="J290" s="107" t="str">
        <f>+IF(Eventos!Z295=0,"",Eventos!Z295)</f>
        <v/>
      </c>
      <c r="K290" s="107" t="str">
        <f>+IF(Eventos!AF295=0,"",Eventos!AF295)</f>
        <v/>
      </c>
      <c r="L290" s="107" t="str">
        <f>+IF(Eventos!AD295=0,"",Eventos!AD295)</f>
        <v/>
      </c>
      <c r="M290" s="107" t="str">
        <f>+IF(Eventos!AA295=0,"",Eventos!AA295)</f>
        <v/>
      </c>
      <c r="N290" s="107" t="str">
        <f>+IF(Eventos!AB295=0,"",Eventos!AB295)</f>
        <v/>
      </c>
    </row>
    <row r="291" spans="1:14" x14ac:dyDescent="0.35">
      <c r="A291" s="105" t="str">
        <f>+IF(Eventos!C296=0,"",Eventos!C296)</f>
        <v/>
      </c>
      <c r="B291" s="105" t="str">
        <f>+IF(Eventos!D296=0,"",Eventos!D296)</f>
        <v/>
      </c>
      <c r="C291" s="107" t="str">
        <f>+IF(Eventos!S296=0,"",Eventos!S296)</f>
        <v/>
      </c>
      <c r="D291" s="107" t="str">
        <f>+IF(Eventos!T296=0,"",Eventos!T296)</f>
        <v/>
      </c>
      <c r="E291" s="107" t="str">
        <f>+IF(Eventos!U296=0,"",Eventos!U296)</f>
        <v/>
      </c>
      <c r="F291" s="107" t="str">
        <f>+IF(Eventos!V296=0,"",Eventos!V296)</f>
        <v/>
      </c>
      <c r="G291" s="107" t="str">
        <f>+IF(Eventos!W296=0,"",Eventos!W296)</f>
        <v/>
      </c>
      <c r="H291" s="107" t="str">
        <f>+IF(Eventos!X296=0,"",Eventos!X296)</f>
        <v/>
      </c>
      <c r="I291" s="107" t="str">
        <f>+IF(Eventos!Y296=0,"",Eventos!Y296)</f>
        <v/>
      </c>
      <c r="J291" s="107" t="str">
        <f>+IF(Eventos!Z296=0,"",Eventos!Z296)</f>
        <v/>
      </c>
      <c r="K291" s="107" t="str">
        <f>+IF(Eventos!AF296=0,"",Eventos!AF296)</f>
        <v/>
      </c>
      <c r="L291" s="107" t="str">
        <f>+IF(Eventos!AD296=0,"",Eventos!AD296)</f>
        <v/>
      </c>
      <c r="M291" s="107" t="str">
        <f>+IF(Eventos!AA296=0,"",Eventos!AA296)</f>
        <v/>
      </c>
      <c r="N291" s="107" t="str">
        <f>+IF(Eventos!AB296=0,"",Eventos!AB296)</f>
        <v/>
      </c>
    </row>
    <row r="292" spans="1:14" x14ac:dyDescent="0.35">
      <c r="A292" s="105" t="str">
        <f>+IF(Eventos!C297=0,"",Eventos!C297)</f>
        <v/>
      </c>
      <c r="B292" s="105" t="str">
        <f>+IF(Eventos!D297=0,"",Eventos!D297)</f>
        <v/>
      </c>
      <c r="C292" s="107" t="str">
        <f>+IF(Eventos!S297=0,"",Eventos!S297)</f>
        <v/>
      </c>
      <c r="D292" s="107" t="str">
        <f>+IF(Eventos!T297=0,"",Eventos!T297)</f>
        <v/>
      </c>
      <c r="E292" s="107" t="str">
        <f>+IF(Eventos!U297=0,"",Eventos!U297)</f>
        <v/>
      </c>
      <c r="F292" s="107" t="str">
        <f>+IF(Eventos!V297=0,"",Eventos!V297)</f>
        <v/>
      </c>
      <c r="G292" s="107" t="str">
        <f>+IF(Eventos!W297=0,"",Eventos!W297)</f>
        <v/>
      </c>
      <c r="H292" s="107" t="str">
        <f>+IF(Eventos!X297=0,"",Eventos!X297)</f>
        <v/>
      </c>
      <c r="I292" s="107" t="str">
        <f>+IF(Eventos!Y297=0,"",Eventos!Y297)</f>
        <v/>
      </c>
      <c r="J292" s="107" t="str">
        <f>+IF(Eventos!Z297=0,"",Eventos!Z297)</f>
        <v/>
      </c>
      <c r="K292" s="107" t="str">
        <f>+IF(Eventos!AF297=0,"",Eventos!AF297)</f>
        <v/>
      </c>
      <c r="L292" s="107" t="str">
        <f>+IF(Eventos!AD297=0,"",Eventos!AD297)</f>
        <v/>
      </c>
      <c r="M292" s="107" t="str">
        <f>+IF(Eventos!AA297=0,"",Eventos!AA297)</f>
        <v/>
      </c>
      <c r="N292" s="107" t="str">
        <f>+IF(Eventos!AB297=0,"",Eventos!AB297)</f>
        <v/>
      </c>
    </row>
    <row r="293" spans="1:14" x14ac:dyDescent="0.35">
      <c r="A293" s="105" t="str">
        <f>+IF(Eventos!C298=0,"",Eventos!C298)</f>
        <v/>
      </c>
      <c r="B293" s="105" t="str">
        <f>+IF(Eventos!D298=0,"",Eventos!D298)</f>
        <v/>
      </c>
      <c r="C293" s="107" t="str">
        <f>+IF(Eventos!S298=0,"",Eventos!S298)</f>
        <v/>
      </c>
      <c r="D293" s="107" t="str">
        <f>+IF(Eventos!T298=0,"",Eventos!T298)</f>
        <v/>
      </c>
      <c r="E293" s="107" t="str">
        <f>+IF(Eventos!U298=0,"",Eventos!U298)</f>
        <v/>
      </c>
      <c r="F293" s="107" t="str">
        <f>+IF(Eventos!V298=0,"",Eventos!V298)</f>
        <v/>
      </c>
      <c r="G293" s="107" t="str">
        <f>+IF(Eventos!W298=0,"",Eventos!W298)</f>
        <v/>
      </c>
      <c r="H293" s="107" t="str">
        <f>+IF(Eventos!X298=0,"",Eventos!X298)</f>
        <v/>
      </c>
      <c r="I293" s="107" t="str">
        <f>+IF(Eventos!Y298=0,"",Eventos!Y298)</f>
        <v/>
      </c>
      <c r="J293" s="107" t="str">
        <f>+IF(Eventos!Z298=0,"",Eventos!Z298)</f>
        <v/>
      </c>
      <c r="K293" s="107" t="str">
        <f>+IF(Eventos!AF298=0,"",Eventos!AF298)</f>
        <v/>
      </c>
      <c r="L293" s="107" t="str">
        <f>+IF(Eventos!AD298=0,"",Eventos!AD298)</f>
        <v/>
      </c>
      <c r="M293" s="107" t="str">
        <f>+IF(Eventos!AA298=0,"",Eventos!AA298)</f>
        <v/>
      </c>
      <c r="N293" s="107" t="str">
        <f>+IF(Eventos!AB298=0,"",Eventos!AB298)</f>
        <v/>
      </c>
    </row>
    <row r="294" spans="1:14" x14ac:dyDescent="0.35">
      <c r="A294" s="105" t="str">
        <f>+IF(Eventos!C299=0,"",Eventos!C299)</f>
        <v/>
      </c>
      <c r="B294" s="105" t="str">
        <f>+IF(Eventos!D299=0,"",Eventos!D299)</f>
        <v/>
      </c>
      <c r="C294" s="107" t="str">
        <f>+IF(Eventos!S299=0,"",Eventos!S299)</f>
        <v/>
      </c>
      <c r="D294" s="107" t="str">
        <f>+IF(Eventos!T299=0,"",Eventos!T299)</f>
        <v/>
      </c>
      <c r="E294" s="107" t="str">
        <f>+IF(Eventos!U299=0,"",Eventos!U299)</f>
        <v/>
      </c>
      <c r="F294" s="107" t="str">
        <f>+IF(Eventos!V299=0,"",Eventos!V299)</f>
        <v/>
      </c>
      <c r="G294" s="107" t="str">
        <f>+IF(Eventos!W299=0,"",Eventos!W299)</f>
        <v/>
      </c>
      <c r="H294" s="107" t="str">
        <f>+IF(Eventos!X299=0,"",Eventos!X299)</f>
        <v/>
      </c>
      <c r="I294" s="107" t="str">
        <f>+IF(Eventos!Y299=0,"",Eventos!Y299)</f>
        <v/>
      </c>
      <c r="J294" s="107" t="str">
        <f>+IF(Eventos!Z299=0,"",Eventos!Z299)</f>
        <v/>
      </c>
      <c r="K294" s="107" t="str">
        <f>+IF(Eventos!AF299=0,"",Eventos!AF299)</f>
        <v/>
      </c>
      <c r="L294" s="107" t="str">
        <f>+IF(Eventos!AD299=0,"",Eventos!AD299)</f>
        <v/>
      </c>
      <c r="M294" s="107" t="str">
        <f>+IF(Eventos!AA299=0,"",Eventos!AA299)</f>
        <v/>
      </c>
      <c r="N294" s="107" t="str">
        <f>+IF(Eventos!AB299=0,"",Eventos!AB299)</f>
        <v/>
      </c>
    </row>
    <row r="295" spans="1:14" x14ac:dyDescent="0.35">
      <c r="A295" s="105" t="str">
        <f>+IF(Eventos!C300=0,"",Eventos!C300)</f>
        <v/>
      </c>
      <c r="B295" s="105" t="str">
        <f>+IF(Eventos!D300=0,"",Eventos!D300)</f>
        <v/>
      </c>
      <c r="C295" s="107" t="str">
        <f>+IF(Eventos!S300=0,"",Eventos!S300)</f>
        <v/>
      </c>
      <c r="D295" s="107" t="str">
        <f>+IF(Eventos!T300=0,"",Eventos!T300)</f>
        <v/>
      </c>
      <c r="E295" s="107" t="str">
        <f>+IF(Eventos!U300=0,"",Eventos!U300)</f>
        <v/>
      </c>
      <c r="F295" s="107" t="str">
        <f>+IF(Eventos!V300=0,"",Eventos!V300)</f>
        <v/>
      </c>
      <c r="G295" s="107" t="str">
        <f>+IF(Eventos!W300=0,"",Eventos!W300)</f>
        <v/>
      </c>
      <c r="H295" s="107" t="str">
        <f>+IF(Eventos!X300=0,"",Eventos!X300)</f>
        <v/>
      </c>
      <c r="I295" s="107" t="str">
        <f>+IF(Eventos!Y300=0,"",Eventos!Y300)</f>
        <v/>
      </c>
      <c r="J295" s="107" t="str">
        <f>+IF(Eventos!Z300=0,"",Eventos!Z300)</f>
        <v/>
      </c>
      <c r="K295" s="107" t="str">
        <f>+IF(Eventos!AF300=0,"",Eventos!AF300)</f>
        <v/>
      </c>
      <c r="L295" s="107" t="str">
        <f>+IF(Eventos!AD300=0,"",Eventos!AD300)</f>
        <v/>
      </c>
      <c r="M295" s="107" t="str">
        <f>+IF(Eventos!AA300=0,"",Eventos!AA300)</f>
        <v/>
      </c>
      <c r="N295" s="107" t="str">
        <f>+IF(Eventos!AB300=0,"",Eventos!AB300)</f>
        <v/>
      </c>
    </row>
    <row r="296" spans="1:14" x14ac:dyDescent="0.35">
      <c r="A296" s="105" t="str">
        <f>+IF(Eventos!C301=0,"",Eventos!C301)</f>
        <v/>
      </c>
      <c r="B296" s="105" t="str">
        <f>+IF(Eventos!D301=0,"",Eventos!D301)</f>
        <v/>
      </c>
      <c r="C296" s="107" t="str">
        <f>+IF(Eventos!S301=0,"",Eventos!S301)</f>
        <v/>
      </c>
      <c r="D296" s="107" t="str">
        <f>+IF(Eventos!T301=0,"",Eventos!T301)</f>
        <v/>
      </c>
      <c r="E296" s="107" t="str">
        <f>+IF(Eventos!U301=0,"",Eventos!U301)</f>
        <v/>
      </c>
      <c r="F296" s="107" t="str">
        <f>+IF(Eventos!V301=0,"",Eventos!V301)</f>
        <v/>
      </c>
      <c r="G296" s="107" t="str">
        <f>+IF(Eventos!W301=0,"",Eventos!W301)</f>
        <v/>
      </c>
      <c r="H296" s="107" t="str">
        <f>+IF(Eventos!X301=0,"",Eventos!X301)</f>
        <v/>
      </c>
      <c r="I296" s="107" t="str">
        <f>+IF(Eventos!Y301=0,"",Eventos!Y301)</f>
        <v/>
      </c>
      <c r="J296" s="107" t="str">
        <f>+IF(Eventos!Z301=0,"",Eventos!Z301)</f>
        <v/>
      </c>
      <c r="K296" s="107" t="str">
        <f>+IF(Eventos!AF301=0,"",Eventos!AF301)</f>
        <v/>
      </c>
      <c r="L296" s="107" t="str">
        <f>+IF(Eventos!AD301=0,"",Eventos!AD301)</f>
        <v/>
      </c>
      <c r="M296" s="107" t="str">
        <f>+IF(Eventos!AA301=0,"",Eventos!AA301)</f>
        <v/>
      </c>
      <c r="N296" s="107" t="str">
        <f>+IF(Eventos!AB301=0,"",Eventos!AB301)</f>
        <v/>
      </c>
    </row>
    <row r="297" spans="1:14" x14ac:dyDescent="0.35">
      <c r="A297" s="105" t="str">
        <f>+IF(Eventos!C302=0,"",Eventos!C302)</f>
        <v/>
      </c>
      <c r="B297" s="105" t="str">
        <f>+IF(Eventos!D302=0,"",Eventos!D302)</f>
        <v/>
      </c>
      <c r="C297" s="107" t="str">
        <f>+IF(Eventos!S302=0,"",Eventos!S302)</f>
        <v/>
      </c>
      <c r="D297" s="107" t="str">
        <f>+IF(Eventos!T302=0,"",Eventos!T302)</f>
        <v/>
      </c>
      <c r="E297" s="107" t="str">
        <f>+IF(Eventos!U302=0,"",Eventos!U302)</f>
        <v/>
      </c>
      <c r="F297" s="107" t="str">
        <f>+IF(Eventos!V302=0,"",Eventos!V302)</f>
        <v/>
      </c>
      <c r="G297" s="107" t="str">
        <f>+IF(Eventos!W302=0,"",Eventos!W302)</f>
        <v/>
      </c>
      <c r="H297" s="107" t="str">
        <f>+IF(Eventos!X302=0,"",Eventos!X302)</f>
        <v/>
      </c>
      <c r="I297" s="107" t="str">
        <f>+IF(Eventos!Y302=0,"",Eventos!Y302)</f>
        <v/>
      </c>
      <c r="J297" s="107" t="str">
        <f>+IF(Eventos!Z302=0,"",Eventos!Z302)</f>
        <v/>
      </c>
      <c r="K297" s="107" t="str">
        <f>+IF(Eventos!AF302=0,"",Eventos!AF302)</f>
        <v/>
      </c>
      <c r="L297" s="107" t="str">
        <f>+IF(Eventos!AD302=0,"",Eventos!AD302)</f>
        <v/>
      </c>
      <c r="M297" s="107" t="str">
        <f>+IF(Eventos!AA302=0,"",Eventos!AA302)</f>
        <v/>
      </c>
      <c r="N297" s="107" t="str">
        <f>+IF(Eventos!AB302=0,"",Eventos!AB302)</f>
        <v/>
      </c>
    </row>
    <row r="298" spans="1:14" x14ac:dyDescent="0.35">
      <c r="A298" s="105" t="str">
        <f>+IF(Eventos!C303=0,"",Eventos!C303)</f>
        <v/>
      </c>
      <c r="B298" s="105" t="str">
        <f>+IF(Eventos!D303=0,"",Eventos!D303)</f>
        <v/>
      </c>
      <c r="C298" s="107" t="str">
        <f>+IF(Eventos!S303=0,"",Eventos!S303)</f>
        <v/>
      </c>
      <c r="D298" s="107" t="str">
        <f>+IF(Eventos!T303=0,"",Eventos!T303)</f>
        <v/>
      </c>
      <c r="E298" s="107" t="str">
        <f>+IF(Eventos!U303=0,"",Eventos!U303)</f>
        <v/>
      </c>
      <c r="F298" s="107" t="str">
        <f>+IF(Eventos!V303=0,"",Eventos!V303)</f>
        <v/>
      </c>
      <c r="G298" s="107" t="str">
        <f>+IF(Eventos!W303=0,"",Eventos!W303)</f>
        <v/>
      </c>
      <c r="H298" s="107" t="str">
        <f>+IF(Eventos!X303=0,"",Eventos!X303)</f>
        <v/>
      </c>
      <c r="I298" s="107" t="str">
        <f>+IF(Eventos!Y303=0,"",Eventos!Y303)</f>
        <v/>
      </c>
      <c r="J298" s="107" t="str">
        <f>+IF(Eventos!Z303=0,"",Eventos!Z303)</f>
        <v/>
      </c>
      <c r="K298" s="107" t="str">
        <f>+IF(Eventos!AF303=0,"",Eventos!AF303)</f>
        <v/>
      </c>
      <c r="L298" s="107" t="str">
        <f>+IF(Eventos!AD303=0,"",Eventos!AD303)</f>
        <v/>
      </c>
      <c r="M298" s="107" t="str">
        <f>+IF(Eventos!AA303=0,"",Eventos!AA303)</f>
        <v/>
      </c>
      <c r="N298" s="107" t="str">
        <f>+IF(Eventos!AB303=0,"",Eventos!AB303)</f>
        <v/>
      </c>
    </row>
    <row r="299" spans="1:14" x14ac:dyDescent="0.35">
      <c r="A299" s="105" t="str">
        <f>+IF(Eventos!C304=0,"",Eventos!C304)</f>
        <v/>
      </c>
      <c r="B299" s="105" t="str">
        <f>+IF(Eventos!D304=0,"",Eventos!D304)</f>
        <v/>
      </c>
      <c r="C299" s="107" t="str">
        <f>+IF(Eventos!S304=0,"",Eventos!S304)</f>
        <v/>
      </c>
      <c r="D299" s="107" t="str">
        <f>+IF(Eventos!T304=0,"",Eventos!T304)</f>
        <v/>
      </c>
      <c r="E299" s="107" t="str">
        <f>+IF(Eventos!U304=0,"",Eventos!U304)</f>
        <v/>
      </c>
      <c r="F299" s="107" t="str">
        <f>+IF(Eventos!V304=0,"",Eventos!V304)</f>
        <v/>
      </c>
      <c r="G299" s="107" t="str">
        <f>+IF(Eventos!W304=0,"",Eventos!W304)</f>
        <v/>
      </c>
      <c r="H299" s="107" t="str">
        <f>+IF(Eventos!X304=0,"",Eventos!X304)</f>
        <v/>
      </c>
      <c r="I299" s="107" t="str">
        <f>+IF(Eventos!Y304=0,"",Eventos!Y304)</f>
        <v/>
      </c>
      <c r="J299" s="107" t="str">
        <f>+IF(Eventos!Z304=0,"",Eventos!Z304)</f>
        <v/>
      </c>
      <c r="K299" s="107" t="str">
        <f>+IF(Eventos!AF304=0,"",Eventos!AF304)</f>
        <v/>
      </c>
      <c r="L299" s="107" t="str">
        <f>+IF(Eventos!AD304=0,"",Eventos!AD304)</f>
        <v/>
      </c>
      <c r="M299" s="107" t="str">
        <f>+IF(Eventos!AA304=0,"",Eventos!AA304)</f>
        <v/>
      </c>
      <c r="N299" s="107" t="str">
        <f>+IF(Eventos!AB304=0,"",Eventos!AB304)</f>
        <v/>
      </c>
    </row>
    <row r="300" spans="1:14" x14ac:dyDescent="0.35">
      <c r="A300" s="105" t="str">
        <f>+IF(Eventos!C305=0,"",Eventos!C305)</f>
        <v/>
      </c>
      <c r="B300" s="105" t="str">
        <f>+IF(Eventos!D305=0,"",Eventos!D305)</f>
        <v/>
      </c>
      <c r="C300" s="107" t="str">
        <f>+IF(Eventos!S305=0,"",Eventos!S305)</f>
        <v/>
      </c>
      <c r="D300" s="107" t="str">
        <f>+IF(Eventos!T305=0,"",Eventos!T305)</f>
        <v/>
      </c>
      <c r="E300" s="107" t="str">
        <f>+IF(Eventos!U305=0,"",Eventos!U305)</f>
        <v/>
      </c>
      <c r="F300" s="107" t="str">
        <f>+IF(Eventos!V305=0,"",Eventos!V305)</f>
        <v/>
      </c>
      <c r="G300" s="107" t="str">
        <f>+IF(Eventos!W305=0,"",Eventos!W305)</f>
        <v/>
      </c>
      <c r="H300" s="107" t="str">
        <f>+IF(Eventos!X305=0,"",Eventos!X305)</f>
        <v/>
      </c>
      <c r="I300" s="107" t="str">
        <f>+IF(Eventos!Y305=0,"",Eventos!Y305)</f>
        <v/>
      </c>
      <c r="J300" s="107" t="str">
        <f>+IF(Eventos!Z305=0,"",Eventos!Z305)</f>
        <v/>
      </c>
      <c r="K300" s="107" t="str">
        <f>+IF(Eventos!AF305=0,"",Eventos!AF305)</f>
        <v/>
      </c>
      <c r="L300" s="107" t="str">
        <f>+IF(Eventos!AD305=0,"",Eventos!AD305)</f>
        <v/>
      </c>
      <c r="M300" s="107" t="str">
        <f>+IF(Eventos!AA305=0,"",Eventos!AA305)</f>
        <v/>
      </c>
      <c r="N300" s="107" t="str">
        <f>+IF(Eventos!AB305=0,"",Eventos!AB305)</f>
        <v/>
      </c>
    </row>
    <row r="301" spans="1:14" x14ac:dyDescent="0.35">
      <c r="A301" s="105" t="str">
        <f>+IF(Eventos!C306=0,"",Eventos!C306)</f>
        <v/>
      </c>
      <c r="B301" s="105" t="str">
        <f>+IF(Eventos!D306=0,"",Eventos!D306)</f>
        <v/>
      </c>
      <c r="C301" s="107" t="str">
        <f>+IF(Eventos!S306=0,"",Eventos!S306)</f>
        <v/>
      </c>
      <c r="D301" s="107" t="str">
        <f>+IF(Eventos!T306=0,"",Eventos!T306)</f>
        <v/>
      </c>
      <c r="E301" s="107" t="str">
        <f>+IF(Eventos!U306=0,"",Eventos!U306)</f>
        <v/>
      </c>
      <c r="F301" s="107" t="str">
        <f>+IF(Eventos!V306=0,"",Eventos!V306)</f>
        <v/>
      </c>
      <c r="G301" s="107" t="str">
        <f>+IF(Eventos!W306=0,"",Eventos!W306)</f>
        <v/>
      </c>
      <c r="H301" s="107" t="str">
        <f>+IF(Eventos!X306=0,"",Eventos!X306)</f>
        <v/>
      </c>
      <c r="I301" s="107" t="str">
        <f>+IF(Eventos!Y306=0,"",Eventos!Y306)</f>
        <v/>
      </c>
      <c r="J301" s="107" t="str">
        <f>+IF(Eventos!Z306=0,"",Eventos!Z306)</f>
        <v/>
      </c>
      <c r="K301" s="107" t="str">
        <f>+IF(Eventos!AF306=0,"",Eventos!AF306)</f>
        <v/>
      </c>
      <c r="L301" s="107" t="str">
        <f>+IF(Eventos!AD306=0,"",Eventos!AD306)</f>
        <v/>
      </c>
      <c r="M301" s="107" t="str">
        <f>+IF(Eventos!AA306=0,"",Eventos!AA306)</f>
        <v/>
      </c>
      <c r="N301" s="107" t="str">
        <f>+IF(Eventos!AB306=0,"",Eventos!AB306)</f>
        <v/>
      </c>
    </row>
    <row r="302" spans="1:14" x14ac:dyDescent="0.35">
      <c r="A302" s="105" t="str">
        <f>+IF(Eventos!C307=0,"",Eventos!C307)</f>
        <v/>
      </c>
      <c r="B302" s="105" t="str">
        <f>+IF(Eventos!D307=0,"",Eventos!D307)</f>
        <v/>
      </c>
      <c r="C302" s="107" t="str">
        <f>+IF(Eventos!S307=0,"",Eventos!S307)</f>
        <v/>
      </c>
      <c r="D302" s="107" t="str">
        <f>+IF(Eventos!T307=0,"",Eventos!T307)</f>
        <v/>
      </c>
      <c r="E302" s="107" t="str">
        <f>+IF(Eventos!U307=0,"",Eventos!U307)</f>
        <v/>
      </c>
      <c r="F302" s="107" t="str">
        <f>+IF(Eventos!V307=0,"",Eventos!V307)</f>
        <v/>
      </c>
      <c r="G302" s="107" t="str">
        <f>+IF(Eventos!W307=0,"",Eventos!W307)</f>
        <v/>
      </c>
      <c r="H302" s="107" t="str">
        <f>+IF(Eventos!X307=0,"",Eventos!X307)</f>
        <v/>
      </c>
      <c r="I302" s="107" t="str">
        <f>+IF(Eventos!Y307=0,"",Eventos!Y307)</f>
        <v/>
      </c>
      <c r="J302" s="107" t="str">
        <f>+IF(Eventos!Z307=0,"",Eventos!Z307)</f>
        <v/>
      </c>
      <c r="K302" s="107" t="str">
        <f>+IF(Eventos!AF307=0,"",Eventos!AF307)</f>
        <v/>
      </c>
      <c r="L302" s="107" t="str">
        <f>+IF(Eventos!AD307=0,"",Eventos!AD307)</f>
        <v/>
      </c>
      <c r="M302" s="107" t="str">
        <f>+IF(Eventos!AA307=0,"",Eventos!AA307)</f>
        <v/>
      </c>
      <c r="N302" s="107" t="str">
        <f>+IF(Eventos!AB307=0,"",Eventos!AB307)</f>
        <v/>
      </c>
    </row>
    <row r="303" spans="1:14" x14ac:dyDescent="0.35">
      <c r="A303" s="105" t="str">
        <f>+IF(Eventos!C308=0,"",Eventos!C308)</f>
        <v/>
      </c>
      <c r="B303" s="105" t="str">
        <f>+IF(Eventos!D308=0,"",Eventos!D308)</f>
        <v/>
      </c>
      <c r="C303" s="107" t="str">
        <f>+IF(Eventos!S308=0,"",Eventos!S308)</f>
        <v/>
      </c>
      <c r="D303" s="107" t="str">
        <f>+IF(Eventos!T308=0,"",Eventos!T308)</f>
        <v/>
      </c>
      <c r="E303" s="107" t="str">
        <f>+IF(Eventos!U308=0,"",Eventos!U308)</f>
        <v/>
      </c>
      <c r="F303" s="107" t="str">
        <f>+IF(Eventos!V308=0,"",Eventos!V308)</f>
        <v/>
      </c>
      <c r="G303" s="107" t="str">
        <f>+IF(Eventos!W308=0,"",Eventos!W308)</f>
        <v/>
      </c>
      <c r="H303" s="107" t="str">
        <f>+IF(Eventos!X308=0,"",Eventos!X308)</f>
        <v/>
      </c>
      <c r="I303" s="107" t="str">
        <f>+IF(Eventos!Y308=0,"",Eventos!Y308)</f>
        <v/>
      </c>
      <c r="J303" s="107" t="str">
        <f>+IF(Eventos!Z308=0,"",Eventos!Z308)</f>
        <v/>
      </c>
      <c r="K303" s="107" t="str">
        <f>+IF(Eventos!AF308=0,"",Eventos!AF308)</f>
        <v/>
      </c>
      <c r="L303" s="107" t="str">
        <f>+IF(Eventos!AD308=0,"",Eventos!AD308)</f>
        <v/>
      </c>
      <c r="M303" s="107" t="str">
        <f>+IF(Eventos!AA308=0,"",Eventos!AA308)</f>
        <v/>
      </c>
      <c r="N303" s="107" t="str">
        <f>+IF(Eventos!AB308=0,"",Eventos!AB308)</f>
        <v/>
      </c>
    </row>
    <row r="304" spans="1:14" x14ac:dyDescent="0.35">
      <c r="A304" s="105" t="str">
        <f>+IF(Eventos!C309=0,"",Eventos!C309)</f>
        <v/>
      </c>
      <c r="B304" s="105" t="str">
        <f>+IF(Eventos!D309=0,"",Eventos!D309)</f>
        <v/>
      </c>
      <c r="C304" s="107" t="str">
        <f>+IF(Eventos!S309=0,"",Eventos!S309)</f>
        <v/>
      </c>
      <c r="D304" s="107" t="str">
        <f>+IF(Eventos!T309=0,"",Eventos!T309)</f>
        <v/>
      </c>
      <c r="E304" s="107" t="str">
        <f>+IF(Eventos!U309=0,"",Eventos!U309)</f>
        <v/>
      </c>
      <c r="F304" s="107" t="str">
        <f>+IF(Eventos!V309=0,"",Eventos!V309)</f>
        <v/>
      </c>
      <c r="G304" s="107" t="str">
        <f>+IF(Eventos!W309=0,"",Eventos!W309)</f>
        <v/>
      </c>
      <c r="H304" s="107" t="str">
        <f>+IF(Eventos!X309=0,"",Eventos!X309)</f>
        <v/>
      </c>
      <c r="I304" s="107" t="str">
        <f>+IF(Eventos!Y309=0,"",Eventos!Y309)</f>
        <v/>
      </c>
      <c r="J304" s="107" t="str">
        <f>+IF(Eventos!Z309=0,"",Eventos!Z309)</f>
        <v/>
      </c>
      <c r="K304" s="107" t="str">
        <f>+IF(Eventos!AF309=0,"",Eventos!AF309)</f>
        <v/>
      </c>
      <c r="L304" s="107" t="str">
        <f>+IF(Eventos!AD309=0,"",Eventos!AD309)</f>
        <v/>
      </c>
      <c r="M304" s="107" t="str">
        <f>+IF(Eventos!AA309=0,"",Eventos!AA309)</f>
        <v/>
      </c>
      <c r="N304" s="107" t="str">
        <f>+IF(Eventos!AB309=0,"",Eventos!AB309)</f>
        <v/>
      </c>
    </row>
    <row r="305" spans="1:14" x14ac:dyDescent="0.35">
      <c r="A305" s="105" t="str">
        <f>+IF(Eventos!C310=0,"",Eventos!C310)</f>
        <v/>
      </c>
      <c r="B305" s="105" t="str">
        <f>+IF(Eventos!D310=0,"",Eventos!D310)</f>
        <v/>
      </c>
      <c r="C305" s="107" t="str">
        <f>+IF(Eventos!S310=0,"",Eventos!S310)</f>
        <v/>
      </c>
      <c r="D305" s="107" t="str">
        <f>+IF(Eventos!T310=0,"",Eventos!T310)</f>
        <v/>
      </c>
      <c r="E305" s="107" t="str">
        <f>+IF(Eventos!U310=0,"",Eventos!U310)</f>
        <v/>
      </c>
      <c r="F305" s="107" t="str">
        <f>+IF(Eventos!V310=0,"",Eventos!V310)</f>
        <v/>
      </c>
      <c r="G305" s="107" t="str">
        <f>+IF(Eventos!W310=0,"",Eventos!W310)</f>
        <v/>
      </c>
      <c r="H305" s="107" t="str">
        <f>+IF(Eventos!X310=0,"",Eventos!X310)</f>
        <v/>
      </c>
      <c r="I305" s="107" t="str">
        <f>+IF(Eventos!Y310=0,"",Eventos!Y310)</f>
        <v/>
      </c>
      <c r="J305" s="107" t="str">
        <f>+IF(Eventos!Z310=0,"",Eventos!Z310)</f>
        <v/>
      </c>
      <c r="K305" s="107" t="str">
        <f>+IF(Eventos!AF310=0,"",Eventos!AF310)</f>
        <v/>
      </c>
      <c r="L305" s="107" t="str">
        <f>+IF(Eventos!AD310=0,"",Eventos!AD310)</f>
        <v/>
      </c>
      <c r="M305" s="107" t="str">
        <f>+IF(Eventos!AA310=0,"",Eventos!AA310)</f>
        <v/>
      </c>
      <c r="N305" s="107" t="str">
        <f>+IF(Eventos!AB310=0,"",Eventos!AB310)</f>
        <v/>
      </c>
    </row>
    <row r="306" spans="1:14" x14ac:dyDescent="0.35">
      <c r="A306" s="105" t="str">
        <f>+IF(Eventos!C311=0,"",Eventos!C311)</f>
        <v/>
      </c>
      <c r="B306" s="105" t="str">
        <f>+IF(Eventos!D311=0,"",Eventos!D311)</f>
        <v/>
      </c>
      <c r="C306" s="107" t="str">
        <f>+IF(Eventos!S311=0,"",Eventos!S311)</f>
        <v/>
      </c>
      <c r="D306" s="107" t="str">
        <f>+IF(Eventos!T311=0,"",Eventos!T311)</f>
        <v/>
      </c>
      <c r="E306" s="107" t="str">
        <f>+IF(Eventos!U311=0,"",Eventos!U311)</f>
        <v/>
      </c>
      <c r="F306" s="107" t="str">
        <f>+IF(Eventos!V311=0,"",Eventos!V311)</f>
        <v/>
      </c>
      <c r="G306" s="107" t="str">
        <f>+IF(Eventos!W311=0,"",Eventos!W311)</f>
        <v/>
      </c>
      <c r="H306" s="107" t="str">
        <f>+IF(Eventos!X311=0,"",Eventos!X311)</f>
        <v/>
      </c>
      <c r="I306" s="107" t="str">
        <f>+IF(Eventos!Y311=0,"",Eventos!Y311)</f>
        <v/>
      </c>
      <c r="J306" s="107" t="str">
        <f>+IF(Eventos!Z311=0,"",Eventos!Z311)</f>
        <v/>
      </c>
      <c r="K306" s="107" t="str">
        <f>+IF(Eventos!AF311=0,"",Eventos!AF311)</f>
        <v/>
      </c>
      <c r="L306" s="107" t="str">
        <f>+IF(Eventos!AD311=0,"",Eventos!AD311)</f>
        <v/>
      </c>
      <c r="M306" s="107" t="str">
        <f>+IF(Eventos!AA311=0,"",Eventos!AA311)</f>
        <v/>
      </c>
      <c r="N306" s="107" t="str">
        <f>+IF(Eventos!AB311=0,"",Eventos!AB311)</f>
        <v/>
      </c>
    </row>
    <row r="307" spans="1:14" x14ac:dyDescent="0.35">
      <c r="A307" s="105" t="str">
        <f>+IF(Eventos!C312=0,"",Eventos!C312)</f>
        <v/>
      </c>
      <c r="B307" s="105" t="str">
        <f>+IF(Eventos!D312=0,"",Eventos!D312)</f>
        <v/>
      </c>
      <c r="C307" s="107" t="str">
        <f>+IF(Eventos!S312=0,"",Eventos!S312)</f>
        <v/>
      </c>
      <c r="D307" s="107" t="str">
        <f>+IF(Eventos!T312=0,"",Eventos!T312)</f>
        <v/>
      </c>
      <c r="E307" s="107" t="str">
        <f>+IF(Eventos!U312=0,"",Eventos!U312)</f>
        <v/>
      </c>
      <c r="F307" s="107" t="str">
        <f>+IF(Eventos!V312=0,"",Eventos!V312)</f>
        <v/>
      </c>
      <c r="G307" s="107" t="str">
        <f>+IF(Eventos!W312=0,"",Eventos!W312)</f>
        <v/>
      </c>
      <c r="H307" s="107" t="str">
        <f>+IF(Eventos!X312=0,"",Eventos!X312)</f>
        <v/>
      </c>
      <c r="I307" s="107" t="str">
        <f>+IF(Eventos!Y312=0,"",Eventos!Y312)</f>
        <v/>
      </c>
      <c r="J307" s="107" t="str">
        <f>+IF(Eventos!Z312=0,"",Eventos!Z312)</f>
        <v/>
      </c>
      <c r="K307" s="107" t="str">
        <f>+IF(Eventos!AF312=0,"",Eventos!AF312)</f>
        <v/>
      </c>
      <c r="L307" s="107" t="str">
        <f>+IF(Eventos!AD312=0,"",Eventos!AD312)</f>
        <v/>
      </c>
      <c r="M307" s="107" t="str">
        <f>+IF(Eventos!AA312=0,"",Eventos!AA312)</f>
        <v/>
      </c>
      <c r="N307" s="107" t="str">
        <f>+IF(Eventos!AB312=0,"",Eventos!AB312)</f>
        <v/>
      </c>
    </row>
    <row r="308" spans="1:14" x14ac:dyDescent="0.35">
      <c r="A308" s="105" t="str">
        <f>+IF(Eventos!C313=0,"",Eventos!C313)</f>
        <v/>
      </c>
      <c r="B308" s="105" t="str">
        <f>+IF(Eventos!D313=0,"",Eventos!D313)</f>
        <v/>
      </c>
      <c r="C308" s="107" t="str">
        <f>+IF(Eventos!S313=0,"",Eventos!S313)</f>
        <v/>
      </c>
      <c r="D308" s="107" t="str">
        <f>+IF(Eventos!T313=0,"",Eventos!T313)</f>
        <v/>
      </c>
      <c r="E308" s="107" t="str">
        <f>+IF(Eventos!U313=0,"",Eventos!U313)</f>
        <v/>
      </c>
      <c r="F308" s="107" t="str">
        <f>+IF(Eventos!V313=0,"",Eventos!V313)</f>
        <v/>
      </c>
      <c r="G308" s="107" t="str">
        <f>+IF(Eventos!W313=0,"",Eventos!W313)</f>
        <v/>
      </c>
      <c r="H308" s="107" t="str">
        <f>+IF(Eventos!X313=0,"",Eventos!X313)</f>
        <v/>
      </c>
      <c r="I308" s="107" t="str">
        <f>+IF(Eventos!Y313=0,"",Eventos!Y313)</f>
        <v/>
      </c>
      <c r="J308" s="107" t="str">
        <f>+IF(Eventos!Z313=0,"",Eventos!Z313)</f>
        <v/>
      </c>
      <c r="K308" s="107" t="str">
        <f>+IF(Eventos!AF313=0,"",Eventos!AF313)</f>
        <v/>
      </c>
      <c r="L308" s="107" t="str">
        <f>+IF(Eventos!AD313=0,"",Eventos!AD313)</f>
        <v/>
      </c>
      <c r="M308" s="107" t="str">
        <f>+IF(Eventos!AA313=0,"",Eventos!AA313)</f>
        <v/>
      </c>
      <c r="N308" s="107" t="str">
        <f>+IF(Eventos!AB313=0,"",Eventos!AB313)</f>
        <v/>
      </c>
    </row>
    <row r="309" spans="1:14" x14ac:dyDescent="0.35">
      <c r="A309" s="105" t="str">
        <f>+IF(Eventos!C314=0,"",Eventos!C314)</f>
        <v/>
      </c>
      <c r="B309" s="105" t="str">
        <f>+IF(Eventos!D314=0,"",Eventos!D314)</f>
        <v/>
      </c>
      <c r="C309" s="107" t="str">
        <f>+IF(Eventos!S314=0,"",Eventos!S314)</f>
        <v/>
      </c>
      <c r="D309" s="107" t="str">
        <f>+IF(Eventos!T314=0,"",Eventos!T314)</f>
        <v/>
      </c>
      <c r="E309" s="107" t="str">
        <f>+IF(Eventos!U314=0,"",Eventos!U314)</f>
        <v/>
      </c>
      <c r="F309" s="107" t="str">
        <f>+IF(Eventos!V314=0,"",Eventos!V314)</f>
        <v/>
      </c>
      <c r="G309" s="107" t="str">
        <f>+IF(Eventos!W314=0,"",Eventos!W314)</f>
        <v/>
      </c>
      <c r="H309" s="107" t="str">
        <f>+IF(Eventos!X314=0,"",Eventos!X314)</f>
        <v/>
      </c>
      <c r="I309" s="107" t="str">
        <f>+IF(Eventos!Y314=0,"",Eventos!Y314)</f>
        <v/>
      </c>
      <c r="J309" s="107" t="str">
        <f>+IF(Eventos!Z314=0,"",Eventos!Z314)</f>
        <v/>
      </c>
      <c r="K309" s="107" t="str">
        <f>+IF(Eventos!AF314=0,"",Eventos!AF314)</f>
        <v/>
      </c>
      <c r="L309" s="107" t="str">
        <f>+IF(Eventos!AD314=0,"",Eventos!AD314)</f>
        <v/>
      </c>
      <c r="M309" s="107" t="str">
        <f>+IF(Eventos!AA314=0,"",Eventos!AA314)</f>
        <v/>
      </c>
      <c r="N309" s="107" t="str">
        <f>+IF(Eventos!AB314=0,"",Eventos!AB314)</f>
        <v/>
      </c>
    </row>
    <row r="310" spans="1:14" x14ac:dyDescent="0.35">
      <c r="A310" s="105" t="str">
        <f>+IF(Eventos!C315=0,"",Eventos!C315)</f>
        <v/>
      </c>
      <c r="B310" s="105" t="str">
        <f>+IF(Eventos!D315=0,"",Eventos!D315)</f>
        <v/>
      </c>
      <c r="C310" s="107" t="str">
        <f>+IF(Eventos!S315=0,"",Eventos!S315)</f>
        <v/>
      </c>
      <c r="D310" s="107" t="str">
        <f>+IF(Eventos!T315=0,"",Eventos!T315)</f>
        <v/>
      </c>
      <c r="E310" s="107" t="str">
        <f>+IF(Eventos!U315=0,"",Eventos!U315)</f>
        <v/>
      </c>
      <c r="F310" s="107" t="str">
        <f>+IF(Eventos!V315=0,"",Eventos!V315)</f>
        <v/>
      </c>
      <c r="G310" s="107" t="str">
        <f>+IF(Eventos!W315=0,"",Eventos!W315)</f>
        <v/>
      </c>
      <c r="H310" s="107" t="str">
        <f>+IF(Eventos!X315=0,"",Eventos!X315)</f>
        <v/>
      </c>
      <c r="I310" s="107" t="str">
        <f>+IF(Eventos!Y315=0,"",Eventos!Y315)</f>
        <v/>
      </c>
      <c r="J310" s="107" t="str">
        <f>+IF(Eventos!Z315=0,"",Eventos!Z315)</f>
        <v/>
      </c>
      <c r="K310" s="107" t="str">
        <f>+IF(Eventos!AF315=0,"",Eventos!AF315)</f>
        <v/>
      </c>
      <c r="L310" s="107" t="str">
        <f>+IF(Eventos!AD315=0,"",Eventos!AD315)</f>
        <v/>
      </c>
      <c r="M310" s="107" t="str">
        <f>+IF(Eventos!AA315=0,"",Eventos!AA315)</f>
        <v/>
      </c>
      <c r="N310" s="107" t="str">
        <f>+IF(Eventos!AB315=0,"",Eventos!AB315)</f>
        <v/>
      </c>
    </row>
    <row r="311" spans="1:14" x14ac:dyDescent="0.35">
      <c r="A311" s="105" t="str">
        <f>+IF(Eventos!C316=0,"",Eventos!C316)</f>
        <v/>
      </c>
      <c r="B311" s="105" t="str">
        <f>+IF(Eventos!D316=0,"",Eventos!D316)</f>
        <v/>
      </c>
      <c r="C311" s="107" t="str">
        <f>+IF(Eventos!S316=0,"",Eventos!S316)</f>
        <v/>
      </c>
      <c r="D311" s="107" t="str">
        <f>+IF(Eventos!T316=0,"",Eventos!T316)</f>
        <v/>
      </c>
      <c r="E311" s="107" t="str">
        <f>+IF(Eventos!U316=0,"",Eventos!U316)</f>
        <v/>
      </c>
      <c r="F311" s="107" t="str">
        <f>+IF(Eventos!V316=0,"",Eventos!V316)</f>
        <v/>
      </c>
      <c r="G311" s="107" t="str">
        <f>+IF(Eventos!W316=0,"",Eventos!W316)</f>
        <v/>
      </c>
      <c r="H311" s="107" t="str">
        <f>+IF(Eventos!X316=0,"",Eventos!X316)</f>
        <v/>
      </c>
      <c r="I311" s="107" t="str">
        <f>+IF(Eventos!Y316=0,"",Eventos!Y316)</f>
        <v/>
      </c>
      <c r="J311" s="107" t="str">
        <f>+IF(Eventos!Z316=0,"",Eventos!Z316)</f>
        <v/>
      </c>
      <c r="K311" s="107" t="str">
        <f>+IF(Eventos!AF316=0,"",Eventos!AF316)</f>
        <v/>
      </c>
      <c r="L311" s="107" t="str">
        <f>+IF(Eventos!AD316=0,"",Eventos!AD316)</f>
        <v/>
      </c>
      <c r="M311" s="107" t="str">
        <f>+IF(Eventos!AA316=0,"",Eventos!AA316)</f>
        <v/>
      </c>
      <c r="N311" s="107" t="str">
        <f>+IF(Eventos!AB316=0,"",Eventos!AB316)</f>
        <v/>
      </c>
    </row>
    <row r="312" spans="1:14" x14ac:dyDescent="0.35">
      <c r="A312" s="105" t="str">
        <f>+IF(Eventos!C317=0,"",Eventos!C317)</f>
        <v/>
      </c>
      <c r="B312" s="105" t="str">
        <f>+IF(Eventos!D317=0,"",Eventos!D317)</f>
        <v/>
      </c>
      <c r="C312" s="107" t="str">
        <f>+IF(Eventos!S317=0,"",Eventos!S317)</f>
        <v/>
      </c>
      <c r="D312" s="107" t="str">
        <f>+IF(Eventos!T317=0,"",Eventos!T317)</f>
        <v/>
      </c>
      <c r="E312" s="107" t="str">
        <f>+IF(Eventos!U317=0,"",Eventos!U317)</f>
        <v/>
      </c>
      <c r="F312" s="107" t="str">
        <f>+IF(Eventos!V317=0,"",Eventos!V317)</f>
        <v/>
      </c>
      <c r="G312" s="107" t="str">
        <f>+IF(Eventos!W317=0,"",Eventos!W317)</f>
        <v/>
      </c>
      <c r="H312" s="107" t="str">
        <f>+IF(Eventos!X317=0,"",Eventos!X317)</f>
        <v/>
      </c>
      <c r="I312" s="107" t="str">
        <f>+IF(Eventos!Y317=0,"",Eventos!Y317)</f>
        <v/>
      </c>
      <c r="J312" s="107" t="str">
        <f>+IF(Eventos!Z317=0,"",Eventos!Z317)</f>
        <v/>
      </c>
      <c r="K312" s="107" t="str">
        <f>+IF(Eventos!AF317=0,"",Eventos!AF317)</f>
        <v/>
      </c>
      <c r="L312" s="107" t="str">
        <f>+IF(Eventos!AD317=0,"",Eventos!AD317)</f>
        <v/>
      </c>
      <c r="M312" s="107" t="str">
        <f>+IF(Eventos!AA317=0,"",Eventos!AA317)</f>
        <v/>
      </c>
      <c r="N312" s="107" t="str">
        <f>+IF(Eventos!AB317=0,"",Eventos!AB317)</f>
        <v/>
      </c>
    </row>
    <row r="313" spans="1:14" x14ac:dyDescent="0.35">
      <c r="A313" s="105" t="str">
        <f>+IF(Eventos!C318=0,"",Eventos!C318)</f>
        <v/>
      </c>
      <c r="B313" s="105" t="str">
        <f>+IF(Eventos!D318=0,"",Eventos!D318)</f>
        <v/>
      </c>
      <c r="C313" s="107" t="str">
        <f>+IF(Eventos!S318=0,"",Eventos!S318)</f>
        <v/>
      </c>
      <c r="D313" s="107" t="str">
        <f>+IF(Eventos!T318=0,"",Eventos!T318)</f>
        <v/>
      </c>
      <c r="E313" s="107" t="str">
        <f>+IF(Eventos!U318=0,"",Eventos!U318)</f>
        <v/>
      </c>
      <c r="F313" s="107" t="str">
        <f>+IF(Eventos!V318=0,"",Eventos!V318)</f>
        <v/>
      </c>
      <c r="G313" s="107" t="str">
        <f>+IF(Eventos!W318=0,"",Eventos!W318)</f>
        <v/>
      </c>
      <c r="H313" s="107" t="str">
        <f>+IF(Eventos!X318=0,"",Eventos!X318)</f>
        <v/>
      </c>
      <c r="I313" s="107" t="str">
        <f>+IF(Eventos!Y318=0,"",Eventos!Y318)</f>
        <v/>
      </c>
      <c r="J313" s="107" t="str">
        <f>+IF(Eventos!Z318=0,"",Eventos!Z318)</f>
        <v/>
      </c>
      <c r="K313" s="107" t="str">
        <f>+IF(Eventos!AF318=0,"",Eventos!AF318)</f>
        <v/>
      </c>
      <c r="L313" s="107" t="str">
        <f>+IF(Eventos!AD318=0,"",Eventos!AD318)</f>
        <v/>
      </c>
      <c r="M313" s="107" t="str">
        <f>+IF(Eventos!AA318=0,"",Eventos!AA318)</f>
        <v/>
      </c>
      <c r="N313" s="107" t="str">
        <f>+IF(Eventos!AB318=0,"",Eventos!AB318)</f>
        <v/>
      </c>
    </row>
    <row r="314" spans="1:14" x14ac:dyDescent="0.35">
      <c r="A314" s="105" t="str">
        <f>+IF(Eventos!C319=0,"",Eventos!C319)</f>
        <v/>
      </c>
      <c r="B314" s="105" t="str">
        <f>+IF(Eventos!D319=0,"",Eventos!D319)</f>
        <v/>
      </c>
      <c r="C314" s="107" t="str">
        <f>+IF(Eventos!S319=0,"",Eventos!S319)</f>
        <v/>
      </c>
      <c r="D314" s="107" t="str">
        <f>+IF(Eventos!T319=0,"",Eventos!T319)</f>
        <v/>
      </c>
      <c r="E314" s="107" t="str">
        <f>+IF(Eventos!U319=0,"",Eventos!U319)</f>
        <v/>
      </c>
      <c r="F314" s="107" t="str">
        <f>+IF(Eventos!V319=0,"",Eventos!V319)</f>
        <v/>
      </c>
      <c r="G314" s="107" t="str">
        <f>+IF(Eventos!W319=0,"",Eventos!W319)</f>
        <v/>
      </c>
      <c r="H314" s="107" t="str">
        <f>+IF(Eventos!X319=0,"",Eventos!X319)</f>
        <v/>
      </c>
      <c r="I314" s="107" t="str">
        <f>+IF(Eventos!Y319=0,"",Eventos!Y319)</f>
        <v/>
      </c>
      <c r="J314" s="107" t="str">
        <f>+IF(Eventos!Z319=0,"",Eventos!Z319)</f>
        <v/>
      </c>
      <c r="K314" s="107" t="str">
        <f>+IF(Eventos!AF319=0,"",Eventos!AF319)</f>
        <v/>
      </c>
      <c r="L314" s="107" t="str">
        <f>+IF(Eventos!AD319=0,"",Eventos!AD319)</f>
        <v/>
      </c>
      <c r="M314" s="107" t="str">
        <f>+IF(Eventos!AA319=0,"",Eventos!AA319)</f>
        <v/>
      </c>
      <c r="N314" s="107" t="str">
        <f>+IF(Eventos!AB319=0,"",Eventos!AB319)</f>
        <v/>
      </c>
    </row>
    <row r="315" spans="1:14" x14ac:dyDescent="0.35">
      <c r="A315" s="105" t="str">
        <f>+IF(Eventos!C320=0,"",Eventos!C320)</f>
        <v/>
      </c>
      <c r="B315" s="105" t="str">
        <f>+IF(Eventos!D320=0,"",Eventos!D320)</f>
        <v/>
      </c>
      <c r="C315" s="107" t="str">
        <f>+IF(Eventos!S320=0,"",Eventos!S320)</f>
        <v/>
      </c>
      <c r="D315" s="107" t="str">
        <f>+IF(Eventos!T320=0,"",Eventos!T320)</f>
        <v/>
      </c>
      <c r="E315" s="107" t="str">
        <f>+IF(Eventos!U320=0,"",Eventos!U320)</f>
        <v/>
      </c>
      <c r="F315" s="107" t="str">
        <f>+IF(Eventos!V320=0,"",Eventos!V320)</f>
        <v/>
      </c>
      <c r="G315" s="107" t="str">
        <f>+IF(Eventos!W320=0,"",Eventos!W320)</f>
        <v/>
      </c>
      <c r="H315" s="107" t="str">
        <f>+IF(Eventos!X320=0,"",Eventos!X320)</f>
        <v/>
      </c>
      <c r="I315" s="107" t="str">
        <f>+IF(Eventos!Y320=0,"",Eventos!Y320)</f>
        <v/>
      </c>
      <c r="J315" s="107" t="str">
        <f>+IF(Eventos!Z320=0,"",Eventos!Z320)</f>
        <v/>
      </c>
      <c r="K315" s="107" t="str">
        <f>+IF(Eventos!AF320=0,"",Eventos!AF320)</f>
        <v/>
      </c>
      <c r="L315" s="107" t="str">
        <f>+IF(Eventos!AD320=0,"",Eventos!AD320)</f>
        <v/>
      </c>
      <c r="M315" s="107" t="str">
        <f>+IF(Eventos!AA320=0,"",Eventos!AA320)</f>
        <v/>
      </c>
      <c r="N315" s="107" t="str">
        <f>+IF(Eventos!AB320=0,"",Eventos!AB320)</f>
        <v/>
      </c>
    </row>
    <row r="316" spans="1:14" x14ac:dyDescent="0.35">
      <c r="A316" s="105" t="str">
        <f>+IF(Eventos!C321=0,"",Eventos!C321)</f>
        <v/>
      </c>
      <c r="B316" s="105" t="str">
        <f>+IF(Eventos!D321=0,"",Eventos!D321)</f>
        <v/>
      </c>
      <c r="C316" s="107" t="str">
        <f>+IF(Eventos!S321=0,"",Eventos!S321)</f>
        <v/>
      </c>
      <c r="D316" s="107" t="str">
        <f>+IF(Eventos!T321=0,"",Eventos!T321)</f>
        <v/>
      </c>
      <c r="E316" s="107" t="str">
        <f>+IF(Eventos!U321=0,"",Eventos!U321)</f>
        <v/>
      </c>
      <c r="F316" s="107" t="str">
        <f>+IF(Eventos!V321=0,"",Eventos!V321)</f>
        <v/>
      </c>
      <c r="G316" s="107" t="str">
        <f>+IF(Eventos!W321=0,"",Eventos!W321)</f>
        <v/>
      </c>
      <c r="H316" s="107" t="str">
        <f>+IF(Eventos!X321=0,"",Eventos!X321)</f>
        <v/>
      </c>
      <c r="I316" s="107" t="str">
        <f>+IF(Eventos!Y321=0,"",Eventos!Y321)</f>
        <v/>
      </c>
      <c r="J316" s="107" t="str">
        <f>+IF(Eventos!Z321=0,"",Eventos!Z321)</f>
        <v/>
      </c>
      <c r="K316" s="107" t="str">
        <f>+IF(Eventos!AF321=0,"",Eventos!AF321)</f>
        <v/>
      </c>
      <c r="L316" s="107" t="str">
        <f>+IF(Eventos!AD321=0,"",Eventos!AD321)</f>
        <v/>
      </c>
      <c r="M316" s="107" t="str">
        <f>+IF(Eventos!AA321=0,"",Eventos!AA321)</f>
        <v/>
      </c>
      <c r="N316" s="107" t="str">
        <f>+IF(Eventos!AB321=0,"",Eventos!AB321)</f>
        <v/>
      </c>
    </row>
    <row r="317" spans="1:14" x14ac:dyDescent="0.35">
      <c r="A317" s="105" t="str">
        <f>+IF(Eventos!C322=0,"",Eventos!C322)</f>
        <v/>
      </c>
      <c r="B317" s="105" t="str">
        <f>+IF(Eventos!D322=0,"",Eventos!D322)</f>
        <v/>
      </c>
      <c r="C317" s="107" t="str">
        <f>+IF(Eventos!S322=0,"",Eventos!S322)</f>
        <v/>
      </c>
      <c r="D317" s="107" t="str">
        <f>+IF(Eventos!T322=0,"",Eventos!T322)</f>
        <v/>
      </c>
      <c r="E317" s="107" t="str">
        <f>+IF(Eventos!U322=0,"",Eventos!U322)</f>
        <v/>
      </c>
      <c r="F317" s="107" t="str">
        <f>+IF(Eventos!V322=0,"",Eventos!V322)</f>
        <v/>
      </c>
      <c r="G317" s="107" t="str">
        <f>+IF(Eventos!W322=0,"",Eventos!W322)</f>
        <v/>
      </c>
      <c r="H317" s="107" t="str">
        <f>+IF(Eventos!X322=0,"",Eventos!X322)</f>
        <v/>
      </c>
      <c r="I317" s="107" t="str">
        <f>+IF(Eventos!Y322=0,"",Eventos!Y322)</f>
        <v/>
      </c>
      <c r="J317" s="107" t="str">
        <f>+IF(Eventos!Z322=0,"",Eventos!Z322)</f>
        <v/>
      </c>
      <c r="K317" s="107" t="str">
        <f>+IF(Eventos!AF322=0,"",Eventos!AF322)</f>
        <v/>
      </c>
      <c r="L317" s="107" t="str">
        <f>+IF(Eventos!AD322=0,"",Eventos!AD322)</f>
        <v/>
      </c>
      <c r="M317" s="107" t="str">
        <f>+IF(Eventos!AA322=0,"",Eventos!AA322)</f>
        <v/>
      </c>
      <c r="N317" s="107" t="str">
        <f>+IF(Eventos!AB322=0,"",Eventos!AB322)</f>
        <v/>
      </c>
    </row>
    <row r="318" spans="1:14" x14ac:dyDescent="0.35">
      <c r="A318" s="105" t="str">
        <f>+IF(Eventos!C323=0,"",Eventos!C323)</f>
        <v/>
      </c>
      <c r="B318" s="105" t="str">
        <f>+IF(Eventos!D323=0,"",Eventos!D323)</f>
        <v/>
      </c>
      <c r="C318" s="107" t="str">
        <f>+IF(Eventos!S323=0,"",Eventos!S323)</f>
        <v/>
      </c>
      <c r="D318" s="107" t="str">
        <f>+IF(Eventos!T323=0,"",Eventos!T323)</f>
        <v/>
      </c>
      <c r="E318" s="107" t="str">
        <f>+IF(Eventos!U323=0,"",Eventos!U323)</f>
        <v/>
      </c>
      <c r="F318" s="107" t="str">
        <f>+IF(Eventos!V323=0,"",Eventos!V323)</f>
        <v/>
      </c>
      <c r="G318" s="107" t="str">
        <f>+IF(Eventos!W323=0,"",Eventos!W323)</f>
        <v/>
      </c>
      <c r="H318" s="107" t="str">
        <f>+IF(Eventos!X323=0,"",Eventos!X323)</f>
        <v/>
      </c>
      <c r="I318" s="107" t="str">
        <f>+IF(Eventos!Y323=0,"",Eventos!Y323)</f>
        <v/>
      </c>
      <c r="J318" s="107" t="str">
        <f>+IF(Eventos!Z323=0,"",Eventos!Z323)</f>
        <v/>
      </c>
      <c r="K318" s="107" t="str">
        <f>+IF(Eventos!AF323=0,"",Eventos!AF323)</f>
        <v/>
      </c>
      <c r="L318" s="107" t="str">
        <f>+IF(Eventos!AD323=0,"",Eventos!AD323)</f>
        <v/>
      </c>
      <c r="M318" s="107" t="str">
        <f>+IF(Eventos!AA323=0,"",Eventos!AA323)</f>
        <v/>
      </c>
      <c r="N318" s="107" t="str">
        <f>+IF(Eventos!AB323=0,"",Eventos!AB323)</f>
        <v/>
      </c>
    </row>
    <row r="319" spans="1:14" x14ac:dyDescent="0.35">
      <c r="A319" s="105" t="str">
        <f>+IF(Eventos!C324=0,"",Eventos!C324)</f>
        <v/>
      </c>
      <c r="B319" s="105" t="str">
        <f>+IF(Eventos!D324=0,"",Eventos!D324)</f>
        <v/>
      </c>
      <c r="C319" s="107" t="str">
        <f>+IF(Eventos!S324=0,"",Eventos!S324)</f>
        <v/>
      </c>
      <c r="D319" s="107" t="str">
        <f>+IF(Eventos!T324=0,"",Eventos!T324)</f>
        <v/>
      </c>
      <c r="E319" s="107" t="str">
        <f>+IF(Eventos!U324=0,"",Eventos!U324)</f>
        <v/>
      </c>
      <c r="F319" s="107" t="str">
        <f>+IF(Eventos!V324=0,"",Eventos!V324)</f>
        <v/>
      </c>
      <c r="G319" s="107" t="str">
        <f>+IF(Eventos!W324=0,"",Eventos!W324)</f>
        <v/>
      </c>
      <c r="H319" s="107" t="str">
        <f>+IF(Eventos!X324=0,"",Eventos!X324)</f>
        <v/>
      </c>
      <c r="I319" s="107" t="str">
        <f>+IF(Eventos!Y324=0,"",Eventos!Y324)</f>
        <v/>
      </c>
      <c r="J319" s="107" t="str">
        <f>+IF(Eventos!Z324=0,"",Eventos!Z324)</f>
        <v/>
      </c>
      <c r="K319" s="107" t="str">
        <f>+IF(Eventos!AF324=0,"",Eventos!AF324)</f>
        <v/>
      </c>
      <c r="L319" s="107" t="str">
        <f>+IF(Eventos!AD324=0,"",Eventos!AD324)</f>
        <v/>
      </c>
      <c r="M319" s="107" t="str">
        <f>+IF(Eventos!AA324=0,"",Eventos!AA324)</f>
        <v/>
      </c>
      <c r="N319" s="107" t="str">
        <f>+IF(Eventos!AB324=0,"",Eventos!AB324)</f>
        <v/>
      </c>
    </row>
    <row r="320" spans="1:14" x14ac:dyDescent="0.35">
      <c r="A320" s="105" t="str">
        <f>+IF(Eventos!C325=0,"",Eventos!C325)</f>
        <v/>
      </c>
      <c r="B320" s="105" t="str">
        <f>+IF(Eventos!D325=0,"",Eventos!D325)</f>
        <v/>
      </c>
      <c r="C320" s="107" t="str">
        <f>+IF(Eventos!S325=0,"",Eventos!S325)</f>
        <v/>
      </c>
      <c r="D320" s="107" t="str">
        <f>+IF(Eventos!T325=0,"",Eventos!T325)</f>
        <v/>
      </c>
      <c r="E320" s="107" t="str">
        <f>+IF(Eventos!U325=0,"",Eventos!U325)</f>
        <v/>
      </c>
      <c r="F320" s="107" t="str">
        <f>+IF(Eventos!V325=0,"",Eventos!V325)</f>
        <v/>
      </c>
      <c r="G320" s="107" t="str">
        <f>+IF(Eventos!W325=0,"",Eventos!W325)</f>
        <v/>
      </c>
      <c r="H320" s="107" t="str">
        <f>+IF(Eventos!X325=0,"",Eventos!X325)</f>
        <v/>
      </c>
      <c r="I320" s="107" t="str">
        <f>+IF(Eventos!Y325=0,"",Eventos!Y325)</f>
        <v/>
      </c>
      <c r="J320" s="107" t="str">
        <f>+IF(Eventos!Z325=0,"",Eventos!Z325)</f>
        <v/>
      </c>
      <c r="K320" s="107" t="str">
        <f>+IF(Eventos!AF325=0,"",Eventos!AF325)</f>
        <v/>
      </c>
      <c r="L320" s="107" t="str">
        <f>+IF(Eventos!AD325=0,"",Eventos!AD325)</f>
        <v/>
      </c>
      <c r="M320" s="107" t="str">
        <f>+IF(Eventos!AA325=0,"",Eventos!AA325)</f>
        <v/>
      </c>
      <c r="N320" s="107" t="str">
        <f>+IF(Eventos!AB325=0,"",Eventos!AB325)</f>
        <v/>
      </c>
    </row>
    <row r="321" spans="1:14" x14ac:dyDescent="0.35">
      <c r="A321" s="105" t="str">
        <f>+IF(Eventos!C326=0,"",Eventos!C326)</f>
        <v/>
      </c>
      <c r="B321" s="105" t="str">
        <f>+IF(Eventos!D326=0,"",Eventos!D326)</f>
        <v/>
      </c>
      <c r="C321" s="107" t="str">
        <f>+IF(Eventos!S326=0,"",Eventos!S326)</f>
        <v/>
      </c>
      <c r="D321" s="107" t="str">
        <f>+IF(Eventos!T326=0,"",Eventos!T326)</f>
        <v/>
      </c>
      <c r="E321" s="107" t="str">
        <f>+IF(Eventos!U326=0,"",Eventos!U326)</f>
        <v/>
      </c>
      <c r="F321" s="107" t="str">
        <f>+IF(Eventos!V326=0,"",Eventos!V326)</f>
        <v/>
      </c>
      <c r="G321" s="107" t="str">
        <f>+IF(Eventos!W326=0,"",Eventos!W326)</f>
        <v/>
      </c>
      <c r="H321" s="107" t="str">
        <f>+IF(Eventos!X326=0,"",Eventos!X326)</f>
        <v/>
      </c>
      <c r="I321" s="107" t="str">
        <f>+IF(Eventos!Y326=0,"",Eventos!Y326)</f>
        <v/>
      </c>
      <c r="J321" s="107" t="str">
        <f>+IF(Eventos!Z326=0,"",Eventos!Z326)</f>
        <v/>
      </c>
      <c r="K321" s="107" t="str">
        <f>+IF(Eventos!AF326=0,"",Eventos!AF326)</f>
        <v/>
      </c>
      <c r="L321" s="107" t="str">
        <f>+IF(Eventos!AD326=0,"",Eventos!AD326)</f>
        <v/>
      </c>
      <c r="M321" s="107" t="str">
        <f>+IF(Eventos!AA326=0,"",Eventos!AA326)</f>
        <v/>
      </c>
      <c r="N321" s="107" t="str">
        <f>+IF(Eventos!AB326=0,"",Eventos!AB326)</f>
        <v/>
      </c>
    </row>
    <row r="322" spans="1:14" x14ac:dyDescent="0.35">
      <c r="A322" s="105" t="str">
        <f>+IF(Eventos!C327=0,"",Eventos!C327)</f>
        <v/>
      </c>
      <c r="B322" s="105" t="str">
        <f>+IF(Eventos!D327=0,"",Eventos!D327)</f>
        <v/>
      </c>
      <c r="C322" s="107" t="str">
        <f>+IF(Eventos!S327=0,"",Eventos!S327)</f>
        <v/>
      </c>
      <c r="D322" s="107" t="str">
        <f>+IF(Eventos!T327=0,"",Eventos!T327)</f>
        <v/>
      </c>
      <c r="E322" s="107" t="str">
        <f>+IF(Eventos!U327=0,"",Eventos!U327)</f>
        <v/>
      </c>
      <c r="F322" s="107" t="str">
        <f>+IF(Eventos!V327=0,"",Eventos!V327)</f>
        <v/>
      </c>
      <c r="G322" s="107" t="str">
        <f>+IF(Eventos!W327=0,"",Eventos!W327)</f>
        <v/>
      </c>
      <c r="H322" s="107" t="str">
        <f>+IF(Eventos!X327=0,"",Eventos!X327)</f>
        <v/>
      </c>
      <c r="I322" s="107" t="str">
        <f>+IF(Eventos!Y327=0,"",Eventos!Y327)</f>
        <v/>
      </c>
      <c r="J322" s="107" t="str">
        <f>+IF(Eventos!Z327=0,"",Eventos!Z327)</f>
        <v/>
      </c>
      <c r="K322" s="107" t="str">
        <f>+IF(Eventos!AF327=0,"",Eventos!AF327)</f>
        <v/>
      </c>
      <c r="L322" s="107" t="str">
        <f>+IF(Eventos!AD327=0,"",Eventos!AD327)</f>
        <v/>
      </c>
      <c r="M322" s="107" t="str">
        <f>+IF(Eventos!AA327=0,"",Eventos!AA327)</f>
        <v/>
      </c>
      <c r="N322" s="107" t="str">
        <f>+IF(Eventos!AB327=0,"",Eventos!AB327)</f>
        <v/>
      </c>
    </row>
    <row r="323" spans="1:14" x14ac:dyDescent="0.35">
      <c r="A323" s="105" t="str">
        <f>+IF(Eventos!C328=0,"",Eventos!C328)</f>
        <v/>
      </c>
      <c r="B323" s="105" t="str">
        <f>+IF(Eventos!D328=0,"",Eventos!D328)</f>
        <v/>
      </c>
      <c r="C323" s="107" t="str">
        <f>+IF(Eventos!S328=0,"",Eventos!S328)</f>
        <v/>
      </c>
      <c r="D323" s="107" t="str">
        <f>+IF(Eventos!T328=0,"",Eventos!T328)</f>
        <v/>
      </c>
      <c r="E323" s="107" t="str">
        <f>+IF(Eventos!U328=0,"",Eventos!U328)</f>
        <v/>
      </c>
      <c r="F323" s="107" t="str">
        <f>+IF(Eventos!V328=0,"",Eventos!V328)</f>
        <v/>
      </c>
      <c r="G323" s="107" t="str">
        <f>+IF(Eventos!W328=0,"",Eventos!W328)</f>
        <v/>
      </c>
      <c r="H323" s="107" t="str">
        <f>+IF(Eventos!X328=0,"",Eventos!X328)</f>
        <v/>
      </c>
      <c r="I323" s="107" t="str">
        <f>+IF(Eventos!Y328=0,"",Eventos!Y328)</f>
        <v/>
      </c>
      <c r="J323" s="107" t="str">
        <f>+IF(Eventos!Z328=0,"",Eventos!Z328)</f>
        <v/>
      </c>
      <c r="K323" s="107" t="str">
        <f>+IF(Eventos!AF328=0,"",Eventos!AF328)</f>
        <v/>
      </c>
      <c r="L323" s="107" t="str">
        <f>+IF(Eventos!AD328=0,"",Eventos!AD328)</f>
        <v/>
      </c>
      <c r="M323" s="107" t="str">
        <f>+IF(Eventos!AA328=0,"",Eventos!AA328)</f>
        <v/>
      </c>
      <c r="N323" s="107" t="str">
        <f>+IF(Eventos!AB328=0,"",Eventos!AB328)</f>
        <v/>
      </c>
    </row>
    <row r="324" spans="1:14" x14ac:dyDescent="0.35">
      <c r="A324" s="105" t="str">
        <f>+IF(Eventos!C329=0,"",Eventos!C329)</f>
        <v/>
      </c>
      <c r="B324" s="105" t="str">
        <f>+IF(Eventos!D329=0,"",Eventos!D329)</f>
        <v/>
      </c>
      <c r="C324" s="107" t="str">
        <f>+IF(Eventos!S329=0,"",Eventos!S329)</f>
        <v/>
      </c>
      <c r="D324" s="107" t="str">
        <f>+IF(Eventos!T329=0,"",Eventos!T329)</f>
        <v/>
      </c>
      <c r="E324" s="107" t="str">
        <f>+IF(Eventos!U329=0,"",Eventos!U329)</f>
        <v/>
      </c>
      <c r="F324" s="107" t="str">
        <f>+IF(Eventos!V329=0,"",Eventos!V329)</f>
        <v/>
      </c>
      <c r="G324" s="107" t="str">
        <f>+IF(Eventos!W329=0,"",Eventos!W329)</f>
        <v/>
      </c>
      <c r="H324" s="107" t="str">
        <f>+IF(Eventos!X329=0,"",Eventos!X329)</f>
        <v/>
      </c>
      <c r="I324" s="107" t="str">
        <f>+IF(Eventos!Y329=0,"",Eventos!Y329)</f>
        <v/>
      </c>
      <c r="J324" s="107" t="str">
        <f>+IF(Eventos!Z329=0,"",Eventos!Z329)</f>
        <v/>
      </c>
      <c r="K324" s="107" t="str">
        <f>+IF(Eventos!AF329=0,"",Eventos!AF329)</f>
        <v/>
      </c>
      <c r="L324" s="107" t="str">
        <f>+IF(Eventos!AD329=0,"",Eventos!AD329)</f>
        <v/>
      </c>
      <c r="M324" s="107" t="str">
        <f>+IF(Eventos!AA329=0,"",Eventos!AA329)</f>
        <v/>
      </c>
      <c r="N324" s="107" t="str">
        <f>+IF(Eventos!AB329=0,"",Eventos!AB329)</f>
        <v/>
      </c>
    </row>
    <row r="325" spans="1:14" x14ac:dyDescent="0.35">
      <c r="A325" s="105" t="str">
        <f>+IF(Eventos!C330=0,"",Eventos!C330)</f>
        <v/>
      </c>
      <c r="B325" s="105" t="str">
        <f>+IF(Eventos!D330=0,"",Eventos!D330)</f>
        <v/>
      </c>
      <c r="C325" s="107" t="str">
        <f>+IF(Eventos!S330=0,"",Eventos!S330)</f>
        <v/>
      </c>
      <c r="D325" s="107" t="str">
        <f>+IF(Eventos!T330=0,"",Eventos!T330)</f>
        <v/>
      </c>
      <c r="E325" s="107" t="str">
        <f>+IF(Eventos!U330=0,"",Eventos!U330)</f>
        <v/>
      </c>
      <c r="F325" s="107" t="str">
        <f>+IF(Eventos!V330=0,"",Eventos!V330)</f>
        <v/>
      </c>
      <c r="G325" s="107" t="str">
        <f>+IF(Eventos!W330=0,"",Eventos!W330)</f>
        <v/>
      </c>
      <c r="H325" s="107" t="str">
        <f>+IF(Eventos!X330=0,"",Eventos!X330)</f>
        <v/>
      </c>
      <c r="I325" s="107" t="str">
        <f>+IF(Eventos!Y330=0,"",Eventos!Y330)</f>
        <v/>
      </c>
      <c r="J325" s="107" t="str">
        <f>+IF(Eventos!Z330=0,"",Eventos!Z330)</f>
        <v/>
      </c>
      <c r="K325" s="107" t="str">
        <f>+IF(Eventos!AF330=0,"",Eventos!AF330)</f>
        <v/>
      </c>
      <c r="L325" s="107" t="str">
        <f>+IF(Eventos!AD330=0,"",Eventos!AD330)</f>
        <v/>
      </c>
      <c r="M325" s="107" t="str">
        <f>+IF(Eventos!AA330=0,"",Eventos!AA330)</f>
        <v/>
      </c>
      <c r="N325" s="107" t="str">
        <f>+IF(Eventos!AB330=0,"",Eventos!AB330)</f>
        <v/>
      </c>
    </row>
    <row r="326" spans="1:14" x14ac:dyDescent="0.35">
      <c r="A326" s="105" t="str">
        <f>+IF(Eventos!C331=0,"",Eventos!C331)</f>
        <v/>
      </c>
      <c r="B326" s="105" t="str">
        <f>+IF(Eventos!D331=0,"",Eventos!D331)</f>
        <v/>
      </c>
      <c r="C326" s="107" t="str">
        <f>+IF(Eventos!S331=0,"",Eventos!S331)</f>
        <v/>
      </c>
      <c r="D326" s="107" t="str">
        <f>+IF(Eventos!T331=0,"",Eventos!T331)</f>
        <v/>
      </c>
      <c r="E326" s="107" t="str">
        <f>+IF(Eventos!U331=0,"",Eventos!U331)</f>
        <v/>
      </c>
      <c r="F326" s="107" t="str">
        <f>+IF(Eventos!V331=0,"",Eventos!V331)</f>
        <v/>
      </c>
      <c r="G326" s="107" t="str">
        <f>+IF(Eventos!W331=0,"",Eventos!W331)</f>
        <v/>
      </c>
      <c r="H326" s="107" t="str">
        <f>+IF(Eventos!X331=0,"",Eventos!X331)</f>
        <v/>
      </c>
      <c r="I326" s="107" t="str">
        <f>+IF(Eventos!Y331=0,"",Eventos!Y331)</f>
        <v/>
      </c>
      <c r="J326" s="107" t="str">
        <f>+IF(Eventos!Z331=0,"",Eventos!Z331)</f>
        <v/>
      </c>
      <c r="K326" s="107" t="str">
        <f>+IF(Eventos!AF331=0,"",Eventos!AF331)</f>
        <v/>
      </c>
      <c r="L326" s="107" t="str">
        <f>+IF(Eventos!AD331=0,"",Eventos!AD331)</f>
        <v/>
      </c>
      <c r="M326" s="107" t="str">
        <f>+IF(Eventos!AA331=0,"",Eventos!AA331)</f>
        <v/>
      </c>
      <c r="N326" s="107" t="str">
        <f>+IF(Eventos!AB331=0,"",Eventos!AB331)</f>
        <v/>
      </c>
    </row>
    <row r="327" spans="1:14" x14ac:dyDescent="0.35">
      <c r="A327" s="105" t="str">
        <f>+IF(Eventos!C332=0,"",Eventos!C332)</f>
        <v/>
      </c>
      <c r="B327" s="105" t="str">
        <f>+IF(Eventos!D332=0,"",Eventos!D332)</f>
        <v/>
      </c>
      <c r="C327" s="107" t="str">
        <f>+IF(Eventos!S332=0,"",Eventos!S332)</f>
        <v/>
      </c>
      <c r="D327" s="107" t="str">
        <f>+IF(Eventos!T332=0,"",Eventos!T332)</f>
        <v/>
      </c>
      <c r="E327" s="107" t="str">
        <f>+IF(Eventos!U332=0,"",Eventos!U332)</f>
        <v/>
      </c>
      <c r="F327" s="107" t="str">
        <f>+IF(Eventos!V332=0,"",Eventos!V332)</f>
        <v/>
      </c>
      <c r="G327" s="107" t="str">
        <f>+IF(Eventos!W332=0,"",Eventos!W332)</f>
        <v/>
      </c>
      <c r="H327" s="107" t="str">
        <f>+IF(Eventos!X332=0,"",Eventos!X332)</f>
        <v/>
      </c>
      <c r="I327" s="107" t="str">
        <f>+IF(Eventos!Y332=0,"",Eventos!Y332)</f>
        <v/>
      </c>
      <c r="J327" s="107" t="str">
        <f>+IF(Eventos!Z332=0,"",Eventos!Z332)</f>
        <v/>
      </c>
      <c r="K327" s="107" t="str">
        <f>+IF(Eventos!AF332=0,"",Eventos!AF332)</f>
        <v/>
      </c>
      <c r="L327" s="107" t="str">
        <f>+IF(Eventos!AD332=0,"",Eventos!AD332)</f>
        <v/>
      </c>
      <c r="M327" s="107" t="str">
        <f>+IF(Eventos!AA332=0,"",Eventos!AA332)</f>
        <v/>
      </c>
      <c r="N327" s="107" t="str">
        <f>+IF(Eventos!AB332=0,"",Eventos!AB332)</f>
        <v/>
      </c>
    </row>
    <row r="328" spans="1:14" x14ac:dyDescent="0.35">
      <c r="A328" s="105" t="str">
        <f>+IF(Eventos!C333=0,"",Eventos!C333)</f>
        <v/>
      </c>
      <c r="B328" s="105" t="str">
        <f>+IF(Eventos!D333=0,"",Eventos!D333)</f>
        <v/>
      </c>
      <c r="C328" s="107" t="str">
        <f>+IF(Eventos!S333=0,"",Eventos!S333)</f>
        <v/>
      </c>
      <c r="D328" s="107" t="str">
        <f>+IF(Eventos!T333=0,"",Eventos!T333)</f>
        <v/>
      </c>
      <c r="E328" s="107" t="str">
        <f>+IF(Eventos!U333=0,"",Eventos!U333)</f>
        <v/>
      </c>
      <c r="F328" s="107" t="str">
        <f>+IF(Eventos!V333=0,"",Eventos!V333)</f>
        <v/>
      </c>
      <c r="G328" s="107" t="str">
        <f>+IF(Eventos!W333=0,"",Eventos!W333)</f>
        <v/>
      </c>
      <c r="H328" s="107" t="str">
        <f>+IF(Eventos!X333=0,"",Eventos!X333)</f>
        <v/>
      </c>
      <c r="I328" s="107" t="str">
        <f>+IF(Eventos!Y333=0,"",Eventos!Y333)</f>
        <v/>
      </c>
      <c r="J328" s="107" t="str">
        <f>+IF(Eventos!Z333=0,"",Eventos!Z333)</f>
        <v/>
      </c>
      <c r="K328" s="107" t="str">
        <f>+IF(Eventos!AF333=0,"",Eventos!AF333)</f>
        <v/>
      </c>
      <c r="L328" s="107" t="str">
        <f>+IF(Eventos!AD333=0,"",Eventos!AD333)</f>
        <v/>
      </c>
      <c r="M328" s="107" t="str">
        <f>+IF(Eventos!AA333=0,"",Eventos!AA333)</f>
        <v/>
      </c>
      <c r="N328" s="107" t="str">
        <f>+IF(Eventos!AB333=0,"",Eventos!AB333)</f>
        <v/>
      </c>
    </row>
    <row r="329" spans="1:14" x14ac:dyDescent="0.35">
      <c r="A329" s="105" t="str">
        <f>+IF(Eventos!C334=0,"",Eventos!C334)</f>
        <v/>
      </c>
      <c r="B329" s="105" t="str">
        <f>+IF(Eventos!D334=0,"",Eventos!D334)</f>
        <v/>
      </c>
      <c r="C329" s="107" t="str">
        <f>+IF(Eventos!S334=0,"",Eventos!S334)</f>
        <v/>
      </c>
      <c r="D329" s="107" t="str">
        <f>+IF(Eventos!T334=0,"",Eventos!T334)</f>
        <v/>
      </c>
      <c r="E329" s="107" t="str">
        <f>+IF(Eventos!U334=0,"",Eventos!U334)</f>
        <v/>
      </c>
      <c r="F329" s="107" t="str">
        <f>+IF(Eventos!V334=0,"",Eventos!V334)</f>
        <v/>
      </c>
      <c r="G329" s="107" t="str">
        <f>+IF(Eventos!W334=0,"",Eventos!W334)</f>
        <v/>
      </c>
      <c r="H329" s="107" t="str">
        <f>+IF(Eventos!X334=0,"",Eventos!X334)</f>
        <v/>
      </c>
      <c r="I329" s="107" t="str">
        <f>+IF(Eventos!Y334=0,"",Eventos!Y334)</f>
        <v/>
      </c>
      <c r="J329" s="107" t="str">
        <f>+IF(Eventos!Z334=0,"",Eventos!Z334)</f>
        <v/>
      </c>
      <c r="K329" s="107" t="str">
        <f>+IF(Eventos!AF334=0,"",Eventos!AF334)</f>
        <v/>
      </c>
      <c r="L329" s="107" t="str">
        <f>+IF(Eventos!AD334=0,"",Eventos!AD334)</f>
        <v/>
      </c>
      <c r="M329" s="107" t="str">
        <f>+IF(Eventos!AA334=0,"",Eventos!AA334)</f>
        <v/>
      </c>
      <c r="N329" s="107" t="str">
        <f>+IF(Eventos!AB334=0,"",Eventos!AB334)</f>
        <v/>
      </c>
    </row>
    <row r="330" spans="1:14" x14ac:dyDescent="0.35">
      <c r="A330" s="105" t="str">
        <f>+IF(Eventos!C335=0,"",Eventos!C335)</f>
        <v/>
      </c>
      <c r="B330" s="105" t="str">
        <f>+IF(Eventos!D335=0,"",Eventos!D335)</f>
        <v/>
      </c>
      <c r="C330" s="107" t="str">
        <f>+IF(Eventos!S335=0,"",Eventos!S335)</f>
        <v/>
      </c>
      <c r="D330" s="107" t="str">
        <f>+IF(Eventos!T335=0,"",Eventos!T335)</f>
        <v/>
      </c>
      <c r="E330" s="107" t="str">
        <f>+IF(Eventos!U335=0,"",Eventos!U335)</f>
        <v/>
      </c>
      <c r="F330" s="107" t="str">
        <f>+IF(Eventos!V335=0,"",Eventos!V335)</f>
        <v/>
      </c>
      <c r="G330" s="107" t="str">
        <f>+IF(Eventos!W335=0,"",Eventos!W335)</f>
        <v/>
      </c>
      <c r="H330" s="107" t="str">
        <f>+IF(Eventos!X335=0,"",Eventos!X335)</f>
        <v/>
      </c>
      <c r="I330" s="107" t="str">
        <f>+IF(Eventos!Y335=0,"",Eventos!Y335)</f>
        <v/>
      </c>
      <c r="J330" s="107" t="str">
        <f>+IF(Eventos!Z335=0,"",Eventos!Z335)</f>
        <v/>
      </c>
      <c r="K330" s="107" t="str">
        <f>+IF(Eventos!AF335=0,"",Eventos!AF335)</f>
        <v/>
      </c>
      <c r="L330" s="107" t="str">
        <f>+IF(Eventos!AD335=0,"",Eventos!AD335)</f>
        <v/>
      </c>
      <c r="M330" s="107" t="str">
        <f>+IF(Eventos!AA335=0,"",Eventos!AA335)</f>
        <v/>
      </c>
      <c r="N330" s="107" t="str">
        <f>+IF(Eventos!AB335=0,"",Eventos!AB335)</f>
        <v/>
      </c>
    </row>
    <row r="331" spans="1:14" x14ac:dyDescent="0.35">
      <c r="A331" s="105" t="str">
        <f>+IF(Eventos!C336=0,"",Eventos!C336)</f>
        <v/>
      </c>
      <c r="B331" s="105" t="str">
        <f>+IF(Eventos!D336=0,"",Eventos!D336)</f>
        <v/>
      </c>
      <c r="C331" s="107" t="str">
        <f>+IF(Eventos!S336=0,"",Eventos!S336)</f>
        <v/>
      </c>
      <c r="D331" s="107" t="str">
        <f>+IF(Eventos!T336=0,"",Eventos!T336)</f>
        <v/>
      </c>
      <c r="E331" s="107" t="str">
        <f>+IF(Eventos!U336=0,"",Eventos!U336)</f>
        <v/>
      </c>
      <c r="F331" s="107" t="str">
        <f>+IF(Eventos!V336=0,"",Eventos!V336)</f>
        <v/>
      </c>
      <c r="G331" s="107" t="str">
        <f>+IF(Eventos!W336=0,"",Eventos!W336)</f>
        <v/>
      </c>
      <c r="H331" s="107" t="str">
        <f>+IF(Eventos!X336=0,"",Eventos!X336)</f>
        <v/>
      </c>
      <c r="I331" s="107" t="str">
        <f>+IF(Eventos!Y336=0,"",Eventos!Y336)</f>
        <v/>
      </c>
      <c r="J331" s="107" t="str">
        <f>+IF(Eventos!Z336=0,"",Eventos!Z336)</f>
        <v/>
      </c>
      <c r="K331" s="107" t="str">
        <f>+IF(Eventos!AF336=0,"",Eventos!AF336)</f>
        <v/>
      </c>
      <c r="L331" s="107" t="str">
        <f>+IF(Eventos!AD336=0,"",Eventos!AD336)</f>
        <v/>
      </c>
      <c r="M331" s="107" t="str">
        <f>+IF(Eventos!AA336=0,"",Eventos!AA336)</f>
        <v/>
      </c>
      <c r="N331" s="107" t="str">
        <f>+IF(Eventos!AB336=0,"",Eventos!AB336)</f>
        <v/>
      </c>
    </row>
    <row r="332" spans="1:14" x14ac:dyDescent="0.35">
      <c r="A332" s="105" t="str">
        <f>+IF(Eventos!C337=0,"",Eventos!C337)</f>
        <v/>
      </c>
      <c r="B332" s="105" t="str">
        <f>+IF(Eventos!D337=0,"",Eventos!D337)</f>
        <v/>
      </c>
      <c r="C332" s="107" t="str">
        <f>+IF(Eventos!S337=0,"",Eventos!S337)</f>
        <v/>
      </c>
      <c r="D332" s="107" t="str">
        <f>+IF(Eventos!T337=0,"",Eventos!T337)</f>
        <v/>
      </c>
      <c r="E332" s="107" t="str">
        <f>+IF(Eventos!U337=0,"",Eventos!U337)</f>
        <v/>
      </c>
      <c r="F332" s="107" t="str">
        <f>+IF(Eventos!V337=0,"",Eventos!V337)</f>
        <v/>
      </c>
      <c r="G332" s="107" t="str">
        <f>+IF(Eventos!W337=0,"",Eventos!W337)</f>
        <v/>
      </c>
      <c r="H332" s="107" t="str">
        <f>+IF(Eventos!X337=0,"",Eventos!X337)</f>
        <v/>
      </c>
      <c r="I332" s="107" t="str">
        <f>+IF(Eventos!Y337=0,"",Eventos!Y337)</f>
        <v/>
      </c>
      <c r="J332" s="107" t="str">
        <f>+IF(Eventos!Z337=0,"",Eventos!Z337)</f>
        <v/>
      </c>
      <c r="K332" s="107" t="str">
        <f>+IF(Eventos!AF337=0,"",Eventos!AF337)</f>
        <v/>
      </c>
      <c r="L332" s="107" t="str">
        <f>+IF(Eventos!AD337=0,"",Eventos!AD337)</f>
        <v/>
      </c>
      <c r="M332" s="107" t="str">
        <f>+IF(Eventos!AA337=0,"",Eventos!AA337)</f>
        <v/>
      </c>
      <c r="N332" s="107" t="str">
        <f>+IF(Eventos!AB337=0,"",Eventos!AB337)</f>
        <v/>
      </c>
    </row>
    <row r="333" spans="1:14" x14ac:dyDescent="0.35">
      <c r="A333" s="105" t="str">
        <f>+IF(Eventos!C338=0,"",Eventos!C338)</f>
        <v/>
      </c>
      <c r="B333" s="105" t="str">
        <f>+IF(Eventos!D338=0,"",Eventos!D338)</f>
        <v/>
      </c>
      <c r="C333" s="107" t="str">
        <f>+IF(Eventos!S338=0,"",Eventos!S338)</f>
        <v/>
      </c>
      <c r="D333" s="107" t="str">
        <f>+IF(Eventos!T338=0,"",Eventos!T338)</f>
        <v/>
      </c>
      <c r="E333" s="107" t="str">
        <f>+IF(Eventos!U338=0,"",Eventos!U338)</f>
        <v/>
      </c>
      <c r="F333" s="107" t="str">
        <f>+IF(Eventos!V338=0,"",Eventos!V338)</f>
        <v/>
      </c>
      <c r="G333" s="107" t="str">
        <f>+IF(Eventos!W338=0,"",Eventos!W338)</f>
        <v/>
      </c>
      <c r="H333" s="107" t="str">
        <f>+IF(Eventos!X338=0,"",Eventos!X338)</f>
        <v/>
      </c>
      <c r="I333" s="107" t="str">
        <f>+IF(Eventos!Y338=0,"",Eventos!Y338)</f>
        <v/>
      </c>
      <c r="J333" s="107" t="str">
        <f>+IF(Eventos!Z338=0,"",Eventos!Z338)</f>
        <v/>
      </c>
      <c r="K333" s="107" t="str">
        <f>+IF(Eventos!AF338=0,"",Eventos!AF338)</f>
        <v/>
      </c>
      <c r="L333" s="107" t="str">
        <f>+IF(Eventos!AD338=0,"",Eventos!AD338)</f>
        <v/>
      </c>
      <c r="M333" s="107" t="str">
        <f>+IF(Eventos!AA338=0,"",Eventos!AA338)</f>
        <v/>
      </c>
      <c r="N333" s="107" t="str">
        <f>+IF(Eventos!AB338=0,"",Eventos!AB338)</f>
        <v/>
      </c>
    </row>
    <row r="334" spans="1:14" x14ac:dyDescent="0.35">
      <c r="A334" s="105" t="str">
        <f>+IF(Eventos!C339=0,"",Eventos!C339)</f>
        <v/>
      </c>
      <c r="B334" s="105" t="str">
        <f>+IF(Eventos!D339=0,"",Eventos!D339)</f>
        <v/>
      </c>
      <c r="C334" s="107" t="str">
        <f>+IF(Eventos!S339=0,"",Eventos!S339)</f>
        <v/>
      </c>
      <c r="D334" s="107" t="str">
        <f>+IF(Eventos!T339=0,"",Eventos!T339)</f>
        <v/>
      </c>
      <c r="E334" s="107" t="str">
        <f>+IF(Eventos!U339=0,"",Eventos!U339)</f>
        <v/>
      </c>
      <c r="F334" s="107" t="str">
        <f>+IF(Eventos!V339=0,"",Eventos!V339)</f>
        <v/>
      </c>
      <c r="G334" s="107" t="str">
        <f>+IF(Eventos!W339=0,"",Eventos!W339)</f>
        <v/>
      </c>
      <c r="H334" s="107" t="str">
        <f>+IF(Eventos!X339=0,"",Eventos!X339)</f>
        <v/>
      </c>
      <c r="I334" s="107" t="str">
        <f>+IF(Eventos!Y339=0,"",Eventos!Y339)</f>
        <v/>
      </c>
      <c r="J334" s="107" t="str">
        <f>+IF(Eventos!Z339=0,"",Eventos!Z339)</f>
        <v/>
      </c>
      <c r="K334" s="107" t="str">
        <f>+IF(Eventos!AF339=0,"",Eventos!AF339)</f>
        <v/>
      </c>
      <c r="L334" s="107" t="str">
        <f>+IF(Eventos!AD339=0,"",Eventos!AD339)</f>
        <v/>
      </c>
      <c r="M334" s="107" t="str">
        <f>+IF(Eventos!AA339=0,"",Eventos!AA339)</f>
        <v/>
      </c>
      <c r="N334" s="107" t="str">
        <f>+IF(Eventos!AB339=0,"",Eventos!AB339)</f>
        <v/>
      </c>
    </row>
    <row r="335" spans="1:14" x14ac:dyDescent="0.35">
      <c r="A335" s="105" t="str">
        <f>+IF(Eventos!C340=0,"",Eventos!C340)</f>
        <v/>
      </c>
      <c r="B335" s="105" t="str">
        <f>+IF(Eventos!D340=0,"",Eventos!D340)</f>
        <v/>
      </c>
      <c r="C335" s="107" t="str">
        <f>+IF(Eventos!S340=0,"",Eventos!S340)</f>
        <v/>
      </c>
      <c r="D335" s="107" t="str">
        <f>+IF(Eventos!T340=0,"",Eventos!T340)</f>
        <v/>
      </c>
      <c r="E335" s="107" t="str">
        <f>+IF(Eventos!U340=0,"",Eventos!U340)</f>
        <v/>
      </c>
      <c r="F335" s="107" t="str">
        <f>+IF(Eventos!V340=0,"",Eventos!V340)</f>
        <v/>
      </c>
      <c r="G335" s="107" t="str">
        <f>+IF(Eventos!W340=0,"",Eventos!W340)</f>
        <v/>
      </c>
      <c r="H335" s="107" t="str">
        <f>+IF(Eventos!X340=0,"",Eventos!X340)</f>
        <v/>
      </c>
      <c r="I335" s="107" t="str">
        <f>+IF(Eventos!Y340=0,"",Eventos!Y340)</f>
        <v/>
      </c>
      <c r="J335" s="107" t="str">
        <f>+IF(Eventos!Z340=0,"",Eventos!Z340)</f>
        <v/>
      </c>
      <c r="K335" s="107" t="str">
        <f>+IF(Eventos!AF340=0,"",Eventos!AF340)</f>
        <v/>
      </c>
      <c r="L335" s="107" t="str">
        <f>+IF(Eventos!AD340=0,"",Eventos!AD340)</f>
        <v/>
      </c>
      <c r="M335" s="107" t="str">
        <f>+IF(Eventos!AA340=0,"",Eventos!AA340)</f>
        <v/>
      </c>
      <c r="N335" s="107" t="str">
        <f>+IF(Eventos!AB340=0,"",Eventos!AB340)</f>
        <v/>
      </c>
    </row>
    <row r="336" spans="1:14" x14ac:dyDescent="0.35">
      <c r="A336" s="105" t="str">
        <f>+IF(Eventos!C341=0,"",Eventos!C341)</f>
        <v/>
      </c>
      <c r="B336" s="105" t="str">
        <f>+IF(Eventos!D341=0,"",Eventos!D341)</f>
        <v/>
      </c>
      <c r="C336" s="107" t="str">
        <f>+IF(Eventos!S341=0,"",Eventos!S341)</f>
        <v/>
      </c>
      <c r="D336" s="107" t="str">
        <f>+IF(Eventos!T341=0,"",Eventos!T341)</f>
        <v/>
      </c>
      <c r="E336" s="107" t="str">
        <f>+IF(Eventos!U341=0,"",Eventos!U341)</f>
        <v/>
      </c>
      <c r="F336" s="107" t="str">
        <f>+IF(Eventos!V341=0,"",Eventos!V341)</f>
        <v/>
      </c>
      <c r="G336" s="107" t="str">
        <f>+IF(Eventos!W341=0,"",Eventos!W341)</f>
        <v/>
      </c>
      <c r="H336" s="107" t="str">
        <f>+IF(Eventos!X341=0,"",Eventos!X341)</f>
        <v/>
      </c>
      <c r="I336" s="107" t="str">
        <f>+IF(Eventos!Y341=0,"",Eventos!Y341)</f>
        <v/>
      </c>
      <c r="J336" s="107" t="str">
        <f>+IF(Eventos!Z341=0,"",Eventos!Z341)</f>
        <v/>
      </c>
      <c r="K336" s="107" t="str">
        <f>+IF(Eventos!AF341=0,"",Eventos!AF341)</f>
        <v/>
      </c>
      <c r="L336" s="107" t="str">
        <f>+IF(Eventos!AD341=0,"",Eventos!AD341)</f>
        <v/>
      </c>
      <c r="M336" s="107" t="str">
        <f>+IF(Eventos!AA341=0,"",Eventos!AA341)</f>
        <v/>
      </c>
      <c r="N336" s="107" t="str">
        <f>+IF(Eventos!AB341=0,"",Eventos!AB341)</f>
        <v/>
      </c>
    </row>
    <row r="337" spans="1:14" x14ac:dyDescent="0.35">
      <c r="A337" s="105" t="str">
        <f>+IF(Eventos!C342=0,"",Eventos!C342)</f>
        <v/>
      </c>
      <c r="B337" s="105" t="str">
        <f>+IF(Eventos!D342=0,"",Eventos!D342)</f>
        <v/>
      </c>
      <c r="C337" s="107" t="str">
        <f>+IF(Eventos!S342=0,"",Eventos!S342)</f>
        <v/>
      </c>
      <c r="D337" s="107" t="str">
        <f>+IF(Eventos!T342=0,"",Eventos!T342)</f>
        <v/>
      </c>
      <c r="E337" s="107" t="str">
        <f>+IF(Eventos!U342=0,"",Eventos!U342)</f>
        <v/>
      </c>
      <c r="F337" s="107" t="str">
        <f>+IF(Eventos!V342=0,"",Eventos!V342)</f>
        <v/>
      </c>
      <c r="G337" s="107" t="str">
        <f>+IF(Eventos!W342=0,"",Eventos!W342)</f>
        <v/>
      </c>
      <c r="H337" s="107" t="str">
        <f>+IF(Eventos!X342=0,"",Eventos!X342)</f>
        <v/>
      </c>
      <c r="I337" s="107" t="str">
        <f>+IF(Eventos!Y342=0,"",Eventos!Y342)</f>
        <v/>
      </c>
      <c r="J337" s="107" t="str">
        <f>+IF(Eventos!Z342=0,"",Eventos!Z342)</f>
        <v/>
      </c>
      <c r="K337" s="107" t="str">
        <f>+IF(Eventos!AF342=0,"",Eventos!AF342)</f>
        <v/>
      </c>
      <c r="L337" s="107" t="str">
        <f>+IF(Eventos!AD342=0,"",Eventos!AD342)</f>
        <v/>
      </c>
      <c r="M337" s="107" t="str">
        <f>+IF(Eventos!AA342=0,"",Eventos!AA342)</f>
        <v/>
      </c>
      <c r="N337" s="107" t="str">
        <f>+IF(Eventos!AB342=0,"",Eventos!AB342)</f>
        <v/>
      </c>
    </row>
    <row r="338" spans="1:14" x14ac:dyDescent="0.35">
      <c r="A338" s="105" t="str">
        <f>+IF(Eventos!C343=0,"",Eventos!C343)</f>
        <v/>
      </c>
      <c r="B338" s="105" t="str">
        <f>+IF(Eventos!D343=0,"",Eventos!D343)</f>
        <v/>
      </c>
      <c r="C338" s="107" t="str">
        <f>+IF(Eventos!S343=0,"",Eventos!S343)</f>
        <v/>
      </c>
      <c r="D338" s="107" t="str">
        <f>+IF(Eventos!T343=0,"",Eventos!T343)</f>
        <v/>
      </c>
      <c r="E338" s="107" t="str">
        <f>+IF(Eventos!U343=0,"",Eventos!U343)</f>
        <v/>
      </c>
      <c r="F338" s="107" t="str">
        <f>+IF(Eventos!V343=0,"",Eventos!V343)</f>
        <v/>
      </c>
      <c r="G338" s="107" t="str">
        <f>+IF(Eventos!W343=0,"",Eventos!W343)</f>
        <v/>
      </c>
      <c r="H338" s="107" t="str">
        <f>+IF(Eventos!X343=0,"",Eventos!X343)</f>
        <v/>
      </c>
      <c r="I338" s="107" t="str">
        <f>+IF(Eventos!Y343=0,"",Eventos!Y343)</f>
        <v/>
      </c>
      <c r="J338" s="107" t="str">
        <f>+IF(Eventos!Z343=0,"",Eventos!Z343)</f>
        <v/>
      </c>
      <c r="K338" s="107" t="str">
        <f>+IF(Eventos!AF343=0,"",Eventos!AF343)</f>
        <v/>
      </c>
      <c r="L338" s="107" t="str">
        <f>+IF(Eventos!AD343=0,"",Eventos!AD343)</f>
        <v/>
      </c>
      <c r="M338" s="107" t="str">
        <f>+IF(Eventos!AA343=0,"",Eventos!AA343)</f>
        <v/>
      </c>
      <c r="N338" s="107" t="str">
        <f>+IF(Eventos!AB343=0,"",Eventos!AB343)</f>
        <v/>
      </c>
    </row>
    <row r="339" spans="1:14" x14ac:dyDescent="0.35">
      <c r="A339" s="105" t="str">
        <f>+IF(Eventos!C344=0,"",Eventos!C344)</f>
        <v/>
      </c>
      <c r="B339" s="105" t="str">
        <f>+IF(Eventos!D344=0,"",Eventos!D344)</f>
        <v/>
      </c>
      <c r="C339" s="107" t="str">
        <f>+IF(Eventos!S344=0,"",Eventos!S344)</f>
        <v/>
      </c>
      <c r="D339" s="107" t="str">
        <f>+IF(Eventos!T344=0,"",Eventos!T344)</f>
        <v/>
      </c>
      <c r="E339" s="107" t="str">
        <f>+IF(Eventos!U344=0,"",Eventos!U344)</f>
        <v/>
      </c>
      <c r="F339" s="107" t="str">
        <f>+IF(Eventos!V344=0,"",Eventos!V344)</f>
        <v/>
      </c>
      <c r="G339" s="107" t="str">
        <f>+IF(Eventos!W344=0,"",Eventos!W344)</f>
        <v/>
      </c>
      <c r="H339" s="107" t="str">
        <f>+IF(Eventos!X344=0,"",Eventos!X344)</f>
        <v/>
      </c>
      <c r="I339" s="107" t="str">
        <f>+IF(Eventos!Y344=0,"",Eventos!Y344)</f>
        <v/>
      </c>
      <c r="J339" s="107" t="str">
        <f>+IF(Eventos!Z344=0,"",Eventos!Z344)</f>
        <v/>
      </c>
      <c r="K339" s="107" t="str">
        <f>+IF(Eventos!AF344=0,"",Eventos!AF344)</f>
        <v/>
      </c>
      <c r="L339" s="107" t="str">
        <f>+IF(Eventos!AD344=0,"",Eventos!AD344)</f>
        <v/>
      </c>
      <c r="M339" s="107" t="str">
        <f>+IF(Eventos!AA344=0,"",Eventos!AA344)</f>
        <v/>
      </c>
      <c r="N339" s="107" t="str">
        <f>+IF(Eventos!AB344=0,"",Eventos!AB344)</f>
        <v/>
      </c>
    </row>
    <row r="340" spans="1:14" x14ac:dyDescent="0.35">
      <c r="A340" s="105" t="str">
        <f>+IF(Eventos!C345=0,"",Eventos!C345)</f>
        <v/>
      </c>
      <c r="B340" s="105" t="str">
        <f>+IF(Eventos!D345=0,"",Eventos!D345)</f>
        <v/>
      </c>
      <c r="C340" s="107" t="str">
        <f>+IF(Eventos!S345=0,"",Eventos!S345)</f>
        <v/>
      </c>
      <c r="D340" s="107" t="str">
        <f>+IF(Eventos!T345=0,"",Eventos!T345)</f>
        <v/>
      </c>
      <c r="E340" s="107" t="str">
        <f>+IF(Eventos!U345=0,"",Eventos!U345)</f>
        <v/>
      </c>
      <c r="F340" s="107" t="str">
        <f>+IF(Eventos!V345=0,"",Eventos!V345)</f>
        <v/>
      </c>
      <c r="G340" s="107" t="str">
        <f>+IF(Eventos!W345=0,"",Eventos!W345)</f>
        <v/>
      </c>
      <c r="H340" s="107" t="str">
        <f>+IF(Eventos!X345=0,"",Eventos!X345)</f>
        <v/>
      </c>
      <c r="I340" s="107" t="str">
        <f>+IF(Eventos!Y345=0,"",Eventos!Y345)</f>
        <v/>
      </c>
      <c r="J340" s="107" t="str">
        <f>+IF(Eventos!Z345=0,"",Eventos!Z345)</f>
        <v/>
      </c>
      <c r="K340" s="107" t="str">
        <f>+IF(Eventos!AF345=0,"",Eventos!AF345)</f>
        <v/>
      </c>
      <c r="L340" s="107" t="str">
        <f>+IF(Eventos!AD345=0,"",Eventos!AD345)</f>
        <v/>
      </c>
      <c r="M340" s="107" t="str">
        <f>+IF(Eventos!AA345=0,"",Eventos!AA345)</f>
        <v/>
      </c>
      <c r="N340" s="107" t="str">
        <f>+IF(Eventos!AB345=0,"",Eventos!AB345)</f>
        <v/>
      </c>
    </row>
    <row r="341" spans="1:14" x14ac:dyDescent="0.35">
      <c r="A341" s="105" t="str">
        <f>+IF(Eventos!C346=0,"",Eventos!C346)</f>
        <v/>
      </c>
      <c r="B341" s="105" t="str">
        <f>+IF(Eventos!D346=0,"",Eventos!D346)</f>
        <v/>
      </c>
      <c r="C341" s="107" t="str">
        <f>+IF(Eventos!S346=0,"",Eventos!S346)</f>
        <v/>
      </c>
      <c r="D341" s="107" t="str">
        <f>+IF(Eventos!T346=0,"",Eventos!T346)</f>
        <v/>
      </c>
      <c r="E341" s="107" t="str">
        <f>+IF(Eventos!U346=0,"",Eventos!U346)</f>
        <v/>
      </c>
      <c r="F341" s="107" t="str">
        <f>+IF(Eventos!V346=0,"",Eventos!V346)</f>
        <v/>
      </c>
      <c r="G341" s="107" t="str">
        <f>+IF(Eventos!W346=0,"",Eventos!W346)</f>
        <v/>
      </c>
      <c r="H341" s="107" t="str">
        <f>+IF(Eventos!X346=0,"",Eventos!X346)</f>
        <v/>
      </c>
      <c r="I341" s="107" t="str">
        <f>+IF(Eventos!Y346=0,"",Eventos!Y346)</f>
        <v/>
      </c>
      <c r="J341" s="107" t="str">
        <f>+IF(Eventos!Z346=0,"",Eventos!Z346)</f>
        <v/>
      </c>
      <c r="K341" s="107" t="str">
        <f>+IF(Eventos!AF346=0,"",Eventos!AF346)</f>
        <v/>
      </c>
      <c r="L341" s="107" t="str">
        <f>+IF(Eventos!AD346=0,"",Eventos!AD346)</f>
        <v/>
      </c>
      <c r="M341" s="107" t="str">
        <f>+IF(Eventos!AA346=0,"",Eventos!AA346)</f>
        <v/>
      </c>
      <c r="N341" s="107" t="str">
        <f>+IF(Eventos!AB346=0,"",Eventos!AB346)</f>
        <v/>
      </c>
    </row>
    <row r="342" spans="1:14" x14ac:dyDescent="0.35">
      <c r="A342" s="105" t="str">
        <f>+IF(Eventos!C347=0,"",Eventos!C347)</f>
        <v/>
      </c>
      <c r="B342" s="105" t="str">
        <f>+IF(Eventos!D347=0,"",Eventos!D347)</f>
        <v/>
      </c>
      <c r="C342" s="107" t="str">
        <f>+IF(Eventos!S347=0,"",Eventos!S347)</f>
        <v/>
      </c>
      <c r="D342" s="107" t="str">
        <f>+IF(Eventos!T347=0,"",Eventos!T347)</f>
        <v/>
      </c>
      <c r="E342" s="107" t="str">
        <f>+IF(Eventos!U347=0,"",Eventos!U347)</f>
        <v/>
      </c>
      <c r="F342" s="107" t="str">
        <f>+IF(Eventos!V347=0,"",Eventos!V347)</f>
        <v/>
      </c>
      <c r="G342" s="107" t="str">
        <f>+IF(Eventos!W347=0,"",Eventos!W347)</f>
        <v/>
      </c>
      <c r="H342" s="107" t="str">
        <f>+IF(Eventos!X347=0,"",Eventos!X347)</f>
        <v/>
      </c>
      <c r="I342" s="107" t="str">
        <f>+IF(Eventos!Y347=0,"",Eventos!Y347)</f>
        <v/>
      </c>
      <c r="J342" s="107" t="str">
        <f>+IF(Eventos!Z347=0,"",Eventos!Z347)</f>
        <v/>
      </c>
      <c r="K342" s="107" t="str">
        <f>+IF(Eventos!AF347=0,"",Eventos!AF347)</f>
        <v/>
      </c>
      <c r="L342" s="107" t="str">
        <f>+IF(Eventos!AD347=0,"",Eventos!AD347)</f>
        <v/>
      </c>
      <c r="M342" s="107" t="str">
        <f>+IF(Eventos!AA347=0,"",Eventos!AA347)</f>
        <v/>
      </c>
      <c r="N342" s="107" t="str">
        <f>+IF(Eventos!AB347=0,"",Eventos!AB347)</f>
        <v/>
      </c>
    </row>
    <row r="343" spans="1:14" x14ac:dyDescent="0.35">
      <c r="A343" s="105" t="str">
        <f>+IF(Eventos!C348=0,"",Eventos!C348)</f>
        <v/>
      </c>
      <c r="B343" s="105" t="str">
        <f>+IF(Eventos!D348=0,"",Eventos!D348)</f>
        <v/>
      </c>
      <c r="C343" s="107" t="str">
        <f>+IF(Eventos!S348=0,"",Eventos!S348)</f>
        <v/>
      </c>
      <c r="D343" s="107" t="str">
        <f>+IF(Eventos!T348=0,"",Eventos!T348)</f>
        <v/>
      </c>
      <c r="E343" s="107" t="str">
        <f>+IF(Eventos!U348=0,"",Eventos!U348)</f>
        <v/>
      </c>
      <c r="F343" s="107" t="str">
        <f>+IF(Eventos!V348=0,"",Eventos!V348)</f>
        <v/>
      </c>
      <c r="G343" s="107" t="str">
        <f>+IF(Eventos!W348=0,"",Eventos!W348)</f>
        <v/>
      </c>
      <c r="H343" s="107" t="str">
        <f>+IF(Eventos!X348=0,"",Eventos!X348)</f>
        <v/>
      </c>
      <c r="I343" s="107" t="str">
        <f>+IF(Eventos!Y348=0,"",Eventos!Y348)</f>
        <v/>
      </c>
      <c r="J343" s="107" t="str">
        <f>+IF(Eventos!Z348=0,"",Eventos!Z348)</f>
        <v/>
      </c>
      <c r="K343" s="107" t="str">
        <f>+IF(Eventos!AF348=0,"",Eventos!AF348)</f>
        <v/>
      </c>
      <c r="L343" s="107" t="str">
        <f>+IF(Eventos!AD348=0,"",Eventos!AD348)</f>
        <v/>
      </c>
      <c r="M343" s="107" t="str">
        <f>+IF(Eventos!AA348=0,"",Eventos!AA348)</f>
        <v/>
      </c>
      <c r="N343" s="107" t="str">
        <f>+IF(Eventos!AB348=0,"",Eventos!AB348)</f>
        <v/>
      </c>
    </row>
    <row r="344" spans="1:14" x14ac:dyDescent="0.35">
      <c r="A344" s="105" t="str">
        <f>+IF(Eventos!C349=0,"",Eventos!C349)</f>
        <v/>
      </c>
      <c r="B344" s="105" t="str">
        <f>+IF(Eventos!D349=0,"",Eventos!D349)</f>
        <v/>
      </c>
      <c r="C344" s="107" t="str">
        <f>+IF(Eventos!S349=0,"",Eventos!S349)</f>
        <v/>
      </c>
      <c r="D344" s="107" t="str">
        <f>+IF(Eventos!T349=0,"",Eventos!T349)</f>
        <v/>
      </c>
      <c r="E344" s="107" t="str">
        <f>+IF(Eventos!U349=0,"",Eventos!U349)</f>
        <v/>
      </c>
      <c r="F344" s="107" t="str">
        <f>+IF(Eventos!V349=0,"",Eventos!V349)</f>
        <v/>
      </c>
      <c r="G344" s="107" t="str">
        <f>+IF(Eventos!W349=0,"",Eventos!W349)</f>
        <v/>
      </c>
      <c r="H344" s="107" t="str">
        <f>+IF(Eventos!X349=0,"",Eventos!X349)</f>
        <v/>
      </c>
      <c r="I344" s="107" t="str">
        <f>+IF(Eventos!Y349=0,"",Eventos!Y349)</f>
        <v/>
      </c>
      <c r="J344" s="107" t="str">
        <f>+IF(Eventos!Z349=0,"",Eventos!Z349)</f>
        <v/>
      </c>
      <c r="K344" s="107" t="str">
        <f>+IF(Eventos!AF349=0,"",Eventos!AF349)</f>
        <v/>
      </c>
      <c r="L344" s="107" t="str">
        <f>+IF(Eventos!AD349=0,"",Eventos!AD349)</f>
        <v/>
      </c>
      <c r="M344" s="107" t="str">
        <f>+IF(Eventos!AA349=0,"",Eventos!AA349)</f>
        <v/>
      </c>
      <c r="N344" s="107" t="str">
        <f>+IF(Eventos!AB349=0,"",Eventos!AB349)</f>
        <v/>
      </c>
    </row>
    <row r="345" spans="1:14" x14ac:dyDescent="0.35">
      <c r="A345" s="105" t="str">
        <f>+IF(Eventos!C350=0,"",Eventos!C350)</f>
        <v/>
      </c>
      <c r="B345" s="105" t="str">
        <f>+IF(Eventos!D350=0,"",Eventos!D350)</f>
        <v/>
      </c>
      <c r="C345" s="107" t="str">
        <f>+IF(Eventos!S350=0,"",Eventos!S350)</f>
        <v/>
      </c>
      <c r="D345" s="107" t="str">
        <f>+IF(Eventos!T350=0,"",Eventos!T350)</f>
        <v/>
      </c>
      <c r="E345" s="107" t="str">
        <f>+IF(Eventos!U350=0,"",Eventos!U350)</f>
        <v/>
      </c>
      <c r="F345" s="107" t="str">
        <f>+IF(Eventos!V350=0,"",Eventos!V350)</f>
        <v/>
      </c>
      <c r="G345" s="107" t="str">
        <f>+IF(Eventos!W350=0,"",Eventos!W350)</f>
        <v/>
      </c>
      <c r="H345" s="107" t="str">
        <f>+IF(Eventos!X350=0,"",Eventos!X350)</f>
        <v/>
      </c>
      <c r="I345" s="107" t="str">
        <f>+IF(Eventos!Y350=0,"",Eventos!Y350)</f>
        <v/>
      </c>
      <c r="J345" s="107" t="str">
        <f>+IF(Eventos!Z350=0,"",Eventos!Z350)</f>
        <v/>
      </c>
      <c r="K345" s="107" t="str">
        <f>+IF(Eventos!AF350=0,"",Eventos!AF350)</f>
        <v/>
      </c>
      <c r="L345" s="107" t="str">
        <f>+IF(Eventos!AD350=0,"",Eventos!AD350)</f>
        <v/>
      </c>
      <c r="M345" s="107" t="str">
        <f>+IF(Eventos!AA350=0,"",Eventos!AA350)</f>
        <v/>
      </c>
      <c r="N345" s="107" t="str">
        <f>+IF(Eventos!AB350=0,"",Eventos!AB350)</f>
        <v/>
      </c>
    </row>
    <row r="346" spans="1:14" x14ac:dyDescent="0.35">
      <c r="A346" s="105"/>
      <c r="B346" s="105"/>
      <c r="C346" s="105"/>
      <c r="D346" s="105"/>
      <c r="E346" s="105"/>
      <c r="F346" s="107"/>
      <c r="G346" s="107"/>
      <c r="H346" s="107"/>
      <c r="I346" s="107"/>
      <c r="J346" s="107"/>
      <c r="L346" s="162"/>
      <c r="M346" s="107"/>
      <c r="N346" s="107"/>
    </row>
    <row r="347" spans="1:14" x14ac:dyDescent="0.35">
      <c r="A347" s="105"/>
      <c r="B347" s="105"/>
      <c r="C347" s="105"/>
      <c r="D347" s="105"/>
      <c r="E347" s="105"/>
      <c r="F347" s="107"/>
      <c r="G347" s="107"/>
      <c r="H347" s="107"/>
      <c r="I347" s="107"/>
      <c r="J347" s="107"/>
      <c r="L347" s="162"/>
      <c r="M347" s="107"/>
      <c r="N347" s="107"/>
    </row>
    <row r="348" spans="1:14" x14ac:dyDescent="0.35">
      <c r="A348" s="105"/>
      <c r="B348" s="105"/>
      <c r="C348" s="105"/>
      <c r="D348" s="105"/>
      <c r="E348" s="105"/>
      <c r="F348" s="107"/>
      <c r="G348" s="107"/>
      <c r="H348" s="107"/>
      <c r="I348" s="107"/>
      <c r="J348" s="107"/>
      <c r="L348" s="162"/>
      <c r="M348" s="107"/>
      <c r="N348" s="107"/>
    </row>
    <row r="349" spans="1:14" x14ac:dyDescent="0.35">
      <c r="A349" s="105"/>
      <c r="B349" s="105"/>
      <c r="C349" s="105"/>
      <c r="D349" s="105"/>
      <c r="E349" s="105"/>
      <c r="F349" s="107"/>
      <c r="G349" s="107"/>
      <c r="H349" s="107"/>
      <c r="I349" s="107"/>
      <c r="J349" s="107"/>
      <c r="L349" s="162"/>
      <c r="M349" s="107"/>
      <c r="N349" s="107"/>
    </row>
    <row r="350" spans="1:14" x14ac:dyDescent="0.35">
      <c r="A350" s="105"/>
      <c r="B350" s="105"/>
      <c r="C350" s="105"/>
      <c r="D350" s="105"/>
      <c r="E350" s="105"/>
      <c r="F350" s="107"/>
      <c r="G350" s="107"/>
      <c r="H350" s="107"/>
      <c r="I350" s="107"/>
      <c r="J350" s="107"/>
      <c r="L350" s="162"/>
      <c r="M350" s="107"/>
      <c r="N350" s="107"/>
    </row>
    <row r="351" spans="1:14" x14ac:dyDescent="0.35">
      <c r="A351" s="105"/>
      <c r="B351" s="105"/>
      <c r="C351" s="105"/>
      <c r="D351" s="105"/>
      <c r="E351" s="105"/>
      <c r="F351" s="107"/>
      <c r="G351" s="107"/>
      <c r="H351" s="107"/>
      <c r="I351" s="107"/>
      <c r="J351" s="107"/>
      <c r="L351" s="162"/>
      <c r="M351" s="107"/>
      <c r="N351" s="107"/>
    </row>
    <row r="352" spans="1:14" x14ac:dyDescent="0.35">
      <c r="A352" s="105"/>
      <c r="B352" s="105"/>
      <c r="C352" s="105"/>
      <c r="D352" s="105"/>
      <c r="E352" s="105"/>
      <c r="F352" s="107"/>
      <c r="G352" s="107"/>
      <c r="H352" s="107"/>
      <c r="I352" s="107"/>
      <c r="J352" s="107"/>
      <c r="L352" s="162"/>
      <c r="M352" s="107"/>
      <c r="N352" s="107"/>
    </row>
    <row r="353" spans="1:14" x14ac:dyDescent="0.35">
      <c r="A353" s="105"/>
      <c r="B353" s="105"/>
      <c r="C353" s="105"/>
      <c r="D353" s="105"/>
      <c r="E353" s="105"/>
      <c r="F353" s="107"/>
      <c r="G353" s="107"/>
      <c r="H353" s="107"/>
      <c r="I353" s="107"/>
      <c r="J353" s="107"/>
      <c r="L353" s="162"/>
      <c r="M353" s="107"/>
      <c r="N353" s="107"/>
    </row>
    <row r="354" spans="1:14" x14ac:dyDescent="0.35">
      <c r="A354" s="105"/>
      <c r="B354" s="105"/>
      <c r="C354" s="105"/>
      <c r="D354" s="105"/>
      <c r="E354" s="105"/>
      <c r="F354" s="107"/>
      <c r="G354" s="107"/>
      <c r="H354" s="107"/>
      <c r="I354" s="107"/>
      <c r="J354" s="107"/>
      <c r="L354" s="162"/>
      <c r="M354" s="107"/>
      <c r="N354" s="107"/>
    </row>
    <row r="355" spans="1:14" x14ac:dyDescent="0.35">
      <c r="A355" s="105"/>
      <c r="B355" s="105"/>
      <c r="C355" s="105"/>
      <c r="D355" s="105"/>
      <c r="E355" s="105"/>
      <c r="F355" s="107"/>
      <c r="G355" s="107"/>
      <c r="H355" s="107"/>
      <c r="I355" s="107"/>
      <c r="J355" s="107"/>
      <c r="L355" s="162"/>
      <c r="M355" s="107"/>
      <c r="N355" s="107"/>
    </row>
    <row r="356" spans="1:14" x14ac:dyDescent="0.35">
      <c r="A356" s="105"/>
      <c r="B356" s="105"/>
      <c r="C356" s="105"/>
      <c r="D356" s="105"/>
      <c r="E356" s="105"/>
      <c r="F356" s="107"/>
      <c r="G356" s="107"/>
      <c r="H356" s="107"/>
      <c r="I356" s="107"/>
      <c r="J356" s="107"/>
      <c r="L356" s="162"/>
      <c r="M356" s="107"/>
      <c r="N356" s="107"/>
    </row>
    <row r="357" spans="1:14" x14ac:dyDescent="0.35">
      <c r="A357" s="105"/>
      <c r="B357" s="105"/>
      <c r="C357" s="105"/>
      <c r="D357" s="105"/>
      <c r="E357" s="105"/>
      <c r="F357" s="107"/>
      <c r="G357" s="107"/>
      <c r="H357" s="107"/>
      <c r="I357" s="107"/>
      <c r="J357" s="107"/>
      <c r="L357" s="162"/>
      <c r="M357" s="107"/>
      <c r="N357" s="107"/>
    </row>
    <row r="358" spans="1:14" x14ac:dyDescent="0.35">
      <c r="A358" s="105"/>
      <c r="B358" s="105"/>
      <c r="C358" s="105"/>
      <c r="D358" s="105"/>
      <c r="E358" s="105"/>
      <c r="F358" s="107"/>
      <c r="G358" s="107"/>
      <c r="H358" s="107"/>
      <c r="I358" s="107"/>
      <c r="J358" s="107"/>
      <c r="L358" s="162"/>
      <c r="M358" s="107"/>
      <c r="N358" s="107"/>
    </row>
    <row r="359" spans="1:14" x14ac:dyDescent="0.35">
      <c r="A359" s="105"/>
      <c r="B359" s="105"/>
      <c r="C359" s="105"/>
      <c r="D359" s="105"/>
      <c r="E359" s="105"/>
      <c r="F359" s="107"/>
      <c r="G359" s="107"/>
      <c r="H359" s="107"/>
      <c r="I359" s="107"/>
      <c r="J359" s="107"/>
      <c r="L359" s="162"/>
      <c r="M359" s="107"/>
      <c r="N359" s="107"/>
    </row>
    <row r="360" spans="1:14" x14ac:dyDescent="0.35">
      <c r="A360" s="105"/>
      <c r="B360" s="105"/>
      <c r="C360" s="105"/>
      <c r="D360" s="105"/>
      <c r="E360" s="105"/>
      <c r="F360" s="107"/>
      <c r="G360" s="107"/>
      <c r="H360" s="107"/>
      <c r="I360" s="107"/>
      <c r="J360" s="107"/>
      <c r="L360" s="162"/>
      <c r="M360" s="107"/>
      <c r="N360" s="107"/>
    </row>
    <row r="361" spans="1:14" x14ac:dyDescent="0.35">
      <c r="A361" s="105"/>
      <c r="B361" s="105"/>
      <c r="C361" s="105"/>
      <c r="D361" s="105"/>
      <c r="E361" s="105"/>
      <c r="F361" s="107"/>
      <c r="G361" s="107"/>
      <c r="H361" s="107"/>
      <c r="I361" s="107"/>
      <c r="J361" s="107"/>
      <c r="L361" s="162"/>
      <c r="M361" s="107"/>
      <c r="N361" s="107"/>
    </row>
    <row r="362" spans="1:14" x14ac:dyDescent="0.35">
      <c r="A362" s="105"/>
      <c r="B362" s="105"/>
      <c r="C362" s="105"/>
      <c r="D362" s="105"/>
      <c r="E362" s="105"/>
      <c r="F362" s="107"/>
      <c r="G362" s="107"/>
      <c r="H362" s="107"/>
      <c r="I362" s="107"/>
      <c r="J362" s="107"/>
      <c r="L362" s="162"/>
      <c r="M362" s="107"/>
      <c r="N362" s="107"/>
    </row>
    <row r="363" spans="1:14" x14ac:dyDescent="0.35">
      <c r="A363" s="105"/>
      <c r="B363" s="105"/>
      <c r="C363" s="105"/>
      <c r="D363" s="105"/>
      <c r="E363" s="105"/>
      <c r="F363" s="107"/>
      <c r="G363" s="107"/>
      <c r="H363" s="107"/>
      <c r="I363" s="107"/>
      <c r="J363" s="107"/>
      <c r="L363" s="162"/>
      <c r="M363" s="107"/>
      <c r="N363" s="107"/>
    </row>
    <row r="364" spans="1:14" x14ac:dyDescent="0.35">
      <c r="A364" s="105"/>
      <c r="B364" s="105"/>
      <c r="C364" s="105"/>
      <c r="D364" s="105"/>
      <c r="E364" s="105"/>
      <c r="F364" s="107"/>
      <c r="G364" s="107"/>
      <c r="H364" s="107"/>
      <c r="I364" s="107"/>
      <c r="J364" s="107"/>
      <c r="L364" s="162"/>
      <c r="M364" s="107"/>
      <c r="N364" s="107"/>
    </row>
    <row r="365" spans="1:14" x14ac:dyDescent="0.35">
      <c r="A365" s="105"/>
      <c r="B365" s="105"/>
      <c r="C365" s="105"/>
      <c r="D365" s="105"/>
      <c r="E365" s="105"/>
      <c r="F365" s="107"/>
      <c r="G365" s="107"/>
      <c r="H365" s="107"/>
      <c r="I365" s="107"/>
      <c r="J365" s="107"/>
      <c r="L365" s="162"/>
      <c r="M365" s="107"/>
      <c r="N365" s="107"/>
    </row>
    <row r="366" spans="1:14" x14ac:dyDescent="0.35">
      <c r="A366" s="105"/>
      <c r="B366" s="105"/>
      <c r="C366" s="105"/>
      <c r="D366" s="105"/>
      <c r="E366" s="105"/>
      <c r="F366" s="107"/>
      <c r="G366" s="107"/>
      <c r="H366" s="107"/>
      <c r="I366" s="107"/>
      <c r="J366" s="107"/>
      <c r="L366" s="162"/>
      <c r="M366" s="107"/>
      <c r="N366" s="107"/>
    </row>
    <row r="367" spans="1:14" x14ac:dyDescent="0.35">
      <c r="A367" s="105"/>
      <c r="B367" s="105"/>
      <c r="C367" s="105"/>
      <c r="D367" s="105"/>
      <c r="E367" s="105"/>
      <c r="F367" s="107"/>
      <c r="G367" s="107"/>
      <c r="H367" s="107"/>
      <c r="I367" s="107"/>
      <c r="J367" s="107"/>
      <c r="L367" s="162"/>
      <c r="M367" s="107"/>
      <c r="N367" s="107"/>
    </row>
    <row r="368" spans="1:14" x14ac:dyDescent="0.35">
      <c r="A368" s="105"/>
      <c r="B368" s="105"/>
      <c r="C368" s="105"/>
      <c r="D368" s="105"/>
      <c r="E368" s="105"/>
      <c r="F368" s="107"/>
      <c r="G368" s="107"/>
      <c r="H368" s="107"/>
      <c r="I368" s="107"/>
      <c r="J368" s="107"/>
      <c r="L368" s="162"/>
      <c r="M368" s="107"/>
      <c r="N368" s="107"/>
    </row>
    <row r="369" spans="1:14" x14ac:dyDescent="0.35">
      <c r="A369" s="105"/>
      <c r="B369" s="105"/>
      <c r="C369" s="105"/>
      <c r="D369" s="105"/>
      <c r="E369" s="105"/>
      <c r="F369" s="107"/>
      <c r="G369" s="107"/>
      <c r="H369" s="107"/>
      <c r="I369" s="107"/>
      <c r="J369" s="107"/>
      <c r="L369" s="162"/>
      <c r="M369" s="107"/>
      <c r="N369" s="107"/>
    </row>
    <row r="370" spans="1:14" x14ac:dyDescent="0.35">
      <c r="A370" s="105"/>
      <c r="B370" s="105"/>
      <c r="C370" s="105"/>
      <c r="D370" s="105"/>
      <c r="E370" s="105"/>
      <c r="F370" s="107"/>
      <c r="G370" s="107"/>
      <c r="H370" s="107"/>
      <c r="I370" s="107"/>
      <c r="J370" s="107"/>
      <c r="L370" s="162"/>
      <c r="M370" s="107"/>
      <c r="N370" s="107"/>
    </row>
    <row r="371" spans="1:14" x14ac:dyDescent="0.35">
      <c r="A371" s="105"/>
      <c r="B371" s="105"/>
      <c r="C371" s="105"/>
      <c r="D371" s="105"/>
      <c r="E371" s="105"/>
      <c r="F371" s="107"/>
      <c r="G371" s="107"/>
      <c r="H371" s="107"/>
      <c r="I371" s="107"/>
      <c r="J371" s="107"/>
      <c r="L371" s="162"/>
      <c r="M371" s="107"/>
      <c r="N371" s="107"/>
    </row>
    <row r="372" spans="1:14" x14ac:dyDescent="0.35">
      <c r="A372" s="105"/>
      <c r="B372" s="105"/>
      <c r="C372" s="105"/>
      <c r="D372" s="105"/>
      <c r="E372" s="105"/>
      <c r="F372" s="107"/>
      <c r="G372" s="107"/>
      <c r="H372" s="107"/>
      <c r="I372" s="107"/>
      <c r="J372" s="107"/>
      <c r="L372" s="162"/>
      <c r="M372" s="107"/>
      <c r="N372" s="107"/>
    </row>
    <row r="373" spans="1:14" x14ac:dyDescent="0.35">
      <c r="A373" s="105"/>
      <c r="B373" s="105"/>
      <c r="C373" s="105"/>
      <c r="D373" s="105"/>
      <c r="E373" s="105"/>
      <c r="F373" s="107"/>
      <c r="G373" s="107"/>
      <c r="H373" s="107"/>
      <c r="I373" s="107"/>
      <c r="J373" s="107"/>
      <c r="L373" s="162"/>
      <c r="M373" s="107"/>
      <c r="N373" s="107"/>
    </row>
    <row r="374" spans="1:14" x14ac:dyDescent="0.35">
      <c r="A374" s="105"/>
      <c r="B374" s="105"/>
      <c r="C374" s="105"/>
      <c r="D374" s="105"/>
      <c r="E374" s="105"/>
      <c r="F374" s="107"/>
      <c r="G374" s="107"/>
      <c r="H374" s="107"/>
      <c r="I374" s="107"/>
      <c r="J374" s="107"/>
      <c r="L374" s="162"/>
      <c r="M374" s="107"/>
      <c r="N374" s="107"/>
    </row>
    <row r="375" spans="1:14" x14ac:dyDescent="0.35">
      <c r="A375" s="105"/>
      <c r="B375" s="105"/>
      <c r="C375" s="105"/>
      <c r="D375" s="105"/>
      <c r="E375" s="105"/>
      <c r="F375" s="107"/>
      <c r="G375" s="107"/>
      <c r="H375" s="107"/>
      <c r="I375" s="107"/>
      <c r="J375" s="107"/>
      <c r="L375" s="162"/>
      <c r="M375" s="107"/>
      <c r="N375" s="107"/>
    </row>
    <row r="376" spans="1:14" x14ac:dyDescent="0.35">
      <c r="A376" s="105"/>
      <c r="B376" s="105"/>
      <c r="C376" s="105"/>
      <c r="D376" s="105"/>
      <c r="E376" s="105"/>
      <c r="F376" s="107"/>
      <c r="G376" s="107"/>
      <c r="H376" s="107"/>
      <c r="I376" s="107"/>
      <c r="J376" s="107"/>
      <c r="L376" s="162"/>
      <c r="M376" s="107"/>
      <c r="N376" s="107"/>
    </row>
    <row r="377" spans="1:14" x14ac:dyDescent="0.35">
      <c r="A377" s="105"/>
      <c r="B377" s="105"/>
      <c r="C377" s="105"/>
      <c r="D377" s="105"/>
      <c r="E377" s="105"/>
      <c r="F377" s="107"/>
      <c r="G377" s="107"/>
      <c r="H377" s="107"/>
      <c r="I377" s="107"/>
      <c r="J377" s="107"/>
      <c r="L377" s="162"/>
      <c r="M377" s="107"/>
      <c r="N377" s="107"/>
    </row>
    <row r="378" spans="1:14" x14ac:dyDescent="0.35">
      <c r="A378" s="105"/>
      <c r="B378" s="105"/>
      <c r="C378" s="105"/>
      <c r="D378" s="105"/>
      <c r="E378" s="105"/>
      <c r="F378" s="107"/>
      <c r="G378" s="107"/>
      <c r="H378" s="107"/>
      <c r="I378" s="107"/>
      <c r="J378" s="107"/>
      <c r="L378" s="162"/>
      <c r="M378" s="107"/>
      <c r="N378" s="107"/>
    </row>
    <row r="379" spans="1:14" x14ac:dyDescent="0.35">
      <c r="A379" s="105"/>
      <c r="B379" s="105"/>
      <c r="C379" s="105"/>
      <c r="D379" s="105"/>
      <c r="E379" s="105"/>
      <c r="F379" s="107"/>
      <c r="G379" s="107"/>
      <c r="H379" s="107"/>
      <c r="I379" s="107"/>
      <c r="J379" s="107"/>
      <c r="L379" s="162"/>
      <c r="M379" s="107"/>
      <c r="N379" s="107"/>
    </row>
    <row r="380" spans="1:14" x14ac:dyDescent="0.35">
      <c r="A380" s="105"/>
      <c r="B380" s="105"/>
      <c r="C380" s="105"/>
      <c r="D380" s="105"/>
      <c r="E380" s="105"/>
      <c r="F380" s="107"/>
      <c r="G380" s="107"/>
      <c r="H380" s="107"/>
      <c r="I380" s="107"/>
      <c r="J380" s="107"/>
      <c r="L380" s="162"/>
      <c r="M380" s="107"/>
      <c r="N380" s="107"/>
    </row>
    <row r="381" spans="1:14" x14ac:dyDescent="0.35">
      <c r="A381" s="105"/>
      <c r="B381" s="105"/>
      <c r="C381" s="105"/>
      <c r="D381" s="105"/>
      <c r="E381" s="105"/>
      <c r="F381" s="107"/>
      <c r="G381" s="107"/>
      <c r="H381" s="107"/>
      <c r="I381" s="107"/>
      <c r="J381" s="107"/>
      <c r="L381" s="162"/>
      <c r="M381" s="107"/>
      <c r="N381" s="107"/>
    </row>
    <row r="382" spans="1:14" x14ac:dyDescent="0.35">
      <c r="A382" s="105"/>
      <c r="B382" s="105"/>
      <c r="C382" s="105"/>
      <c r="D382" s="105"/>
      <c r="E382" s="105"/>
      <c r="F382" s="107"/>
      <c r="G382" s="107"/>
      <c r="H382" s="107"/>
      <c r="I382" s="107"/>
      <c r="J382" s="107"/>
      <c r="L382" s="162"/>
      <c r="M382" s="107"/>
      <c r="N382" s="107"/>
    </row>
    <row r="383" spans="1:14" x14ac:dyDescent="0.35">
      <c r="A383" s="105"/>
      <c r="B383" s="105"/>
      <c r="C383" s="105"/>
      <c r="D383" s="105"/>
      <c r="E383" s="105"/>
      <c r="F383" s="107"/>
      <c r="G383" s="107"/>
      <c r="H383" s="107"/>
      <c r="I383" s="107"/>
      <c r="J383" s="107"/>
      <c r="L383" s="162"/>
      <c r="M383" s="107"/>
      <c r="N383" s="107"/>
    </row>
    <row r="384" spans="1:14" x14ac:dyDescent="0.35">
      <c r="A384" s="105"/>
      <c r="B384" s="105"/>
      <c r="C384" s="105"/>
      <c r="D384" s="105"/>
      <c r="E384" s="105"/>
      <c r="F384" s="107"/>
      <c r="G384" s="107"/>
      <c r="H384" s="107"/>
      <c r="I384" s="107"/>
      <c r="J384" s="107"/>
      <c r="L384" s="162"/>
      <c r="M384" s="107"/>
      <c r="N384" s="107"/>
    </row>
    <row r="385" spans="1:14" x14ac:dyDescent="0.35">
      <c r="A385" s="105"/>
      <c r="B385" s="105"/>
      <c r="C385" s="105"/>
      <c r="D385" s="105"/>
      <c r="E385" s="105"/>
      <c r="F385" s="107"/>
      <c r="G385" s="107"/>
      <c r="H385" s="107"/>
      <c r="I385" s="107"/>
      <c r="J385" s="107"/>
      <c r="L385" s="162"/>
      <c r="M385" s="107"/>
      <c r="N385" s="107"/>
    </row>
    <row r="386" spans="1:14" x14ac:dyDescent="0.35">
      <c r="A386" s="105"/>
      <c r="B386" s="105"/>
      <c r="C386" s="105"/>
      <c r="D386" s="105"/>
      <c r="E386" s="105"/>
      <c r="F386" s="107"/>
      <c r="G386" s="107"/>
      <c r="H386" s="107"/>
      <c r="I386" s="107"/>
      <c r="J386" s="107"/>
      <c r="L386" s="162"/>
      <c r="M386" s="107"/>
      <c r="N386" s="107"/>
    </row>
    <row r="387" spans="1:14" x14ac:dyDescent="0.35">
      <c r="A387" s="105"/>
      <c r="B387" s="105"/>
      <c r="C387" s="105"/>
      <c r="D387" s="105"/>
      <c r="E387" s="105"/>
      <c r="F387" s="107"/>
      <c r="G387" s="107"/>
      <c r="H387" s="107"/>
      <c r="I387" s="107"/>
      <c r="J387" s="107"/>
      <c r="L387" s="162"/>
      <c r="M387" s="107"/>
      <c r="N387" s="107"/>
    </row>
    <row r="388" spans="1:14" x14ac:dyDescent="0.35">
      <c r="A388" s="105"/>
      <c r="B388" s="105"/>
      <c r="C388" s="105"/>
      <c r="D388" s="105"/>
      <c r="E388" s="105"/>
      <c r="F388" s="107"/>
      <c r="G388" s="107"/>
      <c r="H388" s="107"/>
      <c r="I388" s="107"/>
      <c r="J388" s="107"/>
      <c r="L388" s="162"/>
      <c r="M388" s="107"/>
      <c r="N388" s="107"/>
    </row>
    <row r="389" spans="1:14" x14ac:dyDescent="0.35">
      <c r="A389" s="105"/>
      <c r="B389" s="105"/>
      <c r="C389" s="105"/>
      <c r="D389" s="105"/>
      <c r="E389" s="105"/>
      <c r="F389" s="107"/>
      <c r="G389" s="107"/>
      <c r="H389" s="107"/>
      <c r="I389" s="107"/>
      <c r="J389" s="107"/>
      <c r="L389" s="162"/>
      <c r="M389" s="107"/>
      <c r="N389" s="107"/>
    </row>
    <row r="390" spans="1:14" x14ac:dyDescent="0.35">
      <c r="A390" s="105"/>
      <c r="B390" s="105"/>
      <c r="C390" s="105"/>
      <c r="D390" s="105"/>
      <c r="E390" s="105"/>
      <c r="F390" s="107"/>
      <c r="G390" s="107"/>
      <c r="H390" s="107"/>
      <c r="I390" s="107"/>
      <c r="J390" s="107"/>
      <c r="L390" s="162"/>
      <c r="M390" s="107"/>
      <c r="N390" s="107"/>
    </row>
    <row r="391" spans="1:14" x14ac:dyDescent="0.35">
      <c r="A391" s="105"/>
      <c r="B391" s="105"/>
      <c r="C391" s="105"/>
      <c r="D391" s="105"/>
      <c r="E391" s="105"/>
      <c r="F391" s="107"/>
      <c r="G391" s="107"/>
      <c r="H391" s="107"/>
      <c r="I391" s="107"/>
      <c r="J391" s="107"/>
      <c r="L391" s="162"/>
      <c r="M391" s="107"/>
      <c r="N391" s="107"/>
    </row>
    <row r="392" spans="1:14" x14ac:dyDescent="0.35">
      <c r="A392" s="105"/>
      <c r="B392" s="105"/>
      <c r="C392" s="105"/>
      <c r="D392" s="105"/>
      <c r="E392" s="105"/>
      <c r="F392" s="107"/>
      <c r="G392" s="107"/>
      <c r="H392" s="107"/>
      <c r="I392" s="107"/>
      <c r="J392" s="107"/>
      <c r="L392" s="162"/>
      <c r="M392" s="107"/>
      <c r="N392" s="107"/>
    </row>
    <row r="393" spans="1:14" x14ac:dyDescent="0.35">
      <c r="A393" s="105"/>
      <c r="B393" s="105"/>
      <c r="C393" s="105"/>
      <c r="D393" s="105"/>
      <c r="E393" s="105"/>
      <c r="F393" s="107"/>
      <c r="G393" s="107"/>
      <c r="H393" s="107"/>
      <c r="I393" s="107"/>
      <c r="J393" s="107"/>
      <c r="L393" s="162"/>
      <c r="M393" s="107"/>
      <c r="N393" s="107"/>
    </row>
    <row r="394" spans="1:14" x14ac:dyDescent="0.35">
      <c r="A394" s="105"/>
      <c r="B394" s="105"/>
      <c r="C394" s="105"/>
      <c r="D394" s="105"/>
      <c r="E394" s="105"/>
      <c r="F394" s="107"/>
      <c r="G394" s="107"/>
      <c r="H394" s="107"/>
      <c r="I394" s="107"/>
      <c r="J394" s="107"/>
      <c r="L394" s="162"/>
      <c r="M394" s="107"/>
      <c r="N394" s="107"/>
    </row>
    <row r="395" spans="1:14" x14ac:dyDescent="0.35">
      <c r="A395" s="105"/>
      <c r="B395" s="105"/>
      <c r="C395" s="105"/>
      <c r="D395" s="105"/>
      <c r="E395" s="105"/>
      <c r="F395" s="107"/>
      <c r="G395" s="107"/>
      <c r="H395" s="107"/>
      <c r="I395" s="107"/>
      <c r="J395" s="107"/>
      <c r="L395" s="162"/>
      <c r="M395" s="107"/>
      <c r="N395" s="107"/>
    </row>
    <row r="396" spans="1:14" x14ac:dyDescent="0.35">
      <c r="A396" s="105"/>
      <c r="B396" s="105"/>
      <c r="C396" s="105"/>
      <c r="D396" s="105"/>
      <c r="E396" s="105"/>
      <c r="F396" s="107"/>
      <c r="G396" s="107"/>
      <c r="H396" s="107"/>
      <c r="I396" s="107"/>
      <c r="J396" s="107"/>
      <c r="L396" s="162"/>
      <c r="M396" s="107"/>
      <c r="N396" s="107"/>
    </row>
    <row r="397" spans="1:14" x14ac:dyDescent="0.35">
      <c r="A397" s="105"/>
      <c r="B397" s="105"/>
      <c r="C397" s="105"/>
      <c r="D397" s="105"/>
      <c r="E397" s="105"/>
      <c r="F397" s="107"/>
      <c r="G397" s="107"/>
      <c r="H397" s="107"/>
      <c r="I397" s="107"/>
      <c r="J397" s="107"/>
      <c r="L397" s="162"/>
      <c r="M397" s="107"/>
      <c r="N397" s="107"/>
    </row>
    <row r="398" spans="1:14" x14ac:dyDescent="0.35">
      <c r="A398" s="105"/>
      <c r="B398" s="105"/>
      <c r="C398" s="105"/>
      <c r="D398" s="105"/>
      <c r="E398" s="105"/>
      <c r="F398" s="107"/>
      <c r="G398" s="107"/>
      <c r="H398" s="107"/>
      <c r="I398" s="107"/>
      <c r="J398" s="107"/>
      <c r="L398" s="162"/>
      <c r="M398" s="107"/>
      <c r="N398" s="107"/>
    </row>
    <row r="399" spans="1:14" x14ac:dyDescent="0.35">
      <c r="A399" s="105"/>
      <c r="B399" s="105"/>
      <c r="C399" s="105"/>
      <c r="D399" s="105"/>
      <c r="E399" s="105"/>
      <c r="F399" s="107"/>
      <c r="G399" s="107"/>
      <c r="H399" s="107"/>
      <c r="I399" s="107"/>
      <c r="J399" s="107"/>
      <c r="L399" s="162"/>
      <c r="M399" s="107"/>
      <c r="N399" s="107"/>
    </row>
    <row r="400" spans="1:14" x14ac:dyDescent="0.35">
      <c r="A400" s="105"/>
      <c r="B400" s="105"/>
      <c r="C400" s="105"/>
      <c r="D400" s="105"/>
      <c r="E400" s="105"/>
      <c r="F400" s="107"/>
      <c r="G400" s="107"/>
      <c r="H400" s="107"/>
      <c r="I400" s="107"/>
      <c r="J400" s="107"/>
      <c r="L400" s="162"/>
      <c r="M400" s="107"/>
      <c r="N400" s="107"/>
    </row>
    <row r="401" spans="1:14" x14ac:dyDescent="0.35">
      <c r="A401" s="105"/>
      <c r="B401" s="105"/>
      <c r="C401" s="105"/>
      <c r="D401" s="105"/>
      <c r="E401" s="105"/>
      <c r="F401" s="107"/>
      <c r="G401" s="107"/>
      <c r="H401" s="107"/>
      <c r="I401" s="107"/>
      <c r="J401" s="107"/>
      <c r="L401" s="162"/>
      <c r="M401" s="107"/>
      <c r="N401" s="107"/>
    </row>
    <row r="402" spans="1:14" x14ac:dyDescent="0.35">
      <c r="A402" s="105"/>
      <c r="B402" s="105"/>
      <c r="C402" s="105"/>
      <c r="D402" s="105"/>
      <c r="E402" s="105"/>
      <c r="F402" s="107"/>
      <c r="G402" s="107"/>
      <c r="H402" s="107"/>
      <c r="I402" s="107"/>
      <c r="J402" s="107"/>
      <c r="L402" s="162"/>
      <c r="M402" s="107"/>
      <c r="N402" s="107"/>
    </row>
    <row r="403" spans="1:14" x14ac:dyDescent="0.35">
      <c r="A403" s="105"/>
      <c r="B403" s="105"/>
      <c r="C403" s="105"/>
      <c r="D403" s="105"/>
      <c r="E403" s="105"/>
      <c r="F403" s="107"/>
      <c r="G403" s="107"/>
      <c r="H403" s="107"/>
      <c r="I403" s="107"/>
      <c r="J403" s="107"/>
      <c r="L403" s="162"/>
      <c r="M403" s="107"/>
      <c r="N403" s="107"/>
    </row>
    <row r="404" spans="1:14" x14ac:dyDescent="0.35">
      <c r="A404" s="105"/>
      <c r="B404" s="105"/>
      <c r="C404" s="105"/>
      <c r="D404" s="105"/>
      <c r="E404" s="105"/>
      <c r="F404" s="107"/>
      <c r="G404" s="107"/>
      <c r="H404" s="107"/>
      <c r="I404" s="107"/>
      <c r="J404" s="107"/>
      <c r="L404" s="162"/>
      <c r="M404" s="107"/>
      <c r="N404" s="107"/>
    </row>
    <row r="405" spans="1:14" x14ac:dyDescent="0.35">
      <c r="A405" s="105"/>
      <c r="B405" s="105"/>
      <c r="C405" s="105"/>
      <c r="D405" s="105"/>
      <c r="E405" s="105"/>
      <c r="F405" s="107"/>
      <c r="G405" s="107"/>
      <c r="H405" s="107"/>
      <c r="I405" s="107"/>
      <c r="J405" s="107"/>
      <c r="L405" s="162"/>
      <c r="M405" s="107"/>
      <c r="N405" s="107"/>
    </row>
    <row r="406" spans="1:14" x14ac:dyDescent="0.35">
      <c r="A406" s="105"/>
      <c r="B406" s="105"/>
      <c r="C406" s="105"/>
      <c r="D406" s="105"/>
      <c r="E406" s="105"/>
      <c r="F406" s="107"/>
      <c r="G406" s="107"/>
      <c r="H406" s="107"/>
      <c r="I406" s="107"/>
      <c r="J406" s="107"/>
      <c r="L406" s="162"/>
      <c r="M406" s="107"/>
      <c r="N406" s="107"/>
    </row>
    <row r="407" spans="1:14" x14ac:dyDescent="0.35">
      <c r="A407" s="105"/>
      <c r="B407" s="105"/>
      <c r="C407" s="105"/>
      <c r="D407" s="105"/>
      <c r="E407" s="105"/>
      <c r="F407" s="107"/>
      <c r="G407" s="107"/>
      <c r="H407" s="107"/>
      <c r="I407" s="107"/>
      <c r="J407" s="107"/>
      <c r="L407" s="162"/>
      <c r="M407" s="107"/>
      <c r="N407" s="107"/>
    </row>
    <row r="408" spans="1:14" x14ac:dyDescent="0.35">
      <c r="A408" s="105"/>
      <c r="B408" s="105"/>
      <c r="C408" s="105"/>
      <c r="D408" s="105"/>
      <c r="E408" s="105"/>
      <c r="F408" s="107"/>
      <c r="G408" s="107"/>
      <c r="H408" s="107"/>
      <c r="I408" s="107"/>
      <c r="J408" s="107"/>
      <c r="L408" s="162"/>
      <c r="M408" s="107"/>
      <c r="N408" s="107"/>
    </row>
    <row r="409" spans="1:14" x14ac:dyDescent="0.35">
      <c r="A409" s="105"/>
      <c r="B409" s="105"/>
      <c r="C409" s="105"/>
      <c r="D409" s="105"/>
      <c r="E409" s="105"/>
      <c r="F409" s="107"/>
      <c r="G409" s="107"/>
      <c r="H409" s="107"/>
      <c r="I409" s="107"/>
      <c r="J409" s="107"/>
      <c r="L409" s="162"/>
      <c r="M409" s="107"/>
      <c r="N409" s="107"/>
    </row>
    <row r="410" spans="1:14" x14ac:dyDescent="0.35">
      <c r="A410" s="105"/>
      <c r="B410" s="105"/>
      <c r="C410" s="105"/>
      <c r="D410" s="105"/>
      <c r="E410" s="105"/>
      <c r="F410" s="107"/>
      <c r="G410" s="107"/>
      <c r="H410" s="107"/>
      <c r="I410" s="107"/>
      <c r="J410" s="107"/>
      <c r="L410" s="162"/>
      <c r="M410" s="107"/>
      <c r="N410" s="107"/>
    </row>
    <row r="411" spans="1:14" x14ac:dyDescent="0.35">
      <c r="A411" s="105"/>
      <c r="B411" s="105"/>
      <c r="C411" s="105"/>
      <c r="D411" s="105"/>
      <c r="E411" s="105"/>
      <c r="F411" s="107"/>
      <c r="G411" s="107"/>
      <c r="H411" s="107"/>
      <c r="I411" s="107"/>
      <c r="J411" s="107"/>
      <c r="L411" s="162"/>
      <c r="M411" s="107"/>
      <c r="N411" s="107"/>
    </row>
    <row r="412" spans="1:14" x14ac:dyDescent="0.35">
      <c r="A412" s="105"/>
      <c r="B412" s="105"/>
      <c r="C412" s="105"/>
      <c r="D412" s="105"/>
      <c r="E412" s="105"/>
      <c r="F412" s="107"/>
      <c r="G412" s="107"/>
      <c r="H412" s="107"/>
      <c r="I412" s="107"/>
      <c r="J412" s="107"/>
      <c r="L412" s="162"/>
      <c r="M412" s="107"/>
      <c r="N412" s="107"/>
    </row>
    <row r="413" spans="1:14" x14ac:dyDescent="0.35">
      <c r="A413" s="105"/>
      <c r="B413" s="105"/>
      <c r="C413" s="105"/>
      <c r="D413" s="105"/>
      <c r="E413" s="105"/>
      <c r="F413" s="107"/>
      <c r="G413" s="107"/>
      <c r="H413" s="107"/>
      <c r="I413" s="107"/>
      <c r="J413" s="107"/>
      <c r="L413" s="162"/>
      <c r="M413" s="107"/>
      <c r="N413" s="107"/>
    </row>
    <row r="414" spans="1:14" x14ac:dyDescent="0.35">
      <c r="A414" s="105"/>
      <c r="B414" s="105"/>
      <c r="C414" s="105"/>
      <c r="D414" s="105"/>
      <c r="E414" s="105"/>
      <c r="F414" s="107"/>
      <c r="G414" s="107"/>
      <c r="H414" s="107"/>
      <c r="I414" s="107"/>
      <c r="J414" s="107"/>
      <c r="L414" s="162"/>
      <c r="M414" s="107"/>
      <c r="N414" s="107"/>
    </row>
    <row r="415" spans="1:14" x14ac:dyDescent="0.35">
      <c r="A415" s="105"/>
      <c r="B415" s="105"/>
      <c r="C415" s="105"/>
      <c r="D415" s="105"/>
      <c r="E415" s="105"/>
      <c r="F415" s="107"/>
      <c r="G415" s="107"/>
      <c r="H415" s="107"/>
      <c r="I415" s="107"/>
      <c r="J415" s="107"/>
      <c r="L415" s="162"/>
      <c r="M415" s="107"/>
      <c r="N415" s="107"/>
    </row>
    <row r="416" spans="1:14" x14ac:dyDescent="0.35">
      <c r="A416" s="105"/>
      <c r="B416" s="105"/>
      <c r="C416" s="105"/>
      <c r="D416" s="105"/>
      <c r="E416" s="105"/>
      <c r="F416" s="107"/>
      <c r="G416" s="107"/>
      <c r="H416" s="107"/>
      <c r="I416" s="107"/>
      <c r="J416" s="107"/>
      <c r="L416" s="162"/>
      <c r="M416" s="107"/>
      <c r="N416" s="107"/>
    </row>
    <row r="417" spans="1:14" x14ac:dyDescent="0.35">
      <c r="A417" s="105"/>
      <c r="B417" s="105"/>
      <c r="C417" s="105"/>
      <c r="D417" s="105"/>
      <c r="E417" s="105"/>
      <c r="F417" s="107"/>
      <c r="G417" s="107"/>
      <c r="H417" s="107"/>
      <c r="I417" s="107"/>
      <c r="J417" s="107"/>
      <c r="L417" s="162"/>
      <c r="M417" s="107"/>
      <c r="N417" s="107"/>
    </row>
    <row r="418" spans="1:14" x14ac:dyDescent="0.35">
      <c r="A418" s="105"/>
      <c r="B418" s="105"/>
      <c r="C418" s="105"/>
      <c r="D418" s="105"/>
      <c r="E418" s="105"/>
      <c r="F418" s="107"/>
      <c r="G418" s="107"/>
      <c r="H418" s="107"/>
      <c r="I418" s="107"/>
      <c r="J418" s="107"/>
      <c r="L418" s="162"/>
      <c r="M418" s="107"/>
      <c r="N418" s="107"/>
    </row>
    <row r="419" spans="1:14" x14ac:dyDescent="0.35">
      <c r="A419" s="105"/>
      <c r="B419" s="105"/>
      <c r="C419" s="105"/>
      <c r="D419" s="105"/>
      <c r="E419" s="105"/>
      <c r="F419" s="107"/>
      <c r="G419" s="107"/>
      <c r="H419" s="107"/>
      <c r="I419" s="107"/>
      <c r="J419" s="107"/>
      <c r="L419" s="162"/>
      <c r="M419" s="107"/>
      <c r="N419" s="107"/>
    </row>
    <row r="420" spans="1:14" x14ac:dyDescent="0.35">
      <c r="A420" s="105"/>
      <c r="B420" s="105"/>
      <c r="C420" s="105"/>
      <c r="D420" s="105"/>
      <c r="E420" s="105"/>
      <c r="F420" s="107"/>
      <c r="G420" s="107"/>
      <c r="H420" s="107"/>
      <c r="I420" s="107"/>
      <c r="J420" s="107"/>
      <c r="L420" s="162"/>
      <c r="M420" s="107"/>
      <c r="N420" s="107"/>
    </row>
    <row r="421" spans="1:14" x14ac:dyDescent="0.35">
      <c r="A421" s="105"/>
      <c r="B421" s="105"/>
      <c r="C421" s="105"/>
      <c r="D421" s="105"/>
      <c r="E421" s="105"/>
      <c r="F421" s="107"/>
      <c r="G421" s="107"/>
      <c r="H421" s="107"/>
      <c r="I421" s="107"/>
      <c r="J421" s="107"/>
      <c r="L421" s="162"/>
      <c r="M421" s="107"/>
      <c r="N421" s="107"/>
    </row>
    <row r="422" spans="1:14" x14ac:dyDescent="0.35">
      <c r="A422" s="105"/>
      <c r="B422" s="105"/>
      <c r="C422" s="105"/>
      <c r="D422" s="105"/>
      <c r="E422" s="105"/>
      <c r="F422" s="107"/>
      <c r="G422" s="107"/>
      <c r="H422" s="107"/>
      <c r="I422" s="107"/>
      <c r="J422" s="107"/>
      <c r="L422" s="162"/>
      <c r="M422" s="107"/>
      <c r="N422" s="107"/>
    </row>
    <row r="423" spans="1:14" x14ac:dyDescent="0.35">
      <c r="A423" s="105"/>
      <c r="B423" s="105"/>
      <c r="C423" s="105"/>
      <c r="D423" s="105"/>
      <c r="E423" s="105"/>
      <c r="F423" s="107"/>
      <c r="G423" s="107"/>
      <c r="H423" s="107"/>
      <c r="I423" s="107"/>
      <c r="J423" s="107"/>
      <c r="L423" s="162"/>
      <c r="M423" s="107"/>
      <c r="N423" s="107"/>
    </row>
    <row r="424" spans="1:14" x14ac:dyDescent="0.35">
      <c r="A424" s="105"/>
      <c r="B424" s="105"/>
      <c r="C424" s="105"/>
      <c r="D424" s="105"/>
      <c r="E424" s="105"/>
      <c r="F424" s="107"/>
      <c r="G424" s="107"/>
      <c r="H424" s="107"/>
      <c r="I424" s="107"/>
      <c r="J424" s="107"/>
      <c r="L424" s="162"/>
      <c r="M424" s="107"/>
      <c r="N424" s="107"/>
    </row>
    <row r="425" spans="1:14" x14ac:dyDescent="0.35">
      <c r="A425" s="105"/>
      <c r="B425" s="105"/>
      <c r="C425" s="105"/>
      <c r="D425" s="105"/>
      <c r="E425" s="105"/>
      <c r="F425" s="107"/>
      <c r="G425" s="107"/>
      <c r="H425" s="107"/>
      <c r="I425" s="107"/>
      <c r="J425" s="107"/>
      <c r="L425" s="162"/>
      <c r="M425" s="107"/>
      <c r="N425" s="107"/>
    </row>
    <row r="426" spans="1:14" x14ac:dyDescent="0.35">
      <c r="A426" s="105"/>
      <c r="B426" s="105"/>
      <c r="C426" s="105"/>
      <c r="D426" s="105"/>
      <c r="E426" s="105"/>
      <c r="F426" s="107"/>
      <c r="G426" s="107"/>
      <c r="H426" s="107"/>
      <c r="I426" s="107"/>
      <c r="J426" s="107"/>
      <c r="L426" s="162"/>
      <c r="M426" s="107"/>
      <c r="N426" s="107"/>
    </row>
    <row r="427" spans="1:14" x14ac:dyDescent="0.35">
      <c r="A427" s="105"/>
      <c r="B427" s="105"/>
      <c r="C427" s="105"/>
      <c r="D427" s="105"/>
      <c r="E427" s="105"/>
      <c r="F427" s="107"/>
      <c r="G427" s="107"/>
      <c r="H427" s="107"/>
      <c r="I427" s="107"/>
      <c r="J427" s="107"/>
      <c r="L427" s="162"/>
      <c r="M427" s="107"/>
      <c r="N427" s="107"/>
    </row>
    <row r="428" spans="1:14" x14ac:dyDescent="0.35">
      <c r="A428" s="105"/>
      <c r="B428" s="105"/>
      <c r="C428" s="105"/>
      <c r="D428" s="105"/>
      <c r="E428" s="105"/>
      <c r="F428" s="107"/>
      <c r="G428" s="107"/>
      <c r="H428" s="107"/>
      <c r="I428" s="107"/>
      <c r="J428" s="107"/>
      <c r="L428" s="162"/>
      <c r="M428" s="107"/>
      <c r="N428" s="107"/>
    </row>
    <row r="429" spans="1:14" x14ac:dyDescent="0.35">
      <c r="A429" s="105"/>
      <c r="B429" s="105"/>
      <c r="C429" s="105"/>
      <c r="D429" s="105"/>
      <c r="E429" s="105"/>
      <c r="F429" s="107"/>
      <c r="G429" s="107"/>
      <c r="H429" s="107"/>
      <c r="I429" s="107"/>
      <c r="J429" s="107"/>
      <c r="L429" s="162"/>
      <c r="M429" s="107"/>
      <c r="N429" s="107"/>
    </row>
    <row r="430" spans="1:14" x14ac:dyDescent="0.35">
      <c r="A430" s="105"/>
      <c r="B430" s="105"/>
      <c r="C430" s="105"/>
      <c r="D430" s="105"/>
      <c r="E430" s="105"/>
      <c r="F430" s="107"/>
      <c r="G430" s="107"/>
      <c r="H430" s="107"/>
      <c r="I430" s="107"/>
      <c r="J430" s="107"/>
      <c r="L430" s="162"/>
      <c r="M430" s="107"/>
      <c r="N430" s="107"/>
    </row>
    <row r="431" spans="1:14" x14ac:dyDescent="0.35">
      <c r="A431" s="105"/>
      <c r="B431" s="105"/>
      <c r="C431" s="105"/>
      <c r="D431" s="105"/>
      <c r="E431" s="105"/>
      <c r="F431" s="107"/>
      <c r="G431" s="107"/>
      <c r="H431" s="107"/>
      <c r="I431" s="107"/>
      <c r="J431" s="107"/>
      <c r="L431" s="162"/>
      <c r="M431" s="107"/>
      <c r="N431" s="107"/>
    </row>
    <row r="432" spans="1:14" x14ac:dyDescent="0.35">
      <c r="A432" s="105"/>
      <c r="B432" s="105"/>
      <c r="C432" s="105"/>
      <c r="D432" s="105"/>
      <c r="E432" s="105"/>
      <c r="F432" s="107"/>
      <c r="G432" s="107"/>
      <c r="H432" s="107"/>
      <c r="I432" s="107"/>
      <c r="J432" s="107"/>
      <c r="L432" s="162"/>
      <c r="M432" s="107"/>
      <c r="N432" s="107"/>
    </row>
    <row r="433" spans="1:14" x14ac:dyDescent="0.35">
      <c r="A433" s="105"/>
      <c r="B433" s="105"/>
      <c r="C433" s="105"/>
      <c r="D433" s="105"/>
      <c r="E433" s="105"/>
      <c r="F433" s="107"/>
      <c r="G433" s="107"/>
      <c r="H433" s="107"/>
      <c r="I433" s="107"/>
      <c r="J433" s="107"/>
      <c r="L433" s="162"/>
      <c r="M433" s="107"/>
      <c r="N433" s="107"/>
    </row>
    <row r="434" spans="1:14" x14ac:dyDescent="0.35">
      <c r="A434" s="105"/>
      <c r="B434" s="105"/>
      <c r="C434" s="105"/>
      <c r="D434" s="105"/>
      <c r="E434" s="105"/>
      <c r="F434" s="107"/>
      <c r="G434" s="107"/>
      <c r="H434" s="107"/>
      <c r="I434" s="107"/>
      <c r="J434" s="107"/>
      <c r="L434" s="162"/>
      <c r="M434" s="107"/>
      <c r="N434" s="107"/>
    </row>
    <row r="435" spans="1:14" x14ac:dyDescent="0.35">
      <c r="A435" s="105"/>
      <c r="B435" s="105"/>
      <c r="C435" s="105"/>
      <c r="D435" s="105"/>
      <c r="E435" s="105"/>
      <c r="F435" s="107"/>
      <c r="G435" s="107"/>
      <c r="H435" s="107"/>
      <c r="I435" s="107"/>
      <c r="J435" s="107"/>
      <c r="L435" s="162"/>
      <c r="M435" s="107"/>
      <c r="N435" s="107"/>
    </row>
    <row r="436" spans="1:14" x14ac:dyDescent="0.35">
      <c r="A436" s="105"/>
      <c r="B436" s="105"/>
      <c r="C436" s="105"/>
      <c r="D436" s="105"/>
      <c r="E436" s="105"/>
      <c r="F436" s="107"/>
      <c r="G436" s="107"/>
      <c r="H436" s="107"/>
      <c r="I436" s="107"/>
      <c r="J436" s="107"/>
      <c r="L436" s="162"/>
      <c r="M436" s="107"/>
      <c r="N436" s="107"/>
    </row>
    <row r="437" spans="1:14" x14ac:dyDescent="0.35">
      <c r="A437" s="105"/>
      <c r="B437" s="105"/>
      <c r="C437" s="105"/>
      <c r="D437" s="105"/>
      <c r="E437" s="105"/>
      <c r="F437" s="107"/>
      <c r="G437" s="107"/>
      <c r="H437" s="107"/>
      <c r="I437" s="107"/>
      <c r="J437" s="107"/>
      <c r="L437" s="162"/>
      <c r="M437" s="107"/>
      <c r="N437" s="107"/>
    </row>
    <row r="438" spans="1:14" x14ac:dyDescent="0.35">
      <c r="A438" s="105"/>
      <c r="B438" s="105"/>
      <c r="C438" s="105"/>
      <c r="D438" s="105"/>
      <c r="E438" s="105"/>
      <c r="F438" s="107"/>
      <c r="G438" s="107"/>
      <c r="H438" s="107"/>
      <c r="I438" s="107"/>
      <c r="J438" s="107"/>
      <c r="L438" s="162"/>
      <c r="M438" s="107"/>
      <c r="N438" s="107"/>
    </row>
    <row r="439" spans="1:14" x14ac:dyDescent="0.35">
      <c r="A439" s="105"/>
      <c r="B439" s="105"/>
      <c r="C439" s="105"/>
      <c r="D439" s="105"/>
      <c r="E439" s="105"/>
      <c r="F439" s="107"/>
      <c r="G439" s="107"/>
      <c r="H439" s="107"/>
      <c r="I439" s="107"/>
      <c r="J439" s="107"/>
      <c r="L439" s="162"/>
      <c r="M439" s="107"/>
      <c r="N439" s="107"/>
    </row>
    <row r="440" spans="1:14" x14ac:dyDescent="0.35">
      <c r="A440" s="105"/>
      <c r="B440" s="105"/>
      <c r="C440" s="105"/>
      <c r="D440" s="105"/>
      <c r="E440" s="105"/>
      <c r="F440" s="107"/>
      <c r="G440" s="107"/>
      <c r="H440" s="107"/>
      <c r="I440" s="107"/>
      <c r="J440" s="107"/>
      <c r="L440" s="162"/>
      <c r="M440" s="107"/>
      <c r="N440" s="107"/>
    </row>
    <row r="441" spans="1:14" x14ac:dyDescent="0.35">
      <c r="A441" s="105"/>
      <c r="B441" s="105"/>
      <c r="C441" s="105"/>
      <c r="D441" s="105"/>
      <c r="E441" s="105"/>
      <c r="F441" s="107"/>
      <c r="G441" s="107"/>
      <c r="H441" s="107"/>
      <c r="I441" s="107"/>
      <c r="J441" s="107"/>
      <c r="L441" s="162"/>
      <c r="M441" s="107"/>
      <c r="N441" s="107"/>
    </row>
    <row r="442" spans="1:14" x14ac:dyDescent="0.35">
      <c r="A442" s="105"/>
      <c r="B442" s="105"/>
      <c r="C442" s="105"/>
      <c r="D442" s="105"/>
      <c r="E442" s="105"/>
      <c r="F442" s="107"/>
      <c r="G442" s="107"/>
      <c r="H442" s="107"/>
      <c r="I442" s="107"/>
      <c r="J442" s="107"/>
      <c r="L442" s="162"/>
      <c r="M442" s="107"/>
      <c r="N442" s="107"/>
    </row>
    <row r="443" spans="1:14" x14ac:dyDescent="0.35">
      <c r="A443" s="105"/>
      <c r="B443" s="105"/>
      <c r="C443" s="105"/>
      <c r="D443" s="105"/>
      <c r="E443" s="105"/>
      <c r="F443" s="107"/>
      <c r="G443" s="107"/>
      <c r="H443" s="107"/>
      <c r="I443" s="107"/>
      <c r="J443" s="107"/>
      <c r="L443" s="162"/>
      <c r="M443" s="107"/>
      <c r="N443" s="107"/>
    </row>
    <row r="444" spans="1:14" x14ac:dyDescent="0.35">
      <c r="A444" s="105"/>
      <c r="B444" s="105"/>
      <c r="C444" s="105"/>
      <c r="D444" s="105"/>
      <c r="E444" s="105"/>
      <c r="F444" s="107"/>
      <c r="G444" s="107"/>
      <c r="H444" s="107"/>
      <c r="I444" s="107"/>
      <c r="J444" s="107"/>
      <c r="L444" s="162"/>
      <c r="M444" s="107"/>
      <c r="N444" s="107"/>
    </row>
    <row r="445" spans="1:14" x14ac:dyDescent="0.35">
      <c r="A445" s="105"/>
      <c r="B445" s="105"/>
      <c r="C445" s="105"/>
      <c r="D445" s="105"/>
      <c r="E445" s="105"/>
      <c r="F445" s="107"/>
      <c r="G445" s="107"/>
      <c r="H445" s="107"/>
      <c r="I445" s="107"/>
      <c r="J445" s="107"/>
      <c r="L445" s="162"/>
      <c r="M445" s="107"/>
      <c r="N445" s="107"/>
    </row>
    <row r="446" spans="1:14" x14ac:dyDescent="0.35">
      <c r="A446" s="105"/>
      <c r="B446" s="105"/>
      <c r="C446" s="105"/>
      <c r="D446" s="105"/>
      <c r="E446" s="105"/>
      <c r="F446" s="107"/>
      <c r="G446" s="107"/>
      <c r="H446" s="107"/>
      <c r="I446" s="107"/>
      <c r="J446" s="107"/>
      <c r="L446" s="162"/>
      <c r="M446" s="107"/>
      <c r="N446" s="107"/>
    </row>
    <row r="447" spans="1:14" x14ac:dyDescent="0.35">
      <c r="A447" s="105"/>
      <c r="B447" s="105"/>
      <c r="C447" s="105"/>
      <c r="D447" s="105"/>
      <c r="E447" s="105"/>
      <c r="F447" s="107"/>
      <c r="G447" s="107"/>
      <c r="H447" s="107"/>
      <c r="I447" s="107"/>
      <c r="J447" s="107"/>
      <c r="L447" s="162"/>
      <c r="M447" s="107"/>
      <c r="N447" s="107"/>
    </row>
    <row r="448" spans="1:14" x14ac:dyDescent="0.35">
      <c r="A448" s="105"/>
      <c r="B448" s="105"/>
      <c r="C448" s="105"/>
      <c r="D448" s="105"/>
      <c r="E448" s="105"/>
      <c r="F448" s="107"/>
      <c r="G448" s="107"/>
      <c r="H448" s="107"/>
      <c r="I448" s="107"/>
      <c r="J448" s="107"/>
      <c r="L448" s="162"/>
      <c r="M448" s="107"/>
      <c r="N448" s="107"/>
    </row>
    <row r="449" spans="1:14" x14ac:dyDescent="0.35">
      <c r="A449" s="105"/>
      <c r="B449" s="105"/>
      <c r="C449" s="105"/>
      <c r="D449" s="105"/>
      <c r="E449" s="105"/>
      <c r="F449" s="107"/>
      <c r="G449" s="107"/>
      <c r="H449" s="107"/>
      <c r="I449" s="107"/>
      <c r="J449" s="107"/>
      <c r="L449" s="162"/>
      <c r="M449" s="107"/>
      <c r="N449" s="107"/>
    </row>
    <row r="450" spans="1:14" x14ac:dyDescent="0.35">
      <c r="A450" s="105"/>
      <c r="B450" s="105"/>
      <c r="C450" s="105"/>
      <c r="D450" s="105"/>
      <c r="E450" s="105"/>
      <c r="F450" s="107"/>
      <c r="G450" s="107"/>
      <c r="H450" s="107"/>
      <c r="I450" s="107"/>
      <c r="J450" s="107"/>
      <c r="L450" s="162"/>
      <c r="M450" s="107"/>
      <c r="N450" s="107"/>
    </row>
    <row r="451" spans="1:14" x14ac:dyDescent="0.35">
      <c r="A451" s="105"/>
      <c r="B451" s="105"/>
      <c r="C451" s="105"/>
      <c r="D451" s="105"/>
      <c r="E451" s="105"/>
      <c r="F451" s="107"/>
      <c r="G451" s="107"/>
      <c r="H451" s="107"/>
      <c r="I451" s="107"/>
      <c r="J451" s="107"/>
      <c r="L451" s="162"/>
      <c r="M451" s="107"/>
      <c r="N451" s="107"/>
    </row>
    <row r="452" spans="1:14" x14ac:dyDescent="0.35">
      <c r="A452" s="105"/>
      <c r="B452" s="105"/>
      <c r="C452" s="105"/>
      <c r="D452" s="105"/>
      <c r="E452" s="105"/>
      <c r="F452" s="107"/>
      <c r="G452" s="107"/>
      <c r="H452" s="107"/>
      <c r="I452" s="107"/>
      <c r="J452" s="107"/>
      <c r="L452" s="162"/>
      <c r="M452" s="107"/>
      <c r="N452" s="107"/>
    </row>
    <row r="453" spans="1:14" x14ac:dyDescent="0.35">
      <c r="A453" s="105"/>
      <c r="B453" s="105"/>
      <c r="C453" s="105"/>
      <c r="D453" s="105"/>
      <c r="E453" s="105"/>
      <c r="F453" s="107"/>
      <c r="G453" s="107"/>
      <c r="H453" s="107"/>
      <c r="I453" s="107"/>
      <c r="J453" s="107"/>
      <c r="L453" s="162"/>
      <c r="M453" s="107"/>
      <c r="N453" s="107"/>
    </row>
    <row r="454" spans="1:14" x14ac:dyDescent="0.35">
      <c r="A454" s="105"/>
      <c r="B454" s="105"/>
      <c r="C454" s="105"/>
      <c r="D454" s="105"/>
      <c r="E454" s="105"/>
      <c r="F454" s="107"/>
      <c r="G454" s="107"/>
      <c r="H454" s="107"/>
      <c r="I454" s="107"/>
      <c r="J454" s="107"/>
      <c r="L454" s="162"/>
      <c r="M454" s="107"/>
      <c r="N454" s="107"/>
    </row>
    <row r="455" spans="1:14" x14ac:dyDescent="0.35">
      <c r="A455" s="105"/>
      <c r="B455" s="105"/>
      <c r="C455" s="105"/>
      <c r="D455" s="105"/>
      <c r="E455" s="105"/>
      <c r="F455" s="107"/>
      <c r="G455" s="107"/>
      <c r="H455" s="107"/>
      <c r="I455" s="107"/>
      <c r="J455" s="107"/>
      <c r="L455" s="162"/>
      <c r="M455" s="107"/>
      <c r="N455" s="107"/>
    </row>
    <row r="456" spans="1:14" x14ac:dyDescent="0.35">
      <c r="A456" s="105"/>
      <c r="B456" s="105"/>
      <c r="C456" s="105"/>
      <c r="D456" s="105"/>
      <c r="E456" s="105"/>
      <c r="F456" s="107"/>
      <c r="G456" s="107"/>
      <c r="H456" s="107"/>
      <c r="I456" s="107"/>
      <c r="J456" s="107"/>
      <c r="L456" s="162"/>
      <c r="M456" s="107"/>
      <c r="N456" s="107"/>
    </row>
    <row r="457" spans="1:14" x14ac:dyDescent="0.35">
      <c r="A457" s="105"/>
      <c r="B457" s="105"/>
      <c r="C457" s="105"/>
      <c r="D457" s="105"/>
      <c r="E457" s="105"/>
      <c r="F457" s="107"/>
      <c r="G457" s="107"/>
      <c r="H457" s="107"/>
      <c r="I457" s="107"/>
      <c r="J457" s="107"/>
      <c r="L457" s="162"/>
      <c r="M457" s="107"/>
      <c r="N457" s="107"/>
    </row>
    <row r="458" spans="1:14" x14ac:dyDescent="0.35">
      <c r="A458" s="105"/>
      <c r="B458" s="105"/>
      <c r="C458" s="105"/>
      <c r="D458" s="105"/>
      <c r="E458" s="105"/>
      <c r="F458" s="107"/>
      <c r="G458" s="107"/>
      <c r="H458" s="107"/>
      <c r="I458" s="107"/>
      <c r="J458" s="107"/>
      <c r="L458" s="162"/>
      <c r="M458" s="107"/>
      <c r="N458" s="107"/>
    </row>
    <row r="459" spans="1:14" x14ac:dyDescent="0.35">
      <c r="A459" s="105"/>
      <c r="B459" s="105"/>
      <c r="C459" s="105"/>
      <c r="D459" s="105"/>
      <c r="E459" s="105"/>
      <c r="F459" s="107"/>
      <c r="G459" s="107"/>
      <c r="H459" s="107"/>
      <c r="I459" s="107"/>
      <c r="J459" s="107"/>
      <c r="L459" s="162"/>
      <c r="M459" s="107"/>
      <c r="N459" s="107"/>
    </row>
    <row r="460" spans="1:14" x14ac:dyDescent="0.35">
      <c r="A460" s="105"/>
      <c r="B460" s="105"/>
      <c r="C460" s="105"/>
      <c r="D460" s="105"/>
      <c r="E460" s="105"/>
      <c r="F460" s="107"/>
      <c r="G460" s="107"/>
      <c r="H460" s="107"/>
      <c r="I460" s="107"/>
      <c r="J460" s="107"/>
      <c r="L460" s="162"/>
      <c r="M460" s="107"/>
      <c r="N460" s="107"/>
    </row>
    <row r="461" spans="1:14" x14ac:dyDescent="0.35">
      <c r="A461" s="105"/>
      <c r="B461" s="105"/>
      <c r="C461" s="105"/>
      <c r="D461" s="105"/>
      <c r="E461" s="105"/>
      <c r="F461" s="107"/>
      <c r="G461" s="107"/>
      <c r="H461" s="107"/>
      <c r="I461" s="107"/>
      <c r="J461" s="107"/>
      <c r="L461" s="162"/>
      <c r="M461" s="107"/>
      <c r="N461" s="107"/>
    </row>
    <row r="462" spans="1:14" x14ac:dyDescent="0.35">
      <c r="A462" s="105"/>
      <c r="B462" s="105"/>
      <c r="C462" s="105"/>
      <c r="D462" s="105"/>
      <c r="E462" s="105"/>
      <c r="F462" s="107"/>
      <c r="G462" s="107"/>
      <c r="H462" s="107"/>
      <c r="I462" s="107"/>
      <c r="J462" s="107"/>
      <c r="L462" s="162"/>
      <c r="M462" s="107"/>
      <c r="N462" s="107"/>
    </row>
    <row r="463" spans="1:14" x14ac:dyDescent="0.35">
      <c r="A463" s="105"/>
      <c r="B463" s="105"/>
      <c r="C463" s="105"/>
      <c r="D463" s="105"/>
      <c r="E463" s="105"/>
      <c r="F463" s="107"/>
      <c r="G463" s="107"/>
      <c r="H463" s="107"/>
      <c r="I463" s="107"/>
      <c r="J463" s="107"/>
      <c r="L463" s="162"/>
      <c r="M463" s="107"/>
      <c r="N463" s="107"/>
    </row>
    <row r="464" spans="1:14" x14ac:dyDescent="0.35">
      <c r="A464" s="105"/>
      <c r="B464" s="105"/>
      <c r="C464" s="105"/>
      <c r="D464" s="105"/>
      <c r="E464" s="105"/>
      <c r="F464" s="107"/>
      <c r="G464" s="107"/>
      <c r="H464" s="107"/>
      <c r="I464" s="107"/>
      <c r="J464" s="107"/>
      <c r="L464" s="162"/>
      <c r="M464" s="107"/>
      <c r="N464" s="107"/>
    </row>
    <row r="465" spans="1:14" x14ac:dyDescent="0.35">
      <c r="A465" s="105"/>
      <c r="B465" s="105"/>
      <c r="C465" s="105"/>
      <c r="D465" s="105"/>
      <c r="E465" s="105"/>
      <c r="F465" s="107"/>
      <c r="G465" s="107"/>
      <c r="H465" s="107"/>
      <c r="I465" s="107"/>
      <c r="J465" s="107"/>
      <c r="L465" s="162"/>
      <c r="M465" s="107"/>
      <c r="N465" s="107"/>
    </row>
    <row r="466" spans="1:14" x14ac:dyDescent="0.35">
      <c r="A466" s="105"/>
      <c r="B466" s="105"/>
      <c r="C466" s="105"/>
      <c r="D466" s="105"/>
      <c r="E466" s="105"/>
      <c r="F466" s="107"/>
      <c r="G466" s="107"/>
      <c r="H466" s="107"/>
      <c r="I466" s="107"/>
      <c r="J466" s="107"/>
      <c r="L466" s="162"/>
      <c r="M466" s="107"/>
      <c r="N466" s="107"/>
    </row>
    <row r="467" spans="1:14" x14ac:dyDescent="0.35">
      <c r="A467" s="105"/>
      <c r="B467" s="105"/>
      <c r="C467" s="105"/>
      <c r="D467" s="105"/>
      <c r="E467" s="105"/>
      <c r="F467" s="107"/>
      <c r="G467" s="107"/>
      <c r="H467" s="107"/>
      <c r="I467" s="107"/>
      <c r="J467" s="107"/>
      <c r="L467" s="162"/>
      <c r="M467" s="107"/>
      <c r="N467" s="107"/>
    </row>
    <row r="468" spans="1:14" x14ac:dyDescent="0.35">
      <c r="A468" s="105"/>
      <c r="B468" s="105"/>
      <c r="C468" s="105"/>
      <c r="D468" s="105"/>
      <c r="E468" s="105"/>
      <c r="F468" s="107"/>
      <c r="G468" s="107"/>
      <c r="H468" s="107"/>
      <c r="I468" s="107"/>
      <c r="J468" s="107"/>
      <c r="L468" s="162"/>
      <c r="M468" s="107"/>
      <c r="N468" s="107"/>
    </row>
    <row r="469" spans="1:14" x14ac:dyDescent="0.35">
      <c r="A469" s="105"/>
      <c r="B469" s="105"/>
      <c r="C469" s="105"/>
      <c r="D469" s="105"/>
      <c r="E469" s="105"/>
      <c r="F469" s="107"/>
      <c r="G469" s="107"/>
      <c r="H469" s="107"/>
      <c r="I469" s="107"/>
      <c r="J469" s="107"/>
      <c r="L469" s="162"/>
      <c r="M469" s="107"/>
      <c r="N469" s="107"/>
    </row>
    <row r="470" spans="1:14" x14ac:dyDescent="0.35">
      <c r="A470" s="105"/>
      <c r="B470" s="105"/>
      <c r="C470" s="105"/>
      <c r="D470" s="105"/>
      <c r="E470" s="105"/>
      <c r="F470" s="107"/>
      <c r="G470" s="107"/>
      <c r="H470" s="107"/>
      <c r="I470" s="107"/>
      <c r="J470" s="107"/>
      <c r="L470" s="162"/>
      <c r="M470" s="107"/>
      <c r="N470" s="107"/>
    </row>
    <row r="471" spans="1:14" x14ac:dyDescent="0.35">
      <c r="A471" s="105"/>
      <c r="B471" s="105"/>
      <c r="C471" s="105"/>
      <c r="D471" s="105"/>
      <c r="E471" s="105"/>
      <c r="F471" s="107"/>
      <c r="G471" s="107"/>
      <c r="H471" s="107"/>
      <c r="I471" s="107"/>
      <c r="J471" s="107"/>
      <c r="L471" s="162"/>
      <c r="M471" s="107"/>
      <c r="N471" s="107"/>
    </row>
    <row r="472" spans="1:14" x14ac:dyDescent="0.35">
      <c r="A472" s="105"/>
      <c r="B472" s="105"/>
      <c r="C472" s="105"/>
      <c r="D472" s="105"/>
      <c r="E472" s="105"/>
      <c r="F472" s="107"/>
      <c r="G472" s="107"/>
      <c r="H472" s="107"/>
      <c r="I472" s="107"/>
      <c r="J472" s="107"/>
      <c r="L472" s="162"/>
      <c r="M472" s="107"/>
      <c r="N472" s="107"/>
    </row>
    <row r="473" spans="1:14" x14ac:dyDescent="0.35">
      <c r="A473" s="105"/>
      <c r="B473" s="105"/>
      <c r="C473" s="105"/>
      <c r="D473" s="105"/>
      <c r="E473" s="105"/>
      <c r="F473" s="107"/>
      <c r="G473" s="107"/>
      <c r="H473" s="107"/>
      <c r="I473" s="107"/>
      <c r="J473" s="107"/>
      <c r="L473" s="162"/>
      <c r="M473" s="107"/>
      <c r="N473" s="107"/>
    </row>
    <row r="474" spans="1:14" x14ac:dyDescent="0.35">
      <c r="A474" s="105"/>
      <c r="B474" s="105"/>
      <c r="C474" s="105"/>
      <c r="D474" s="105"/>
      <c r="E474" s="105"/>
      <c r="F474" s="107"/>
      <c r="G474" s="107"/>
      <c r="H474" s="107"/>
      <c r="I474" s="107"/>
      <c r="J474" s="107"/>
      <c r="L474" s="162"/>
      <c r="M474" s="107"/>
      <c r="N474" s="107"/>
    </row>
    <row r="475" spans="1:14" x14ac:dyDescent="0.35">
      <c r="A475" s="105"/>
      <c r="B475" s="105"/>
      <c r="C475" s="105"/>
      <c r="D475" s="105"/>
      <c r="E475" s="105"/>
      <c r="F475" s="107"/>
      <c r="G475" s="107"/>
      <c r="H475" s="107"/>
      <c r="I475" s="107"/>
      <c r="J475" s="107"/>
      <c r="L475" s="162"/>
      <c r="M475" s="107"/>
      <c r="N475" s="107"/>
    </row>
    <row r="476" spans="1:14" x14ac:dyDescent="0.35">
      <c r="A476" s="105"/>
      <c r="B476" s="105"/>
      <c r="C476" s="105"/>
      <c r="D476" s="105"/>
      <c r="E476" s="105"/>
      <c r="F476" s="107"/>
      <c r="G476" s="107"/>
      <c r="H476" s="107"/>
      <c r="I476" s="107"/>
      <c r="J476" s="107"/>
      <c r="L476" s="162"/>
      <c r="M476" s="107"/>
      <c r="N476" s="107"/>
    </row>
    <row r="477" spans="1:14" x14ac:dyDescent="0.35">
      <c r="A477" s="105"/>
      <c r="B477" s="105"/>
      <c r="C477" s="105"/>
      <c r="D477" s="105"/>
      <c r="E477" s="105"/>
      <c r="F477" s="107"/>
      <c r="G477" s="107"/>
      <c r="H477" s="107"/>
      <c r="I477" s="107"/>
      <c r="J477" s="107"/>
      <c r="L477" s="162"/>
      <c r="M477" s="107"/>
      <c r="N477" s="107"/>
    </row>
    <row r="478" spans="1:14" x14ac:dyDescent="0.35">
      <c r="A478" s="105"/>
      <c r="B478" s="105"/>
      <c r="C478" s="105"/>
      <c r="D478" s="105"/>
      <c r="E478" s="105"/>
      <c r="F478" s="107"/>
      <c r="G478" s="107"/>
      <c r="H478" s="107"/>
      <c r="I478" s="107"/>
      <c r="J478" s="107"/>
      <c r="L478" s="162"/>
      <c r="M478" s="107"/>
      <c r="N478" s="107"/>
    </row>
    <row r="479" spans="1:14" x14ac:dyDescent="0.35">
      <c r="A479" s="105"/>
      <c r="B479" s="105"/>
      <c r="C479" s="105"/>
      <c r="D479" s="105"/>
      <c r="E479" s="105"/>
      <c r="F479" s="107"/>
      <c r="G479" s="107"/>
      <c r="H479" s="107"/>
      <c r="I479" s="107"/>
      <c r="J479" s="107"/>
      <c r="L479" s="162"/>
      <c r="M479" s="107"/>
      <c r="N479" s="107"/>
    </row>
    <row r="480" spans="1:14" x14ac:dyDescent="0.35">
      <c r="A480" s="105"/>
      <c r="B480" s="105"/>
      <c r="C480" s="105"/>
      <c r="D480" s="105"/>
      <c r="E480" s="105"/>
      <c r="F480" s="107"/>
      <c r="G480" s="107"/>
      <c r="H480" s="107"/>
      <c r="I480" s="107"/>
      <c r="J480" s="107"/>
      <c r="L480" s="162"/>
      <c r="M480" s="107"/>
      <c r="N480" s="107"/>
    </row>
    <row r="481" spans="1:14" x14ac:dyDescent="0.35">
      <c r="A481" s="105"/>
      <c r="B481" s="105"/>
      <c r="C481" s="105"/>
      <c r="D481" s="105"/>
      <c r="E481" s="105"/>
      <c r="F481" s="107"/>
      <c r="G481" s="107"/>
      <c r="H481" s="107"/>
      <c r="I481" s="107"/>
      <c r="J481" s="107"/>
      <c r="L481" s="162"/>
      <c r="M481" s="107"/>
      <c r="N481" s="107"/>
    </row>
    <row r="482" spans="1:14" x14ac:dyDescent="0.35">
      <c r="A482" s="105"/>
      <c r="B482" s="105"/>
      <c r="C482" s="105"/>
      <c r="D482" s="105"/>
      <c r="E482" s="105"/>
      <c r="F482" s="107"/>
      <c r="G482" s="107"/>
      <c r="H482" s="107"/>
      <c r="I482" s="107"/>
      <c r="J482" s="107"/>
      <c r="L482" s="162"/>
      <c r="M482" s="107"/>
      <c r="N482" s="107"/>
    </row>
    <row r="483" spans="1:14" x14ac:dyDescent="0.35">
      <c r="A483" s="105"/>
      <c r="B483" s="105"/>
      <c r="C483" s="105"/>
      <c r="D483" s="105"/>
      <c r="E483" s="105"/>
      <c r="F483" s="107"/>
      <c r="G483" s="107"/>
      <c r="H483" s="107"/>
      <c r="I483" s="107"/>
      <c r="J483" s="107"/>
      <c r="L483" s="162"/>
      <c r="M483" s="107"/>
      <c r="N483" s="107"/>
    </row>
    <row r="484" spans="1:14" x14ac:dyDescent="0.35">
      <c r="A484" s="105"/>
      <c r="B484" s="105"/>
      <c r="C484" s="105"/>
      <c r="D484" s="105"/>
      <c r="E484" s="105"/>
      <c r="F484" s="107"/>
      <c r="G484" s="107"/>
      <c r="H484" s="107"/>
      <c r="I484" s="107"/>
      <c r="J484" s="107"/>
      <c r="L484" s="162"/>
      <c r="M484" s="107"/>
      <c r="N484" s="107"/>
    </row>
    <row r="485" spans="1:14" x14ac:dyDescent="0.35">
      <c r="A485" s="105"/>
      <c r="B485" s="105"/>
      <c r="C485" s="105"/>
      <c r="D485" s="105"/>
      <c r="E485" s="105"/>
      <c r="F485" s="107"/>
      <c r="G485" s="107"/>
      <c r="H485" s="107"/>
      <c r="I485" s="107"/>
      <c r="J485" s="107"/>
      <c r="L485" s="162"/>
      <c r="M485" s="107"/>
      <c r="N485" s="107"/>
    </row>
    <row r="486" spans="1:14" x14ac:dyDescent="0.35">
      <c r="A486" s="105"/>
      <c r="B486" s="105"/>
      <c r="C486" s="105"/>
      <c r="D486" s="105"/>
      <c r="E486" s="105"/>
      <c r="F486" s="107"/>
      <c r="G486" s="107"/>
      <c r="H486" s="107"/>
      <c r="I486" s="107"/>
      <c r="J486" s="107"/>
      <c r="L486" s="162"/>
      <c r="M486" s="107"/>
      <c r="N486" s="107"/>
    </row>
    <row r="487" spans="1:14" x14ac:dyDescent="0.35">
      <c r="A487" s="105"/>
      <c r="B487" s="105"/>
      <c r="C487" s="105"/>
      <c r="D487" s="105"/>
      <c r="E487" s="105"/>
      <c r="F487" s="107"/>
      <c r="G487" s="107"/>
      <c r="H487" s="107"/>
      <c r="I487" s="107"/>
      <c r="J487" s="107"/>
      <c r="L487" s="162"/>
      <c r="M487" s="107"/>
      <c r="N487" s="107"/>
    </row>
    <row r="488" spans="1:14" x14ac:dyDescent="0.35">
      <c r="A488" s="105"/>
      <c r="B488" s="105"/>
      <c r="C488" s="105"/>
      <c r="D488" s="105"/>
      <c r="E488" s="105"/>
      <c r="F488" s="107"/>
      <c r="G488" s="107"/>
      <c r="H488" s="107"/>
      <c r="I488" s="107"/>
      <c r="J488" s="107"/>
      <c r="L488" s="162"/>
      <c r="M488" s="107"/>
      <c r="N488" s="107"/>
    </row>
    <row r="489" spans="1:14" x14ac:dyDescent="0.35">
      <c r="A489" s="105"/>
      <c r="B489" s="105"/>
      <c r="C489" s="105"/>
      <c r="D489" s="105"/>
      <c r="E489" s="105"/>
      <c r="F489" s="107"/>
      <c r="G489" s="107"/>
      <c r="H489" s="107"/>
      <c r="I489" s="107"/>
      <c r="J489" s="107"/>
      <c r="L489" s="162"/>
      <c r="M489" s="107"/>
      <c r="N489" s="107"/>
    </row>
    <row r="490" spans="1:14" x14ac:dyDescent="0.35">
      <c r="A490" s="105"/>
      <c r="B490" s="105"/>
      <c r="C490" s="105"/>
      <c r="D490" s="105"/>
      <c r="E490" s="105"/>
      <c r="F490" s="107"/>
      <c r="G490" s="107"/>
      <c r="H490" s="107"/>
      <c r="I490" s="107"/>
      <c r="J490" s="107"/>
      <c r="L490" s="162"/>
      <c r="M490" s="107"/>
      <c r="N490" s="107"/>
    </row>
    <row r="491" spans="1:14" x14ac:dyDescent="0.35">
      <c r="A491" s="105"/>
      <c r="B491" s="105"/>
      <c r="C491" s="105"/>
      <c r="D491" s="105"/>
      <c r="E491" s="105"/>
      <c r="F491" s="107"/>
      <c r="G491" s="107"/>
      <c r="H491" s="107"/>
      <c r="I491" s="107"/>
      <c r="J491" s="107"/>
      <c r="L491" s="162"/>
      <c r="M491" s="107"/>
      <c r="N491" s="107"/>
    </row>
    <row r="492" spans="1:14" x14ac:dyDescent="0.35">
      <c r="A492" s="105"/>
      <c r="B492" s="105"/>
      <c r="C492" s="105"/>
      <c r="D492" s="105"/>
      <c r="E492" s="105"/>
      <c r="F492" s="107"/>
      <c r="G492" s="107"/>
      <c r="H492" s="107"/>
      <c r="I492" s="107"/>
      <c r="J492" s="107"/>
      <c r="L492" s="162"/>
      <c r="M492" s="107"/>
      <c r="N492" s="107"/>
    </row>
    <row r="493" spans="1:14" x14ac:dyDescent="0.35">
      <c r="A493" s="105"/>
      <c r="B493" s="105"/>
      <c r="C493" s="105"/>
      <c r="D493" s="105"/>
      <c r="E493" s="105"/>
      <c r="F493" s="107"/>
      <c r="G493" s="107"/>
      <c r="H493" s="107"/>
      <c r="I493" s="107"/>
      <c r="J493" s="107"/>
      <c r="L493" s="162"/>
      <c r="M493" s="107"/>
      <c r="N493" s="107"/>
    </row>
    <row r="494" spans="1:14" x14ac:dyDescent="0.35">
      <c r="A494" s="105"/>
      <c r="B494" s="105"/>
      <c r="C494" s="105"/>
      <c r="D494" s="105"/>
      <c r="E494" s="105"/>
      <c r="F494" s="107"/>
      <c r="G494" s="107"/>
      <c r="H494" s="107"/>
      <c r="I494" s="107"/>
      <c r="J494" s="107"/>
      <c r="L494" s="162"/>
      <c r="M494" s="107"/>
      <c r="N494" s="107"/>
    </row>
    <row r="495" spans="1:14" x14ac:dyDescent="0.35">
      <c r="A495" s="105"/>
      <c r="B495" s="105"/>
      <c r="C495" s="105"/>
      <c r="D495" s="105"/>
      <c r="E495" s="105"/>
      <c r="F495" s="107"/>
      <c r="G495" s="107"/>
      <c r="H495" s="107"/>
      <c r="I495" s="107"/>
      <c r="J495" s="107"/>
      <c r="L495" s="162"/>
      <c r="M495" s="107"/>
      <c r="N495" s="107"/>
    </row>
    <row r="496" spans="1:14" x14ac:dyDescent="0.35">
      <c r="A496" s="105"/>
      <c r="B496" s="105"/>
      <c r="C496" s="105"/>
      <c r="D496" s="105"/>
      <c r="E496" s="105"/>
      <c r="F496" s="107"/>
      <c r="G496" s="107"/>
      <c r="H496" s="107"/>
      <c r="I496" s="107"/>
      <c r="J496" s="107"/>
      <c r="L496" s="162"/>
      <c r="M496" s="107"/>
      <c r="N496" s="107"/>
    </row>
    <row r="497" spans="1:14" x14ac:dyDescent="0.35">
      <c r="A497" s="105"/>
      <c r="B497" s="105"/>
      <c r="C497" s="105"/>
      <c r="D497" s="105"/>
      <c r="E497" s="105"/>
      <c r="F497" s="107"/>
      <c r="G497" s="107"/>
      <c r="H497" s="107"/>
      <c r="I497" s="107"/>
      <c r="J497" s="107"/>
      <c r="L497" s="162"/>
      <c r="M497" s="107"/>
      <c r="N497" s="107"/>
    </row>
    <row r="498" spans="1:14" x14ac:dyDescent="0.35">
      <c r="A498" s="105"/>
      <c r="B498" s="105"/>
      <c r="C498" s="105"/>
      <c r="D498" s="105"/>
      <c r="E498" s="105"/>
      <c r="F498" s="107"/>
      <c r="G498" s="107"/>
      <c r="H498" s="107"/>
      <c r="I498" s="107"/>
      <c r="J498" s="107"/>
      <c r="L498" s="162"/>
      <c r="M498" s="107"/>
      <c r="N498" s="107"/>
    </row>
    <row r="499" spans="1:14" x14ac:dyDescent="0.35">
      <c r="A499" s="105"/>
      <c r="B499" s="105"/>
      <c r="C499" s="105"/>
      <c r="D499" s="105"/>
      <c r="E499" s="105"/>
      <c r="F499" s="107"/>
      <c r="G499" s="107"/>
      <c r="H499" s="107"/>
      <c r="I499" s="107"/>
      <c r="J499" s="107"/>
      <c r="L499" s="162"/>
      <c r="M499" s="107"/>
      <c r="N499" s="107"/>
    </row>
    <row r="500" spans="1:14" x14ac:dyDescent="0.35">
      <c r="A500" s="105"/>
      <c r="B500" s="105"/>
      <c r="C500" s="105"/>
      <c r="D500" s="105"/>
      <c r="E500" s="105"/>
      <c r="F500" s="107"/>
      <c r="G500" s="107"/>
      <c r="H500" s="107"/>
      <c r="I500" s="107"/>
      <c r="J500" s="107"/>
      <c r="L500" s="162"/>
      <c r="M500" s="107"/>
      <c r="N500" s="107"/>
    </row>
    <row r="501" spans="1:14" x14ac:dyDescent="0.35">
      <c r="A501" s="105"/>
      <c r="B501" s="105"/>
      <c r="C501" s="105"/>
      <c r="D501" s="105"/>
      <c r="E501" s="105"/>
      <c r="F501" s="107"/>
      <c r="G501" s="107"/>
      <c r="H501" s="107"/>
      <c r="I501" s="107"/>
      <c r="J501" s="107"/>
      <c r="L501" s="162"/>
      <c r="M501" s="107"/>
      <c r="N501" s="107"/>
    </row>
    <row r="502" spans="1:14" x14ac:dyDescent="0.35">
      <c r="A502" s="105"/>
      <c r="B502" s="105"/>
      <c r="C502" s="105"/>
      <c r="D502" s="105"/>
      <c r="E502" s="105"/>
      <c r="F502" s="107"/>
      <c r="G502" s="107"/>
      <c r="H502" s="107"/>
      <c r="I502" s="107"/>
      <c r="J502" s="107"/>
      <c r="L502" s="162"/>
      <c r="M502" s="107"/>
      <c r="N502" s="107"/>
    </row>
  </sheetData>
  <autoFilter ref="A1:N345" xr:uid="{00000000-0001-0000-0900-000000000000}">
    <filterColumn colId="2">
      <filters blank="1">
        <filter val="TI-DS-DS-01"/>
        <filter val="TI-DS-DS-02"/>
        <filter val="TI-DS-DS-03"/>
        <filter val="TI-DS-DS-04"/>
        <filter val="TI-DS-DS-05"/>
        <filter val="TI-DS-DS-06"/>
        <filter val="TI-DS-DS-07"/>
        <filter val="TI-DS-DS-08"/>
        <filter val="TI-DS-DS-09"/>
        <filter val="TI-DS-DS-10"/>
        <filter val="TI-DS-DS-11"/>
        <filter val="TI-DS-DS-12"/>
        <filter val="TI-DS-DS-13"/>
        <filter val="TI-DS-DS-14"/>
        <filter val="TI-DS-DS-15"/>
        <filter val="TI-DS-DS-16"/>
        <filter val="TI-DS-DS-17"/>
        <filter val="TI-DS-DS-18"/>
        <filter val="TI-DS-DS-19"/>
        <filter val="TI-DS-DS-20"/>
        <filter val="TI-DS-DS-21"/>
        <filter val="TI-DS-DS-22"/>
        <filter val="TI-DS-DS-23"/>
        <filter val="TI-DS-DS-24"/>
        <filter val="TI-DS-DS-25"/>
        <filter val="TI-DS-DS-26"/>
        <filter val="TI-DS-DS-27"/>
        <filter val="TI-DS-DS-28"/>
        <filter val="TI-DS-DS-29"/>
        <filter val="TI-DS-DS-30"/>
        <filter val="TI-DS-DS-31"/>
        <filter val="TI-DS-DS-32"/>
        <filter val="TI-DS-DS-33"/>
        <filter val="TI-DS-DS-34"/>
        <filter val="TI-DS-DS-35"/>
        <filter val="TI-DS-DS-36"/>
        <filter val="TI-DS-DS-37"/>
        <filter val="TI-DS-DS-38"/>
        <filter val="TI-DS-DS-39"/>
        <filter val="TI-DS-DS-40"/>
        <filter val="TI-DS-DS-41"/>
        <filter val="TI-DS-DS-42"/>
        <filter val="TI-DS-DS-43"/>
        <filter val="TI-DS-DS-44"/>
        <filter val="TI-DS-DS-45"/>
        <filter val="TI-DS-DS-46"/>
        <filter val="TI-DS-DS-47"/>
        <filter val="TI-DS-DS-48"/>
        <filter val="TI-DS-DS-49"/>
        <filter val="TI-DS-DS-50"/>
        <filter val="TI-DS-DS-51"/>
        <filter val="TI-DS-DS-52"/>
        <filter val="TI-DS-DS-53"/>
        <filter val="TI-DS-DS-54"/>
        <filter val="TI-DS-DS-55"/>
        <filter val="TI-DS-DS-56"/>
        <filter val="TI-DS-DS-57"/>
        <filter val="TI-DS-DS-58"/>
        <filter val="TI-DS-DS-59"/>
        <filter val="TI-DS-DS-61"/>
        <filter val="TI-DS-DS-62"/>
        <filter val="TI-DS-DS-63"/>
        <filter val="TI-DS-DS-64"/>
        <filter val="TI-DS-DS-65"/>
        <filter val="TI-DS-DS-66"/>
        <filter val="TI-DS-DS-67"/>
        <filter val="TI-DS-DS-68"/>
        <filter val="TI-DS-DS-69"/>
        <filter val="TI-DS-DS-70"/>
        <filter val="TI-DS-DS-71"/>
        <filter val="TI-DS-DS-72"/>
        <filter val="TI-DS-DS-73"/>
        <filter val="TI-DS-DS-74"/>
        <filter val="TI-DS-DS-75"/>
        <filter val="TI-DS-DS-76"/>
        <filter val="TI-DS-DS-77"/>
        <filter val="TI-DS-DS-78"/>
        <filter val="TI-DS-DS-79"/>
        <filter val="TI-DS-DS-80"/>
        <filter val="TI-DS-DS-81"/>
        <filter val="TI-DS-DS-82"/>
        <filter val="TI-DS-DS-83"/>
        <filter val="TI-DS-DS-84"/>
        <filter val="TI-DS-DS-85"/>
        <filter val="TI-DS-DS-86"/>
        <filter val="TI-DS-DS-87"/>
        <filter val="TI-DS-DS-88"/>
        <filter val="TI-DS-DS-89"/>
      </filters>
    </filterColumn>
  </autoFilter>
  <dataValidations disablePrompts="1" count="1">
    <dataValidation type="date" allowBlank="1" showInputMessage="1" showErrorMessage="1" sqref="J503:N1048576" xr:uid="{00000000-0002-0000-0900-000000000000}">
      <formula1>366</formula1>
      <formula2>73415</formula2>
    </dataValidation>
  </dataValidations>
  <pageMargins left="0.7" right="0.7" top="0.75" bottom="0.75" header="0.3" footer="0.3"/>
  <pageSetup paperSize="9"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5">
    <tabColor theme="3"/>
    <pageSetUpPr fitToPage="1"/>
  </sheetPr>
  <dimension ref="A1:H104"/>
  <sheetViews>
    <sheetView showGridLines="0" view="pageBreakPreview" topLeftCell="A6" zoomScaleNormal="100" zoomScaleSheetLayoutView="100" workbookViewId="0">
      <selection activeCell="A13" sqref="A13"/>
    </sheetView>
  </sheetViews>
  <sheetFormatPr baseColWidth="10" defaultColWidth="0" defaultRowHeight="14.5" zeroHeight="1" x14ac:dyDescent="0.35"/>
  <cols>
    <col min="1" max="1" width="2.6328125" customWidth="1"/>
    <col min="2" max="2" width="6.36328125" customWidth="1"/>
    <col min="3" max="3" width="45.6328125" customWidth="1"/>
    <col min="4" max="4" width="6.36328125" customWidth="1"/>
    <col min="5" max="5" width="45.6328125" customWidth="1"/>
    <col min="6" max="6" width="6.36328125" customWidth="1"/>
    <col min="7" max="7" width="45.6328125" customWidth="1"/>
    <col min="8" max="8" width="2.6328125" customWidth="1"/>
    <col min="9" max="16384" width="11.453125" hidden="1"/>
  </cols>
  <sheetData>
    <row r="1" spans="2:8" x14ac:dyDescent="0.35">
      <c r="B1" s="16"/>
    </row>
    <row r="2" spans="2:8" ht="15.5" x14ac:dyDescent="0.35">
      <c r="B2" s="56" t="s">
        <v>142</v>
      </c>
      <c r="C2" s="57"/>
      <c r="D2" s="57"/>
    </row>
    <row r="3" spans="2:8" x14ac:dyDescent="0.35">
      <c r="B3" s="17" t="s">
        <v>56</v>
      </c>
      <c r="C3" s="17"/>
      <c r="D3" s="17"/>
    </row>
    <row r="4" spans="2:8" x14ac:dyDescent="0.35">
      <c r="B4" s="17" t="s">
        <v>143</v>
      </c>
      <c r="C4" s="17"/>
      <c r="E4" s="58"/>
    </row>
    <row r="5" spans="2:8" x14ac:dyDescent="0.35">
      <c r="B5" s="17" t="s">
        <v>144</v>
      </c>
      <c r="C5" s="17"/>
      <c r="E5" s="59"/>
    </row>
    <row r="6" spans="2:8" x14ac:dyDescent="0.35">
      <c r="B6" s="18" t="s">
        <v>57</v>
      </c>
      <c r="C6" s="19"/>
      <c r="D6" s="19" t="s">
        <v>391</v>
      </c>
    </row>
    <row r="7" spans="2:8" x14ac:dyDescent="0.35"/>
    <row r="8" spans="2:8" x14ac:dyDescent="0.35">
      <c r="B8" s="276" t="s">
        <v>58</v>
      </c>
      <c r="C8" s="277"/>
      <c r="D8" s="277"/>
      <c r="E8" s="277"/>
      <c r="F8" s="277"/>
      <c r="G8" s="278"/>
    </row>
    <row r="9" spans="2:8" x14ac:dyDescent="0.35">
      <c r="B9" s="277" t="s">
        <v>59</v>
      </c>
      <c r="C9" s="277"/>
      <c r="D9" s="277"/>
      <c r="E9" s="277"/>
      <c r="F9" s="277"/>
      <c r="G9" s="277"/>
    </row>
    <row r="10" spans="2:8" x14ac:dyDescent="0.35">
      <c r="B10" s="20" t="s">
        <v>60</v>
      </c>
      <c r="C10" s="15" t="s">
        <v>50</v>
      </c>
      <c r="D10" s="20" t="s">
        <v>60</v>
      </c>
      <c r="E10" s="15" t="s">
        <v>51</v>
      </c>
      <c r="F10" s="20" t="s">
        <v>60</v>
      </c>
      <c r="G10" s="15" t="s">
        <v>52</v>
      </c>
    </row>
    <row r="11" spans="2:8" x14ac:dyDescent="0.35">
      <c r="B11" s="22">
        <v>1</v>
      </c>
      <c r="C11" s="23" t="s">
        <v>20</v>
      </c>
      <c r="D11" s="22">
        <v>1</v>
      </c>
      <c r="E11" s="23" t="s">
        <v>61</v>
      </c>
      <c r="F11" s="22">
        <v>1</v>
      </c>
      <c r="G11" s="24" t="s">
        <v>62</v>
      </c>
      <c r="H11" s="72">
        <f>+F11</f>
        <v>1</v>
      </c>
    </row>
    <row r="12" spans="2:8" ht="29" x14ac:dyDescent="0.35">
      <c r="B12" s="55">
        <v>2</v>
      </c>
      <c r="C12" s="66" t="s">
        <v>63</v>
      </c>
      <c r="D12" s="55">
        <v>2</v>
      </c>
      <c r="E12" s="66" t="s">
        <v>64</v>
      </c>
      <c r="F12" s="55">
        <v>2</v>
      </c>
      <c r="G12" s="67" t="s">
        <v>65</v>
      </c>
      <c r="H12" s="72">
        <f t="shared" ref="H12:H15" si="0">+F12</f>
        <v>2</v>
      </c>
    </row>
    <row r="13" spans="2:8" ht="29" x14ac:dyDescent="0.35">
      <c r="B13" s="27">
        <v>3</v>
      </c>
      <c r="C13" s="28" t="s">
        <v>66</v>
      </c>
      <c r="D13" s="27">
        <v>3</v>
      </c>
      <c r="E13" s="28" t="s">
        <v>18</v>
      </c>
      <c r="F13" s="27">
        <v>3</v>
      </c>
      <c r="G13" s="29" t="s">
        <v>67</v>
      </c>
      <c r="H13" s="72">
        <f t="shared" si="0"/>
        <v>3</v>
      </c>
    </row>
    <row r="14" spans="2:8" ht="29" x14ac:dyDescent="0.35">
      <c r="B14" s="30">
        <v>4</v>
      </c>
      <c r="C14" s="31" t="s">
        <v>68</v>
      </c>
      <c r="D14" s="30">
        <v>4</v>
      </c>
      <c r="E14" s="31" t="s">
        <v>69</v>
      </c>
      <c r="F14" s="30">
        <v>4</v>
      </c>
      <c r="G14" s="32" t="s">
        <v>70</v>
      </c>
      <c r="H14" s="72">
        <f t="shared" si="0"/>
        <v>4</v>
      </c>
    </row>
    <row r="15" spans="2:8" ht="29" x14ac:dyDescent="0.35">
      <c r="B15" s="33">
        <v>5</v>
      </c>
      <c r="C15" s="3" t="s">
        <v>71</v>
      </c>
      <c r="D15" s="33">
        <v>5</v>
      </c>
      <c r="E15" s="3" t="s">
        <v>72</v>
      </c>
      <c r="F15" s="33">
        <v>5</v>
      </c>
      <c r="G15" s="21" t="s">
        <v>73</v>
      </c>
      <c r="H15" s="72">
        <f t="shared" si="0"/>
        <v>5</v>
      </c>
    </row>
    <row r="16" spans="2:8" x14ac:dyDescent="0.35"/>
    <row r="17" spans="2:7" x14ac:dyDescent="0.35"/>
    <row r="18" spans="2:7" ht="15" customHeight="1" x14ac:dyDescent="0.35">
      <c r="C18" s="34" t="s">
        <v>50</v>
      </c>
      <c r="D18" s="236" t="s">
        <v>74</v>
      </c>
      <c r="E18" s="279"/>
      <c r="F18" s="279"/>
      <c r="G18" s="237"/>
    </row>
    <row r="19" spans="2:7" ht="15" customHeight="1" x14ac:dyDescent="0.35">
      <c r="B19" s="22">
        <v>1</v>
      </c>
      <c r="C19" s="23" t="s">
        <v>20</v>
      </c>
      <c r="D19" s="280" t="s">
        <v>75</v>
      </c>
      <c r="E19" s="281"/>
      <c r="F19" s="281"/>
      <c r="G19" s="282"/>
    </row>
    <row r="20" spans="2:7" ht="29.25" customHeight="1" x14ac:dyDescent="0.35">
      <c r="B20" s="55">
        <v>2</v>
      </c>
      <c r="C20" s="66" t="s">
        <v>63</v>
      </c>
      <c r="D20" s="283" t="s">
        <v>76</v>
      </c>
      <c r="E20" s="284"/>
      <c r="F20" s="284"/>
      <c r="G20" s="285"/>
    </row>
    <row r="21" spans="2:7" ht="30.75" customHeight="1" x14ac:dyDescent="0.35">
      <c r="B21" s="27">
        <v>3</v>
      </c>
      <c r="C21" s="28" t="s">
        <v>66</v>
      </c>
      <c r="D21" s="273" t="s">
        <v>77</v>
      </c>
      <c r="E21" s="274"/>
      <c r="F21" s="274"/>
      <c r="G21" s="275"/>
    </row>
    <row r="22" spans="2:7" ht="29.25" customHeight="1" x14ac:dyDescent="0.35">
      <c r="B22" s="30">
        <v>4</v>
      </c>
      <c r="C22" s="31" t="s">
        <v>68</v>
      </c>
      <c r="D22" s="286" t="s">
        <v>78</v>
      </c>
      <c r="E22" s="287"/>
      <c r="F22" s="287"/>
      <c r="G22" s="288"/>
    </row>
    <row r="23" spans="2:7" ht="29.25" customHeight="1" x14ac:dyDescent="0.35">
      <c r="B23" s="33">
        <v>5</v>
      </c>
      <c r="C23" s="3" t="s">
        <v>71</v>
      </c>
      <c r="D23" s="289" t="s">
        <v>79</v>
      </c>
      <c r="E23" s="290"/>
      <c r="F23" s="290"/>
      <c r="G23" s="291"/>
    </row>
    <row r="24" spans="2:7" x14ac:dyDescent="0.35"/>
    <row r="25" spans="2:7" x14ac:dyDescent="0.35"/>
    <row r="26" spans="2:7" ht="15" customHeight="1" x14ac:dyDescent="0.35">
      <c r="C26" s="34" t="s">
        <v>51</v>
      </c>
      <c r="D26" s="236" t="s">
        <v>74</v>
      </c>
      <c r="E26" s="279"/>
      <c r="F26" s="279"/>
      <c r="G26" s="237"/>
    </row>
    <row r="27" spans="2:7" x14ac:dyDescent="0.35">
      <c r="B27" s="22">
        <v>1</v>
      </c>
      <c r="C27" s="23" t="s">
        <v>61</v>
      </c>
      <c r="D27" s="280" t="s">
        <v>80</v>
      </c>
      <c r="E27" s="281"/>
      <c r="F27" s="281"/>
      <c r="G27" s="282"/>
    </row>
    <row r="28" spans="2:7" ht="45" customHeight="1" x14ac:dyDescent="0.35">
      <c r="B28" s="55">
        <v>2</v>
      </c>
      <c r="C28" s="66" t="s">
        <v>64</v>
      </c>
      <c r="D28" s="283" t="s">
        <v>392</v>
      </c>
      <c r="E28" s="284"/>
      <c r="F28" s="284"/>
      <c r="G28" s="285"/>
    </row>
    <row r="29" spans="2:7" ht="44.25" customHeight="1" x14ac:dyDescent="0.35">
      <c r="B29" s="27">
        <v>3</v>
      </c>
      <c r="C29" s="28" t="s">
        <v>18</v>
      </c>
      <c r="D29" s="273" t="s">
        <v>81</v>
      </c>
      <c r="E29" s="274"/>
      <c r="F29" s="274"/>
      <c r="G29" s="275"/>
    </row>
    <row r="30" spans="2:7" ht="32.25" customHeight="1" x14ac:dyDescent="0.35">
      <c r="B30" s="30">
        <v>4</v>
      </c>
      <c r="C30" s="31" t="s">
        <v>69</v>
      </c>
      <c r="D30" s="286" t="s">
        <v>82</v>
      </c>
      <c r="E30" s="287"/>
      <c r="F30" s="287"/>
      <c r="G30" s="288"/>
    </row>
    <row r="31" spans="2:7" ht="60.75" customHeight="1" x14ac:dyDescent="0.35">
      <c r="B31" s="33">
        <v>5</v>
      </c>
      <c r="C31" s="3" t="s">
        <v>83</v>
      </c>
      <c r="D31" s="289" t="s">
        <v>84</v>
      </c>
      <c r="E31" s="290"/>
      <c r="F31" s="290"/>
      <c r="G31" s="291"/>
    </row>
    <row r="32" spans="2:7" x14ac:dyDescent="0.35"/>
    <row r="33" spans="2:8" x14ac:dyDescent="0.35"/>
    <row r="34" spans="2:8" ht="15" customHeight="1" x14ac:dyDescent="0.35">
      <c r="C34" s="34" t="s">
        <v>52</v>
      </c>
      <c r="D34" s="236" t="s">
        <v>74</v>
      </c>
      <c r="E34" s="279"/>
      <c r="F34" s="279"/>
      <c r="G34" s="237"/>
    </row>
    <row r="35" spans="2:8" x14ac:dyDescent="0.35">
      <c r="B35" s="22">
        <v>1</v>
      </c>
      <c r="C35" s="24" t="s">
        <v>62</v>
      </c>
      <c r="D35" s="280" t="s">
        <v>85</v>
      </c>
      <c r="E35" s="281"/>
      <c r="F35" s="281"/>
      <c r="G35" s="282"/>
    </row>
    <row r="36" spans="2:8" ht="29" x14ac:dyDescent="0.35">
      <c r="B36" s="55">
        <v>2</v>
      </c>
      <c r="C36" s="67" t="s">
        <v>65</v>
      </c>
      <c r="D36" s="283" t="s">
        <v>86</v>
      </c>
      <c r="E36" s="284"/>
      <c r="F36" s="284"/>
      <c r="G36" s="285"/>
    </row>
    <row r="37" spans="2:8" ht="29" x14ac:dyDescent="0.35">
      <c r="B37" s="27">
        <v>3</v>
      </c>
      <c r="C37" s="29" t="s">
        <v>67</v>
      </c>
      <c r="D37" s="273" t="s">
        <v>87</v>
      </c>
      <c r="E37" s="274"/>
      <c r="F37" s="274"/>
      <c r="G37" s="275"/>
    </row>
    <row r="38" spans="2:8" ht="29" x14ac:dyDescent="0.35">
      <c r="B38" s="30">
        <v>4</v>
      </c>
      <c r="C38" s="32" t="s">
        <v>70</v>
      </c>
      <c r="D38" s="286" t="s">
        <v>88</v>
      </c>
      <c r="E38" s="287"/>
      <c r="F38" s="287"/>
      <c r="G38" s="288"/>
    </row>
    <row r="39" spans="2:8" ht="29" x14ac:dyDescent="0.35">
      <c r="B39" s="33">
        <v>5</v>
      </c>
      <c r="C39" s="21" t="s">
        <v>73</v>
      </c>
      <c r="D39" s="289" t="s">
        <v>89</v>
      </c>
      <c r="E39" s="290"/>
      <c r="F39" s="290"/>
      <c r="G39" s="291"/>
    </row>
    <row r="40" spans="2:8" x14ac:dyDescent="0.35"/>
    <row r="41" spans="2:8" x14ac:dyDescent="0.35"/>
    <row r="42" spans="2:8" x14ac:dyDescent="0.35">
      <c r="B42" s="276" t="s">
        <v>58</v>
      </c>
      <c r="C42" s="277"/>
      <c r="D42" s="277"/>
      <c r="E42" s="277"/>
      <c r="F42" s="277"/>
      <c r="G42" s="278"/>
    </row>
    <row r="43" spans="2:8" x14ac:dyDescent="0.35">
      <c r="B43" s="277" t="s">
        <v>393</v>
      </c>
      <c r="C43" s="277"/>
      <c r="D43" s="277"/>
      <c r="E43" s="277"/>
      <c r="F43" s="277"/>
      <c r="G43" s="277"/>
    </row>
    <row r="44" spans="2:8" x14ac:dyDescent="0.35">
      <c r="B44" s="20" t="s">
        <v>60</v>
      </c>
      <c r="C44" s="15" t="s">
        <v>54</v>
      </c>
      <c r="D44" s="20" t="s">
        <v>60</v>
      </c>
      <c r="E44" s="15" t="s">
        <v>53</v>
      </c>
      <c r="F44" s="20" t="s">
        <v>60</v>
      </c>
      <c r="G44" s="15" t="s">
        <v>55</v>
      </c>
    </row>
    <row r="45" spans="2:8" x14ac:dyDescent="0.35">
      <c r="B45" s="22">
        <v>1</v>
      </c>
      <c r="C45" s="23" t="s">
        <v>90</v>
      </c>
      <c r="D45" s="22">
        <v>1</v>
      </c>
      <c r="E45" s="23" t="s">
        <v>91</v>
      </c>
      <c r="F45" s="22">
        <v>1</v>
      </c>
      <c r="G45" s="24" t="s">
        <v>92</v>
      </c>
      <c r="H45" s="72">
        <f>+F45</f>
        <v>1</v>
      </c>
    </row>
    <row r="46" spans="2:8" x14ac:dyDescent="0.35">
      <c r="B46" s="55">
        <v>2</v>
      </c>
      <c r="C46" s="66" t="s">
        <v>93</v>
      </c>
      <c r="D46" s="55">
        <v>2</v>
      </c>
      <c r="E46" s="66" t="s">
        <v>94</v>
      </c>
      <c r="F46" s="55">
        <v>2</v>
      </c>
      <c r="G46" s="67" t="s">
        <v>95</v>
      </c>
      <c r="H46" s="72">
        <f t="shared" ref="H46:H49" si="1">+F46</f>
        <v>2</v>
      </c>
    </row>
    <row r="47" spans="2:8" x14ac:dyDescent="0.35">
      <c r="B47" s="27">
        <v>3</v>
      </c>
      <c r="C47" s="28" t="s">
        <v>96</v>
      </c>
      <c r="D47" s="27">
        <v>3</v>
      </c>
      <c r="E47" s="28" t="s">
        <v>97</v>
      </c>
      <c r="F47" s="27">
        <v>3</v>
      </c>
      <c r="G47" s="29" t="s">
        <v>98</v>
      </c>
      <c r="H47" s="72">
        <f t="shared" si="1"/>
        <v>3</v>
      </c>
    </row>
    <row r="48" spans="2:8" x14ac:dyDescent="0.35">
      <c r="B48" s="30">
        <v>4</v>
      </c>
      <c r="C48" s="31" t="s">
        <v>19</v>
      </c>
      <c r="D48" s="30">
        <v>4</v>
      </c>
      <c r="E48" s="31" t="s">
        <v>99</v>
      </c>
      <c r="F48" s="30">
        <v>4</v>
      </c>
      <c r="G48" s="32" t="s">
        <v>100</v>
      </c>
      <c r="H48" s="72">
        <f t="shared" si="1"/>
        <v>4</v>
      </c>
    </row>
    <row r="49" spans="2:8" x14ac:dyDescent="0.35">
      <c r="B49" s="33">
        <v>5</v>
      </c>
      <c r="C49" s="3" t="s">
        <v>101</v>
      </c>
      <c r="D49" s="33">
        <v>5</v>
      </c>
      <c r="E49" s="3" t="s">
        <v>102</v>
      </c>
      <c r="F49" s="33">
        <v>5</v>
      </c>
      <c r="G49" s="21" t="s">
        <v>103</v>
      </c>
      <c r="H49" s="72">
        <f t="shared" si="1"/>
        <v>5</v>
      </c>
    </row>
    <row r="50" spans="2:8" x14ac:dyDescent="0.35"/>
    <row r="51" spans="2:8" x14ac:dyDescent="0.35"/>
    <row r="52" spans="2:8" x14ac:dyDescent="0.35">
      <c r="C52" s="34" t="s">
        <v>54</v>
      </c>
      <c r="D52" s="233" t="s">
        <v>74</v>
      </c>
      <c r="E52" s="233"/>
      <c r="F52" s="233"/>
      <c r="G52" s="233"/>
    </row>
    <row r="53" spans="2:8" x14ac:dyDescent="0.35">
      <c r="B53" s="22">
        <v>1</v>
      </c>
      <c r="C53" s="23" t="s">
        <v>90</v>
      </c>
      <c r="D53" s="280" t="s">
        <v>104</v>
      </c>
      <c r="E53" s="281"/>
      <c r="F53" s="281"/>
      <c r="G53" s="282"/>
    </row>
    <row r="54" spans="2:8" x14ac:dyDescent="0.35">
      <c r="B54" s="55">
        <v>2</v>
      </c>
      <c r="C54" s="66" t="s">
        <v>93</v>
      </c>
      <c r="D54" s="283" t="s">
        <v>105</v>
      </c>
      <c r="E54" s="284"/>
      <c r="F54" s="284"/>
      <c r="G54" s="285"/>
    </row>
    <row r="55" spans="2:8" x14ac:dyDescent="0.35">
      <c r="B55" s="27">
        <v>3</v>
      </c>
      <c r="C55" s="28" t="s">
        <v>96</v>
      </c>
      <c r="D55" s="273" t="s">
        <v>106</v>
      </c>
      <c r="E55" s="274"/>
      <c r="F55" s="274"/>
      <c r="G55" s="275"/>
    </row>
    <row r="56" spans="2:8" x14ac:dyDescent="0.35">
      <c r="B56" s="30">
        <v>4</v>
      </c>
      <c r="C56" s="31" t="s">
        <v>19</v>
      </c>
      <c r="D56" s="286" t="s">
        <v>107</v>
      </c>
      <c r="E56" s="287"/>
      <c r="F56" s="287"/>
      <c r="G56" s="288"/>
    </row>
    <row r="57" spans="2:8" x14ac:dyDescent="0.35">
      <c r="B57" s="33">
        <v>5</v>
      </c>
      <c r="C57" s="3" t="s">
        <v>101</v>
      </c>
      <c r="D57" s="289" t="s">
        <v>394</v>
      </c>
      <c r="E57" s="290"/>
      <c r="F57" s="290"/>
      <c r="G57" s="291"/>
    </row>
    <row r="58" spans="2:8" x14ac:dyDescent="0.35"/>
    <row r="59" spans="2:8" x14ac:dyDescent="0.35"/>
    <row r="60" spans="2:8" x14ac:dyDescent="0.35">
      <c r="C60" s="34" t="str">
        <f>+E44</f>
        <v>Categoría Reponsable</v>
      </c>
      <c r="D60" s="233" t="s">
        <v>74</v>
      </c>
      <c r="E60" s="233"/>
      <c r="F60" s="233"/>
      <c r="G60" s="233"/>
    </row>
    <row r="61" spans="2:8" x14ac:dyDescent="0.35">
      <c r="B61" s="22">
        <v>1</v>
      </c>
      <c r="C61" s="23" t="s">
        <v>91</v>
      </c>
      <c r="D61" s="292" t="s">
        <v>108</v>
      </c>
      <c r="E61" s="292"/>
      <c r="F61" s="292"/>
      <c r="G61" s="292"/>
    </row>
    <row r="62" spans="2:8" x14ac:dyDescent="0.35">
      <c r="B62" s="55">
        <v>2</v>
      </c>
      <c r="C62" s="66" t="s">
        <v>94</v>
      </c>
      <c r="D62" s="297" t="s">
        <v>109</v>
      </c>
      <c r="E62" s="297"/>
      <c r="F62" s="297"/>
      <c r="G62" s="297"/>
    </row>
    <row r="63" spans="2:8" x14ac:dyDescent="0.35">
      <c r="B63" s="27">
        <v>3</v>
      </c>
      <c r="C63" s="28" t="s">
        <v>97</v>
      </c>
      <c r="D63" s="294" t="s">
        <v>110</v>
      </c>
      <c r="E63" s="294"/>
      <c r="F63" s="294"/>
      <c r="G63" s="294"/>
    </row>
    <row r="64" spans="2:8" x14ac:dyDescent="0.35">
      <c r="B64" s="30">
        <v>4</v>
      </c>
      <c r="C64" s="31" t="s">
        <v>99</v>
      </c>
      <c r="D64" s="295" t="s">
        <v>111</v>
      </c>
      <c r="E64" s="295"/>
      <c r="F64" s="295"/>
      <c r="G64" s="295"/>
    </row>
    <row r="65" spans="2:8" x14ac:dyDescent="0.35">
      <c r="B65" s="33">
        <v>5</v>
      </c>
      <c r="C65" s="3" t="s">
        <v>102</v>
      </c>
      <c r="D65" s="296" t="s">
        <v>112</v>
      </c>
      <c r="E65" s="296"/>
      <c r="F65" s="296"/>
      <c r="G65" s="296"/>
    </row>
    <row r="66" spans="2:8" x14ac:dyDescent="0.35"/>
    <row r="67" spans="2:8" x14ac:dyDescent="0.35"/>
    <row r="68" spans="2:8" x14ac:dyDescent="0.35">
      <c r="C68" s="34" t="str">
        <f>+G44</f>
        <v>Categoría Eficacia</v>
      </c>
      <c r="D68" s="233" t="s">
        <v>74</v>
      </c>
      <c r="E68" s="233"/>
      <c r="F68" s="233"/>
      <c r="G68" s="233"/>
    </row>
    <row r="69" spans="2:8" x14ac:dyDescent="0.35">
      <c r="B69" s="22">
        <v>1</v>
      </c>
      <c r="C69" s="23" t="s">
        <v>92</v>
      </c>
      <c r="D69" s="292" t="s">
        <v>113</v>
      </c>
      <c r="E69" s="292"/>
      <c r="F69" s="292"/>
      <c r="G69" s="292"/>
    </row>
    <row r="70" spans="2:8" x14ac:dyDescent="0.35">
      <c r="B70" s="25">
        <v>2</v>
      </c>
      <c r="C70" s="26" t="s">
        <v>95</v>
      </c>
      <c r="D70" s="293" t="s">
        <v>114</v>
      </c>
      <c r="E70" s="293"/>
      <c r="F70" s="293"/>
      <c r="G70" s="293"/>
    </row>
    <row r="71" spans="2:8" x14ac:dyDescent="0.35">
      <c r="B71" s="27">
        <v>3</v>
      </c>
      <c r="C71" s="28" t="s">
        <v>98</v>
      </c>
      <c r="D71" s="294" t="s">
        <v>115</v>
      </c>
      <c r="E71" s="294"/>
      <c r="F71" s="294"/>
      <c r="G71" s="294"/>
    </row>
    <row r="72" spans="2:8" x14ac:dyDescent="0.35">
      <c r="B72" s="30">
        <v>4</v>
      </c>
      <c r="C72" s="31" t="s">
        <v>100</v>
      </c>
      <c r="D72" s="295" t="s">
        <v>116</v>
      </c>
      <c r="E72" s="295"/>
      <c r="F72" s="295"/>
      <c r="G72" s="295"/>
    </row>
    <row r="73" spans="2:8" x14ac:dyDescent="0.35">
      <c r="B73" s="33">
        <v>5</v>
      </c>
      <c r="C73" s="3" t="s">
        <v>103</v>
      </c>
      <c r="D73" s="296" t="s">
        <v>103</v>
      </c>
      <c r="E73" s="296"/>
      <c r="F73" s="296"/>
      <c r="G73" s="296"/>
    </row>
    <row r="74" spans="2:8" x14ac:dyDescent="0.35">
      <c r="H74" t="s">
        <v>117</v>
      </c>
    </row>
    <row r="103" x14ac:dyDescent="0.35"/>
    <row r="104" x14ac:dyDescent="0.35"/>
  </sheetData>
  <mergeCells count="40">
    <mergeCell ref="D70:G70"/>
    <mergeCell ref="D71:G71"/>
    <mergeCell ref="D72:G72"/>
    <mergeCell ref="D73:G73"/>
    <mergeCell ref="D62:G62"/>
    <mergeCell ref="D63:G63"/>
    <mergeCell ref="D64:G64"/>
    <mergeCell ref="D65:G65"/>
    <mergeCell ref="D68:G68"/>
    <mergeCell ref="D69:G69"/>
    <mergeCell ref="D61:G61"/>
    <mergeCell ref="D38:G38"/>
    <mergeCell ref="D39:G39"/>
    <mergeCell ref="B42:G42"/>
    <mergeCell ref="B43:G43"/>
    <mergeCell ref="D52:G52"/>
    <mergeCell ref="D53:G53"/>
    <mergeCell ref="D54:G54"/>
    <mergeCell ref="D55:G55"/>
    <mergeCell ref="D56:G56"/>
    <mergeCell ref="D57:G57"/>
    <mergeCell ref="D60:G60"/>
    <mergeCell ref="D37:G37"/>
    <mergeCell ref="D22:G22"/>
    <mergeCell ref="D23:G23"/>
    <mergeCell ref="D26:G26"/>
    <mergeCell ref="D27:G27"/>
    <mergeCell ref="D28:G28"/>
    <mergeCell ref="D29:G29"/>
    <mergeCell ref="D30:G30"/>
    <mergeCell ref="D31:G31"/>
    <mergeCell ref="D34:G34"/>
    <mergeCell ref="D35:G35"/>
    <mergeCell ref="D36:G36"/>
    <mergeCell ref="D21:G21"/>
    <mergeCell ref="B8:G8"/>
    <mergeCell ref="B9:G9"/>
    <mergeCell ref="D18:G18"/>
    <mergeCell ref="D19:G19"/>
    <mergeCell ref="D20:G20"/>
  </mergeCells>
  <printOptions horizontalCentered="1" verticalCentered="1"/>
  <pageMargins left="0.70866141732283472" right="0.70866141732283472" top="0.74803149606299213" bottom="0.74803149606299213" header="0.31496062992125984" footer="0.31496062992125984"/>
  <pageSetup paperSize="9" scale="5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filterMode="1">
    <tabColor theme="1"/>
  </sheetPr>
  <dimension ref="A1:O309"/>
  <sheetViews>
    <sheetView showGridLines="0" zoomScaleNormal="100" zoomScaleSheetLayoutView="100" workbookViewId="0">
      <pane ySplit="1" topLeftCell="A102" activePane="bottomLeft" state="frozen"/>
      <selection activeCell="A2" sqref="A2"/>
      <selection pane="bottomLeft" activeCell="A105" sqref="A105"/>
    </sheetView>
  </sheetViews>
  <sheetFormatPr baseColWidth="10" defaultColWidth="11.453125" defaultRowHeight="14.5" x14ac:dyDescent="0.35"/>
  <cols>
    <col min="1" max="1" width="22.90625" style="106" bestFit="1" customWidth="1"/>
    <col min="2" max="2" width="16.90625" style="106" customWidth="1"/>
    <col min="3" max="3" width="13" style="106" customWidth="1"/>
    <col min="4" max="4" width="24.6328125" bestFit="1" customWidth="1"/>
    <col min="5" max="5" width="19.36328125" bestFit="1" customWidth="1"/>
    <col min="6" max="6" width="21.90625" bestFit="1" customWidth="1"/>
    <col min="7" max="7" width="21.453125" bestFit="1" customWidth="1"/>
    <col min="8" max="8" width="17.90625" bestFit="1" customWidth="1"/>
    <col min="9" max="9" width="14.453125" bestFit="1" customWidth="1"/>
    <col min="10" max="10" width="13.6328125" style="14" bestFit="1" customWidth="1"/>
    <col min="11" max="11" width="13.54296875" style="14" bestFit="1" customWidth="1"/>
    <col min="12" max="12" width="13.453125" bestFit="1" customWidth="1"/>
    <col min="13" max="13" width="14.453125" customWidth="1"/>
    <col min="14" max="14" width="25.90625" customWidth="1"/>
    <col min="15" max="15" width="48.90625" customWidth="1"/>
  </cols>
  <sheetData>
    <row r="1" spans="1:15" ht="15" customHeight="1" x14ac:dyDescent="0.35">
      <c r="A1" s="181" t="s">
        <v>375</v>
      </c>
      <c r="B1" s="182" t="s">
        <v>552</v>
      </c>
      <c r="C1" s="182" t="s">
        <v>553</v>
      </c>
      <c r="D1" s="182" t="s">
        <v>554</v>
      </c>
      <c r="E1" s="182" t="s">
        <v>422</v>
      </c>
      <c r="F1" s="182" t="s">
        <v>555</v>
      </c>
      <c r="G1" s="182" t="s">
        <v>423</v>
      </c>
      <c r="H1" s="182" t="s">
        <v>424</v>
      </c>
      <c r="I1" s="182" t="s">
        <v>425</v>
      </c>
      <c r="J1" s="182" t="s">
        <v>426</v>
      </c>
      <c r="K1" s="182" t="s">
        <v>427</v>
      </c>
      <c r="L1" s="182" t="s">
        <v>428</v>
      </c>
      <c r="M1" s="182" t="s">
        <v>429</v>
      </c>
      <c r="N1" s="182" t="s">
        <v>556</v>
      </c>
      <c r="O1" s="182" t="s">
        <v>525</v>
      </c>
    </row>
    <row r="2" spans="1:15" hidden="1" x14ac:dyDescent="0.35">
      <c r="A2" s="106">
        <f>Eventos!AI12</f>
        <v>0</v>
      </c>
      <c r="B2" s="106">
        <f>Eventos!S12</f>
        <v>0</v>
      </c>
      <c r="C2">
        <f>Eventos!AJ12</f>
        <v>0</v>
      </c>
      <c r="D2" s="106">
        <f>Eventos!AK12</f>
        <v>0</v>
      </c>
      <c r="E2" s="106">
        <f>Eventos!AL12</f>
        <v>0</v>
      </c>
      <c r="F2" s="106">
        <f>Eventos!AN12</f>
        <v>0</v>
      </c>
      <c r="G2" s="106">
        <f>Eventos!AO12</f>
        <v>0</v>
      </c>
      <c r="H2">
        <f>Eventos!AR12</f>
        <v>0</v>
      </c>
      <c r="I2">
        <f>Eventos!AT12</f>
        <v>0</v>
      </c>
      <c r="J2">
        <f>Eventos!AV12</f>
        <v>0</v>
      </c>
      <c r="K2">
        <f>Eventos!AX12</f>
        <v>0</v>
      </c>
      <c r="L2">
        <f>Eventos!AZ12</f>
        <v>0</v>
      </c>
      <c r="M2">
        <f>Eventos!BB12</f>
        <v>0</v>
      </c>
      <c r="N2" s="106">
        <f>Eventos!AP12</f>
        <v>0</v>
      </c>
      <c r="O2" s="106">
        <f>Eventos!AM12</f>
        <v>0</v>
      </c>
    </row>
    <row r="3" spans="1:15" hidden="1" x14ac:dyDescent="0.35">
      <c r="A3" s="106">
        <f>Eventos!AI13</f>
        <v>0</v>
      </c>
      <c r="B3" s="106">
        <f>Eventos!S13</f>
        <v>0</v>
      </c>
      <c r="C3">
        <f>Eventos!AJ13</f>
        <v>0</v>
      </c>
      <c r="D3" s="106">
        <f>Eventos!AK13</f>
        <v>0</v>
      </c>
      <c r="E3" s="106">
        <f>Eventos!AL13</f>
        <v>0</v>
      </c>
      <c r="F3" s="106">
        <f>Eventos!AN13</f>
        <v>0</v>
      </c>
      <c r="G3" s="106">
        <f>Eventos!AO13</f>
        <v>0</v>
      </c>
      <c r="H3">
        <f>Eventos!AR13</f>
        <v>0</v>
      </c>
      <c r="I3">
        <f>Eventos!AT13</f>
        <v>0</v>
      </c>
      <c r="J3">
        <f>Eventos!AV13</f>
        <v>0</v>
      </c>
      <c r="K3">
        <f>Eventos!AX13</f>
        <v>0</v>
      </c>
      <c r="L3">
        <f>Eventos!AZ13</f>
        <v>0</v>
      </c>
      <c r="M3">
        <f>Eventos!BB13</f>
        <v>0</v>
      </c>
      <c r="N3" s="106">
        <f>Eventos!AP13</f>
        <v>0</v>
      </c>
      <c r="O3" s="106">
        <f>Eventos!AM13</f>
        <v>0</v>
      </c>
    </row>
    <row r="4" spans="1:15" hidden="1" x14ac:dyDescent="0.35">
      <c r="A4" s="106">
        <f>Eventos!AI14</f>
        <v>0</v>
      </c>
      <c r="B4" s="106">
        <f>Eventos!S14</f>
        <v>0</v>
      </c>
      <c r="C4">
        <f>Eventos!AJ14</f>
        <v>0</v>
      </c>
      <c r="D4" s="106">
        <f>Eventos!AK14</f>
        <v>0</v>
      </c>
      <c r="E4" s="106">
        <f>Eventos!AL14</f>
        <v>0</v>
      </c>
      <c r="F4" s="106">
        <f>Eventos!AN14</f>
        <v>0</v>
      </c>
      <c r="G4" s="106">
        <f>Eventos!AO14</f>
        <v>0</v>
      </c>
      <c r="H4">
        <f>Eventos!AR14</f>
        <v>0</v>
      </c>
      <c r="I4">
        <f>Eventos!AT14</f>
        <v>0</v>
      </c>
      <c r="J4">
        <f>Eventos!AV14</f>
        <v>0</v>
      </c>
      <c r="K4">
        <f>Eventos!AX14</f>
        <v>0</v>
      </c>
      <c r="L4">
        <f>Eventos!AZ14</f>
        <v>0</v>
      </c>
      <c r="M4">
        <f>Eventos!BB14</f>
        <v>0</v>
      </c>
      <c r="N4" s="106">
        <f>Eventos!AP14</f>
        <v>0</v>
      </c>
      <c r="O4" s="106">
        <f>Eventos!AM14</f>
        <v>0</v>
      </c>
    </row>
    <row r="5" spans="1:15" hidden="1" x14ac:dyDescent="0.35">
      <c r="A5" s="106">
        <f>Eventos!AI15</f>
        <v>0</v>
      </c>
      <c r="B5" s="106">
        <f>Eventos!S15</f>
        <v>0</v>
      </c>
      <c r="C5">
        <f>Eventos!AJ15</f>
        <v>0</v>
      </c>
      <c r="D5" s="106">
        <f>Eventos!AK15</f>
        <v>0</v>
      </c>
      <c r="E5" s="106">
        <f>Eventos!AL15</f>
        <v>0</v>
      </c>
      <c r="F5" s="106">
        <f>Eventos!AN15</f>
        <v>0</v>
      </c>
      <c r="G5" s="106">
        <f>Eventos!AO15</f>
        <v>0</v>
      </c>
      <c r="H5">
        <f>Eventos!AR15</f>
        <v>0</v>
      </c>
      <c r="I5">
        <f>Eventos!AT15</f>
        <v>0</v>
      </c>
      <c r="J5">
        <f>Eventos!AV15</f>
        <v>0</v>
      </c>
      <c r="K5">
        <f>Eventos!AX15</f>
        <v>0</v>
      </c>
      <c r="L5">
        <f>Eventos!AZ15</f>
        <v>0</v>
      </c>
      <c r="M5">
        <f>Eventos!BB15</f>
        <v>0</v>
      </c>
      <c r="N5" s="106">
        <f>Eventos!AP15</f>
        <v>0</v>
      </c>
      <c r="O5" s="106">
        <f>Eventos!AM15</f>
        <v>0</v>
      </c>
    </row>
    <row r="6" spans="1:15" hidden="1" x14ac:dyDescent="0.35">
      <c r="A6" s="106">
        <f>Eventos!AI16</f>
        <v>0</v>
      </c>
      <c r="B6" s="106">
        <f>Eventos!S16</f>
        <v>0</v>
      </c>
      <c r="C6">
        <f>Eventos!AJ16</f>
        <v>0</v>
      </c>
      <c r="D6" s="106">
        <f>Eventos!AK16</f>
        <v>0</v>
      </c>
      <c r="E6" s="106">
        <f>Eventos!AL16</f>
        <v>0</v>
      </c>
      <c r="F6" s="106">
        <f>Eventos!AN16</f>
        <v>0</v>
      </c>
      <c r="G6" s="106">
        <f>Eventos!AO16</f>
        <v>0</v>
      </c>
      <c r="H6">
        <f>Eventos!AR16</f>
        <v>0</v>
      </c>
      <c r="I6">
        <f>Eventos!AT16</f>
        <v>0</v>
      </c>
      <c r="J6">
        <f>Eventos!AV16</f>
        <v>0</v>
      </c>
      <c r="K6">
        <f>Eventos!AX16</f>
        <v>0</v>
      </c>
      <c r="L6">
        <f>Eventos!AZ16</f>
        <v>0</v>
      </c>
      <c r="M6">
        <f>Eventos!BB16</f>
        <v>0</v>
      </c>
      <c r="N6" s="106">
        <f>Eventos!AP16</f>
        <v>0</v>
      </c>
      <c r="O6" s="106">
        <f>Eventos!AM16</f>
        <v>0</v>
      </c>
    </row>
    <row r="7" spans="1:15" x14ac:dyDescent="0.35">
      <c r="A7" s="106">
        <f>Eventos!AI17</f>
        <v>45936</v>
      </c>
      <c r="B7" s="106" t="str">
        <f>Eventos!S17</f>
        <v>TI-DS-DS-27</v>
      </c>
      <c r="C7">
        <f>Eventos!AJ17</f>
        <v>96</v>
      </c>
      <c r="D7" s="106" t="str">
        <f>Eventos!AK17</f>
        <v>Plan de Contingencia/Plan de continuidad del negocio/Pruebas de continuidad/Subprocesos de continuidad del negocio</v>
      </c>
      <c r="E7" s="106">
        <f>Eventos!AL17</f>
        <v>45936</v>
      </c>
      <c r="F7" s="106" t="str">
        <f>Eventos!AN17</f>
        <v>NA</v>
      </c>
      <c r="G7" s="106" t="str">
        <f>Eventos!AO17</f>
        <v>NA</v>
      </c>
      <c r="H7">
        <f>Eventos!AR17</f>
        <v>1</v>
      </c>
      <c r="I7">
        <f>Eventos!AT17</f>
        <v>1</v>
      </c>
      <c r="J7">
        <f>Eventos!AV17</f>
        <v>4</v>
      </c>
      <c r="K7">
        <f>Eventos!AX17</f>
        <v>3</v>
      </c>
      <c r="L7">
        <f>Eventos!AZ17</f>
        <v>5</v>
      </c>
      <c r="M7">
        <f>Eventos!BB17</f>
        <v>3</v>
      </c>
      <c r="N7" s="106" t="str">
        <f>Eventos!AP17</f>
        <v>NA</v>
      </c>
      <c r="O7" s="106" t="str">
        <f>Eventos!AM17</f>
        <v>JEFE TI</v>
      </c>
    </row>
    <row r="8" spans="1:15" x14ac:dyDescent="0.35">
      <c r="A8" s="106">
        <f>Eventos!AI18</f>
        <v>45936</v>
      </c>
      <c r="B8" s="106" t="str">
        <f>Eventos!S18</f>
        <v>TI-DS-DS-28</v>
      </c>
      <c r="C8">
        <f>Eventos!AJ18</f>
        <v>97</v>
      </c>
      <c r="D8" s="106" t="str">
        <f>Eventos!AK18</f>
        <v>Implementar PLAN DE CONTINUIDAD</v>
      </c>
      <c r="E8" s="106">
        <f>Eventos!AL18</f>
        <v>45936</v>
      </c>
      <c r="F8" s="106" t="str">
        <f>Eventos!AN18</f>
        <v>NA</v>
      </c>
      <c r="G8" s="106" t="str">
        <f>Eventos!AO18</f>
        <v>NA</v>
      </c>
      <c r="H8">
        <f>Eventos!AR18</f>
        <v>1</v>
      </c>
      <c r="I8">
        <f>Eventos!AT18</f>
        <v>1</v>
      </c>
      <c r="J8">
        <f>Eventos!AV18</f>
        <v>4</v>
      </c>
      <c r="K8">
        <f>Eventos!AX18</f>
        <v>3</v>
      </c>
      <c r="L8">
        <f>Eventos!AZ18</f>
        <v>5</v>
      </c>
      <c r="M8">
        <f>Eventos!BB18</f>
        <v>3</v>
      </c>
      <c r="N8" s="106" t="str">
        <f>Eventos!AP18</f>
        <v>NA</v>
      </c>
      <c r="O8" s="106" t="str">
        <f>Eventos!AM18</f>
        <v>JEFE TI</v>
      </c>
    </row>
    <row r="9" spans="1:15" x14ac:dyDescent="0.35">
      <c r="A9" s="106">
        <f>Eventos!AI19</f>
        <v>45936</v>
      </c>
      <c r="B9" s="106" t="str">
        <f>Eventos!S19</f>
        <v>TI-DS-DS-10</v>
      </c>
      <c r="C9">
        <f>Eventos!AJ19</f>
        <v>95</v>
      </c>
      <c r="D9" s="106" t="str">
        <f>Eventos!AK19</f>
        <v>Certificación de la Superintendencia de Economía Popular y Solidaria SEPS para cumplimiento a la Resolución No. SEPS-IGT-IR-IGJ-2024-116 de Riesgo Operativo.</v>
      </c>
      <c r="E9" s="106">
        <f>Eventos!AL19</f>
        <v>45936</v>
      </c>
      <c r="F9" s="106" t="str">
        <f>Eventos!AN19</f>
        <v>Disponer de un Plan de Gestión de Riesgos de Seguridad de la Información</v>
      </c>
      <c r="G9" s="106" t="str">
        <f>Eventos!AO19</f>
        <v>HUMANOS/TECNOLÓGICOS/ECONÓMICOS</v>
      </c>
      <c r="H9">
        <f>Eventos!AR19</f>
        <v>3</v>
      </c>
      <c r="I9">
        <f>Eventos!AT19</f>
        <v>4</v>
      </c>
      <c r="J9">
        <f>Eventos!AV19</f>
        <v>5</v>
      </c>
      <c r="K9">
        <f>Eventos!AX19</f>
        <v>5</v>
      </c>
      <c r="L9">
        <f>Eventos!AZ19</f>
        <v>5</v>
      </c>
      <c r="M9">
        <f>Eventos!BB19</f>
        <v>5</v>
      </c>
      <c r="N9" s="106" t="str">
        <f>Eventos!AP19</f>
        <v>NA</v>
      </c>
      <c r="O9" s="106" t="str">
        <f>Eventos!AM19</f>
        <v>ADMINISTRADOR DE RIESGO/JEFE DE CALIDAD/JEFE TI</v>
      </c>
    </row>
    <row r="10" spans="1:15" hidden="1" x14ac:dyDescent="0.35">
      <c r="A10" s="106">
        <f>Eventos!AI20</f>
        <v>0</v>
      </c>
      <c r="B10" s="106">
        <f>Eventos!S20</f>
        <v>0</v>
      </c>
      <c r="C10">
        <f>Eventos!AJ20</f>
        <v>0</v>
      </c>
      <c r="D10" s="106">
        <f>Eventos!AK20</f>
        <v>0</v>
      </c>
      <c r="E10" s="106">
        <f>Eventos!AL20</f>
        <v>0</v>
      </c>
      <c r="F10" s="106">
        <f>Eventos!AN20</f>
        <v>0</v>
      </c>
      <c r="G10" s="106">
        <f>Eventos!AO20</f>
        <v>0</v>
      </c>
      <c r="H10">
        <f>Eventos!AR20</f>
        <v>0</v>
      </c>
      <c r="I10">
        <f>Eventos!AT20</f>
        <v>0</v>
      </c>
      <c r="J10">
        <f>Eventos!AV20</f>
        <v>0</v>
      </c>
      <c r="K10">
        <f>Eventos!AX20</f>
        <v>0</v>
      </c>
      <c r="L10">
        <f>Eventos!AZ20</f>
        <v>0</v>
      </c>
      <c r="M10">
        <f>Eventos!BB20</f>
        <v>0</v>
      </c>
      <c r="N10" s="106">
        <f>Eventos!AP20</f>
        <v>0</v>
      </c>
      <c r="O10" s="106">
        <f>Eventos!AM20</f>
        <v>0</v>
      </c>
    </row>
    <row r="11" spans="1:15" hidden="1" x14ac:dyDescent="0.35">
      <c r="A11" s="106">
        <f>Eventos!AI21</f>
        <v>0</v>
      </c>
      <c r="B11" s="106">
        <f>Eventos!S21</f>
        <v>0</v>
      </c>
      <c r="C11">
        <f>Eventos!AJ21</f>
        <v>0</v>
      </c>
      <c r="D11" s="106">
        <f>Eventos!AK21</f>
        <v>0</v>
      </c>
      <c r="E11" s="106">
        <f>Eventos!AL21</f>
        <v>0</v>
      </c>
      <c r="F11" s="106">
        <f>Eventos!AN21</f>
        <v>0</v>
      </c>
      <c r="G11" s="106">
        <f>Eventos!AO21</f>
        <v>0</v>
      </c>
      <c r="H11">
        <f>Eventos!AR21</f>
        <v>0</v>
      </c>
      <c r="I11">
        <f>Eventos!AT21</f>
        <v>0</v>
      </c>
      <c r="J11">
        <f>Eventos!AV21</f>
        <v>0</v>
      </c>
      <c r="K11">
        <f>Eventos!AX21</f>
        <v>0</v>
      </c>
      <c r="L11">
        <f>Eventos!AZ21</f>
        <v>0</v>
      </c>
      <c r="M11">
        <f>Eventos!BB21</f>
        <v>0</v>
      </c>
      <c r="N11" s="106">
        <f>Eventos!AP21</f>
        <v>0</v>
      </c>
      <c r="O11" s="106">
        <f>Eventos!AM21</f>
        <v>0</v>
      </c>
    </row>
    <row r="12" spans="1:15" hidden="1" x14ac:dyDescent="0.35">
      <c r="A12" s="106">
        <f>Eventos!AI22</f>
        <v>0</v>
      </c>
      <c r="B12" s="106">
        <f>Eventos!S22</f>
        <v>0</v>
      </c>
      <c r="C12">
        <f>Eventos!AJ22</f>
        <v>0</v>
      </c>
      <c r="D12" s="106">
        <f>Eventos!AK22</f>
        <v>0</v>
      </c>
      <c r="E12" s="106">
        <f>Eventos!AL22</f>
        <v>0</v>
      </c>
      <c r="F12" s="106">
        <f>Eventos!AN22</f>
        <v>0</v>
      </c>
      <c r="G12" s="106">
        <f>Eventos!AO22</f>
        <v>0</v>
      </c>
      <c r="H12">
        <f>Eventos!AR22</f>
        <v>0</v>
      </c>
      <c r="I12">
        <f>Eventos!AT22</f>
        <v>0</v>
      </c>
      <c r="J12">
        <f>Eventos!AV22</f>
        <v>0</v>
      </c>
      <c r="K12">
        <f>Eventos!AX22</f>
        <v>0</v>
      </c>
      <c r="L12">
        <f>Eventos!AZ22</f>
        <v>0</v>
      </c>
      <c r="M12">
        <f>Eventos!BB22</f>
        <v>0</v>
      </c>
      <c r="N12" s="106">
        <f>Eventos!AP22</f>
        <v>0</v>
      </c>
      <c r="O12" s="106">
        <f>Eventos!AM22</f>
        <v>0</v>
      </c>
    </row>
    <row r="13" spans="1:15" x14ac:dyDescent="0.35">
      <c r="A13" s="106">
        <f>Eventos!AI23</f>
        <v>45936</v>
      </c>
      <c r="B13" s="106" t="str">
        <f>Eventos!S23</f>
        <v>TI-DS-DS-02</v>
      </c>
      <c r="C13">
        <f>Eventos!AJ23</f>
        <v>13</v>
      </c>
      <c r="D13" s="106" t="str">
        <f>Eventos!AK23</f>
        <v>Subproceso de Gestión de quejas y reclamos/formulario de eventos/formulario de quejas y reclamos/informe de quejas y reclamos</v>
      </c>
      <c r="E13" s="106">
        <f>Eventos!AL23</f>
        <v>45936</v>
      </c>
      <c r="F13" s="106" t="str">
        <f>Eventos!AN23</f>
        <v>Cumplimientos de indicador del subproceso</v>
      </c>
      <c r="G13" s="106" t="str">
        <f>Eventos!AO23</f>
        <v>HUMANOS/TECNOLOGICOS/ECONOMICOS</v>
      </c>
      <c r="H13">
        <f>Eventos!AR23</f>
        <v>3</v>
      </c>
      <c r="I13">
        <f>Eventos!AT23</f>
        <v>4</v>
      </c>
      <c r="J13">
        <f>Eventos!AV23</f>
        <v>5</v>
      </c>
      <c r="K13">
        <f>Eventos!AX23</f>
        <v>5</v>
      </c>
      <c r="L13">
        <f>Eventos!AZ23</f>
        <v>5</v>
      </c>
      <c r="M13">
        <f>Eventos!BB23</f>
        <v>5</v>
      </c>
      <c r="N13" s="106" t="str">
        <f>Eventos!AP23</f>
        <v>NA</v>
      </c>
      <c r="O13" s="106" t="str">
        <f>Eventos!AM23</f>
        <v>SOPORTE FUNCIONAL/JEFE TI/JEFE DE CALIDAD/GERENTE DE MERCADEO</v>
      </c>
    </row>
    <row r="14" spans="1:15" x14ac:dyDescent="0.35">
      <c r="A14" s="106">
        <f>Eventos!AI24</f>
        <v>45936</v>
      </c>
      <c r="B14" s="106" t="str">
        <f>Eventos!S24</f>
        <v>TI-DS-DS-03</v>
      </c>
      <c r="C14">
        <f>Eventos!AJ24</f>
        <v>11</v>
      </c>
      <c r="D14" s="106" t="str">
        <f>Eventos!AK24</f>
        <v>Manual descriptivo de cargos</v>
      </c>
      <c r="E14" s="106">
        <f>Eventos!AL24</f>
        <v>45936</v>
      </c>
      <c r="F14" s="106" t="str">
        <f>Eventos!AN24</f>
        <v>Asignar la informacion dependiendo del rol de cada funcionario</v>
      </c>
      <c r="G14" s="106" t="str">
        <f>Eventos!AO24</f>
        <v>HUMANOS/TECNOLOGICOS/ECONOMICOS</v>
      </c>
      <c r="H14">
        <f>Eventos!AR24</f>
        <v>3</v>
      </c>
      <c r="I14">
        <f>Eventos!AT24</f>
        <v>4</v>
      </c>
      <c r="J14">
        <f>Eventos!AV24</f>
        <v>5</v>
      </c>
      <c r="K14">
        <f>Eventos!AX24</f>
        <v>5</v>
      </c>
      <c r="L14">
        <f>Eventos!AZ24</f>
        <v>5</v>
      </c>
      <c r="M14">
        <f>Eventos!BB24</f>
        <v>5</v>
      </c>
      <c r="N14" s="106" t="str">
        <f>Eventos!AP24</f>
        <v>NA</v>
      </c>
      <c r="O14" s="106" t="str">
        <f>Eventos!AM24</f>
        <v>JEFE DE CALIDAD</v>
      </c>
    </row>
    <row r="15" spans="1:15" x14ac:dyDescent="0.35">
      <c r="A15" s="106">
        <f>Eventos!AI25</f>
        <v>45936</v>
      </c>
      <c r="B15" s="106" t="str">
        <f>Eventos!S25</f>
        <v>TI-DS-DS-01</v>
      </c>
      <c r="C15">
        <f>Eventos!AJ25</f>
        <v>12</v>
      </c>
      <c r="D15" s="106" t="str">
        <f>Eventos!AK25</f>
        <v>SUBPROCESO GESTIÓN DE INCIDENTES DE SEGURIDAD DE LA INFORMACION/ACT-APRO-173/Sección 4 Procedimiento</v>
      </c>
      <c r="E15" s="106">
        <f>Eventos!AL25</f>
        <v>45936</v>
      </c>
      <c r="F15" s="106" t="str">
        <f>Eventos!AN25</f>
        <v>Notificar en su momento los eventos de seguridad de la información</v>
      </c>
      <c r="G15" s="106" t="str">
        <f>Eventos!AO25</f>
        <v>HUMANOS/TECNOLOGICOS/ECONOMICOS</v>
      </c>
      <c r="H15">
        <f>Eventos!AR25</f>
        <v>3</v>
      </c>
      <c r="I15">
        <f>Eventos!AT25</f>
        <v>4</v>
      </c>
      <c r="J15">
        <f>Eventos!AV25</f>
        <v>5</v>
      </c>
      <c r="K15">
        <f>Eventos!AX25</f>
        <v>5</v>
      </c>
      <c r="L15">
        <f>Eventos!AZ25</f>
        <v>5</v>
      </c>
      <c r="M15">
        <f>Eventos!BB25</f>
        <v>4</v>
      </c>
      <c r="N15" s="106" t="str">
        <f>Eventos!AP25</f>
        <v>NA</v>
      </c>
      <c r="O15" s="106" t="str">
        <f>Eventos!AM25</f>
        <v>JEFE TI</v>
      </c>
    </row>
    <row r="16" spans="1:15" hidden="1" x14ac:dyDescent="0.35">
      <c r="A16" s="106">
        <f>Eventos!AI26</f>
        <v>0</v>
      </c>
      <c r="B16" s="106">
        <f>Eventos!S26</f>
        <v>0</v>
      </c>
      <c r="C16">
        <f>Eventos!AJ26</f>
        <v>0</v>
      </c>
      <c r="D16" s="106">
        <f>Eventos!AK26</f>
        <v>0</v>
      </c>
      <c r="E16" s="106">
        <f>Eventos!AL26</f>
        <v>0</v>
      </c>
      <c r="F16" s="106">
        <f>Eventos!AN26</f>
        <v>0</v>
      </c>
      <c r="G16" s="106">
        <f>Eventos!AO26</f>
        <v>0</v>
      </c>
      <c r="H16">
        <f>Eventos!AR26</f>
        <v>0</v>
      </c>
      <c r="I16">
        <f>Eventos!AT26</f>
        <v>0</v>
      </c>
      <c r="J16">
        <f>Eventos!AV26</f>
        <v>0</v>
      </c>
      <c r="K16">
        <f>Eventos!AX26</f>
        <v>0</v>
      </c>
      <c r="L16">
        <f>Eventos!AZ26</f>
        <v>0</v>
      </c>
      <c r="M16">
        <f>Eventos!BB26</f>
        <v>0</v>
      </c>
      <c r="N16" s="106">
        <f>Eventos!AP26</f>
        <v>0</v>
      </c>
      <c r="O16" s="106">
        <f>Eventos!AM26</f>
        <v>0</v>
      </c>
    </row>
    <row r="17" spans="1:15" hidden="1" x14ac:dyDescent="0.35">
      <c r="A17" s="106">
        <f>Eventos!AI27</f>
        <v>0</v>
      </c>
      <c r="B17" s="106">
        <f>Eventos!S27</f>
        <v>0</v>
      </c>
      <c r="C17">
        <f>Eventos!AJ27</f>
        <v>0</v>
      </c>
      <c r="D17" s="106">
        <f>Eventos!AK27</f>
        <v>0</v>
      </c>
      <c r="E17" s="106">
        <f>Eventos!AL27</f>
        <v>0</v>
      </c>
      <c r="F17" s="106">
        <f>Eventos!AN27</f>
        <v>0</v>
      </c>
      <c r="G17" s="106">
        <f>Eventos!AO27</f>
        <v>0</v>
      </c>
      <c r="H17">
        <f>Eventos!AR27</f>
        <v>0</v>
      </c>
      <c r="I17">
        <f>Eventos!AT27</f>
        <v>0</v>
      </c>
      <c r="J17">
        <f>Eventos!AV27</f>
        <v>0</v>
      </c>
      <c r="K17">
        <f>Eventos!AX27</f>
        <v>0</v>
      </c>
      <c r="L17">
        <f>Eventos!AZ27</f>
        <v>0</v>
      </c>
      <c r="M17">
        <f>Eventos!BB27</f>
        <v>0</v>
      </c>
      <c r="N17" s="106">
        <f>Eventos!AP27</f>
        <v>0</v>
      </c>
      <c r="O17" s="106">
        <f>Eventos!AM27</f>
        <v>0</v>
      </c>
    </row>
    <row r="18" spans="1:15" hidden="1" x14ac:dyDescent="0.35">
      <c r="A18" s="106">
        <f>Eventos!AI28</f>
        <v>0</v>
      </c>
      <c r="B18" s="106">
        <f>Eventos!S28</f>
        <v>0</v>
      </c>
      <c r="C18">
        <f>Eventos!AJ28</f>
        <v>0</v>
      </c>
      <c r="D18" s="106">
        <f>Eventos!AK28</f>
        <v>0</v>
      </c>
      <c r="E18" s="106">
        <f>Eventos!AL28</f>
        <v>0</v>
      </c>
      <c r="F18" s="106">
        <f>Eventos!AN28</f>
        <v>0</v>
      </c>
      <c r="G18" s="106">
        <f>Eventos!AO28</f>
        <v>0</v>
      </c>
      <c r="H18">
        <f>Eventos!AR28</f>
        <v>0</v>
      </c>
      <c r="I18">
        <f>Eventos!AT28</f>
        <v>0</v>
      </c>
      <c r="J18">
        <f>Eventos!AV28</f>
        <v>0</v>
      </c>
      <c r="K18">
        <f>Eventos!AX28</f>
        <v>0</v>
      </c>
      <c r="L18">
        <f>Eventos!AZ28</f>
        <v>0</v>
      </c>
      <c r="M18">
        <f>Eventos!BB28</f>
        <v>0</v>
      </c>
      <c r="N18" s="106">
        <f>Eventos!AP28</f>
        <v>0</v>
      </c>
      <c r="O18" s="106">
        <f>Eventos!AM28</f>
        <v>0</v>
      </c>
    </row>
    <row r="19" spans="1:15" hidden="1" x14ac:dyDescent="0.35">
      <c r="A19" s="106">
        <f>Eventos!AI29</f>
        <v>0</v>
      </c>
      <c r="B19" s="106">
        <f>Eventos!S29</f>
        <v>0</v>
      </c>
      <c r="C19">
        <f>Eventos!AJ29</f>
        <v>0</v>
      </c>
      <c r="D19" s="106">
        <f>Eventos!AK29</f>
        <v>0</v>
      </c>
      <c r="E19" s="106">
        <f>Eventos!AL29</f>
        <v>0</v>
      </c>
      <c r="F19" s="106">
        <f>Eventos!AN29</f>
        <v>0</v>
      </c>
      <c r="G19" s="106">
        <f>Eventos!AO29</f>
        <v>0</v>
      </c>
      <c r="H19">
        <f>Eventos!AR29</f>
        <v>0</v>
      </c>
      <c r="I19">
        <f>Eventos!AT29</f>
        <v>0</v>
      </c>
      <c r="J19">
        <f>Eventos!AV29</f>
        <v>0</v>
      </c>
      <c r="K19">
        <f>Eventos!AX29</f>
        <v>0</v>
      </c>
      <c r="L19">
        <f>Eventos!AZ29</f>
        <v>0</v>
      </c>
      <c r="M19">
        <f>Eventos!BB29</f>
        <v>0</v>
      </c>
      <c r="N19" s="106">
        <f>Eventos!AP29</f>
        <v>0</v>
      </c>
      <c r="O19" s="106">
        <f>Eventos!AM29</f>
        <v>0</v>
      </c>
    </row>
    <row r="20" spans="1:15" hidden="1" x14ac:dyDescent="0.35">
      <c r="A20" s="106">
        <f>Eventos!AI30</f>
        <v>0</v>
      </c>
      <c r="B20" s="106">
        <f>Eventos!S30</f>
        <v>0</v>
      </c>
      <c r="C20">
        <f>Eventos!AJ30</f>
        <v>0</v>
      </c>
      <c r="D20" s="106">
        <f>Eventos!AK30</f>
        <v>0</v>
      </c>
      <c r="E20" s="106">
        <f>Eventos!AL30</f>
        <v>0</v>
      </c>
      <c r="F20" s="106">
        <f>Eventos!AN30</f>
        <v>0</v>
      </c>
      <c r="G20" s="106">
        <f>Eventos!AO30</f>
        <v>0</v>
      </c>
      <c r="H20">
        <f>Eventos!AR30</f>
        <v>0</v>
      </c>
      <c r="I20">
        <f>Eventos!AT30</f>
        <v>0</v>
      </c>
      <c r="J20">
        <f>Eventos!AV30</f>
        <v>0</v>
      </c>
      <c r="K20">
        <f>Eventos!AX30</f>
        <v>0</v>
      </c>
      <c r="L20">
        <f>Eventos!AZ30</f>
        <v>0</v>
      </c>
      <c r="M20">
        <f>Eventos!BB30</f>
        <v>0</v>
      </c>
      <c r="N20" s="106">
        <f>Eventos!AP30</f>
        <v>0</v>
      </c>
      <c r="O20" s="106">
        <f>Eventos!AM30</f>
        <v>0</v>
      </c>
    </row>
    <row r="21" spans="1:15" x14ac:dyDescent="0.35">
      <c r="A21" s="106">
        <f>Eventos!AI31</f>
        <v>45936</v>
      </c>
      <c r="B21" s="106" t="str">
        <f>Eventos!S31</f>
        <v>TI-DS-DS-01</v>
      </c>
      <c r="C21">
        <f>Eventos!AJ31</f>
        <v>2</v>
      </c>
      <c r="D21" s="106" t="str">
        <f>Eventos!AK31</f>
        <v>Manual del SIG Sección Comprensión de las necesidades y expectativas de las partes interesadas Anexo Lista de partes interesadas/Instructivo gestión de vulnerabilidades técnicas</v>
      </c>
      <c r="E21" s="106">
        <f>Eventos!AL31</f>
        <v>45936</v>
      </c>
      <c r="F21" s="106" t="str">
        <f>Eventos!AN31</f>
        <v>Obtener información acerca de las vulnerabilidades del sistema</v>
      </c>
      <c r="G21" s="106" t="str">
        <f>Eventos!AO31</f>
        <v>HUMANOS/TECNOLOGICOS/ECONOMICOS</v>
      </c>
      <c r="H21">
        <f>Eventos!AR31</f>
        <v>3</v>
      </c>
      <c r="I21">
        <f>Eventos!AT31</f>
        <v>4</v>
      </c>
      <c r="J21">
        <f>Eventos!AV31</f>
        <v>5</v>
      </c>
      <c r="K21">
        <f>Eventos!AX31</f>
        <v>5</v>
      </c>
      <c r="L21">
        <f>Eventos!AZ31</f>
        <v>5</v>
      </c>
      <c r="M21">
        <f>Eventos!BB31</f>
        <v>5</v>
      </c>
      <c r="N21" s="106" t="str">
        <f>Eventos!AP31</f>
        <v>NA</v>
      </c>
      <c r="O21" s="106" t="str">
        <f>Eventos!AM31</f>
        <v>JEFE TI</v>
      </c>
    </row>
    <row r="22" spans="1:15" x14ac:dyDescent="0.35">
      <c r="A22" s="106">
        <f>Eventos!AI32</f>
        <v>45936</v>
      </c>
      <c r="B22" s="106" t="str">
        <f>Eventos!S32</f>
        <v>TI-DS-DS-02</v>
      </c>
      <c r="C22">
        <f>Eventos!AJ32</f>
        <v>3</v>
      </c>
      <c r="D22" s="106" t="str">
        <f>Eventos!AK32</f>
        <v>Análisis anual de ETHICAL HACKING</v>
      </c>
      <c r="E22" s="106">
        <f>Eventos!AL32</f>
        <v>45936</v>
      </c>
      <c r="F22" s="106" t="str">
        <f>Eventos!AN32</f>
        <v>Analisis de ETHICAL HACKING para evaluar la seguridad del sistema informatico</v>
      </c>
      <c r="G22" s="106" t="str">
        <f>Eventos!AO32</f>
        <v>HUMANOS/TECNOLOGICOS/ECONOMICOS</v>
      </c>
      <c r="H22">
        <f>Eventos!AR32</f>
        <v>3</v>
      </c>
      <c r="I22">
        <f>Eventos!AT32</f>
        <v>4</v>
      </c>
      <c r="J22">
        <f>Eventos!AV32</f>
        <v>5</v>
      </c>
      <c r="K22">
        <f>Eventos!AX32</f>
        <v>5</v>
      </c>
      <c r="L22">
        <f>Eventos!AZ32</f>
        <v>5</v>
      </c>
      <c r="M22">
        <f>Eventos!BB32</f>
        <v>5</v>
      </c>
      <c r="N22" s="106" t="str">
        <f>Eventos!AP32</f>
        <v>NA</v>
      </c>
      <c r="O22" s="106" t="str">
        <f>Eventos!AM32</f>
        <v>JEFE TI</v>
      </c>
    </row>
    <row r="23" spans="1:15" x14ac:dyDescent="0.35">
      <c r="A23" s="106">
        <f>Eventos!AI33</f>
        <v>45936</v>
      </c>
      <c r="B23" s="106" t="str">
        <f>Eventos!S33</f>
        <v>TI-DS-DS-03</v>
      </c>
      <c r="C23">
        <f>Eventos!AJ33</f>
        <v>4</v>
      </c>
      <c r="D23" s="106" t="str">
        <f>Eventos!AK33</f>
        <v>Manual de auditoria interna/Auditoria interna 2025</v>
      </c>
      <c r="E23" s="106">
        <f>Eventos!AL33</f>
        <v>45936</v>
      </c>
      <c r="F23" s="106" t="str">
        <f>Eventos!AN33</f>
        <v>Cumplir los requisitos normativos de la ISO</v>
      </c>
      <c r="G23" s="106" t="str">
        <f>Eventos!AO33</f>
        <v>HUMANOS/TECNOLOGICOS/ECONOMICOS</v>
      </c>
      <c r="H23">
        <f>Eventos!AR33</f>
        <v>3</v>
      </c>
      <c r="I23">
        <f>Eventos!AT33</f>
        <v>4</v>
      </c>
      <c r="J23">
        <f>Eventos!AV33</f>
        <v>5</v>
      </c>
      <c r="K23">
        <f>Eventos!AX33</f>
        <v>5</v>
      </c>
      <c r="L23">
        <f>Eventos!AZ33</f>
        <v>5</v>
      </c>
      <c r="M23">
        <f>Eventos!BB33</f>
        <v>5</v>
      </c>
      <c r="N23" s="106" t="str">
        <f>Eventos!AP33</f>
        <v>NA</v>
      </c>
      <c r="O23" s="106" t="str">
        <f>Eventos!AM33</f>
        <v>ADMINISTRADOR</v>
      </c>
    </row>
    <row r="24" spans="1:15" hidden="1" x14ac:dyDescent="0.35">
      <c r="A24" s="106">
        <f>Eventos!AI34</f>
        <v>0</v>
      </c>
      <c r="B24" s="106">
        <f>Eventos!S34</f>
        <v>0</v>
      </c>
      <c r="C24">
        <f>Eventos!AJ34</f>
        <v>0</v>
      </c>
      <c r="D24" s="106">
        <f>Eventos!AK34</f>
        <v>0</v>
      </c>
      <c r="E24" s="106">
        <f>Eventos!AL34</f>
        <v>0</v>
      </c>
      <c r="F24" s="106">
        <f>Eventos!AN34</f>
        <v>0</v>
      </c>
      <c r="G24" s="106">
        <f>Eventos!AO34</f>
        <v>0</v>
      </c>
      <c r="H24">
        <f>Eventos!AR34</f>
        <v>0</v>
      </c>
      <c r="I24">
        <f>Eventos!AT34</f>
        <v>0</v>
      </c>
      <c r="J24">
        <f>Eventos!AV34</f>
        <v>0</v>
      </c>
      <c r="K24">
        <f>Eventos!AX34</f>
        <v>0</v>
      </c>
      <c r="L24">
        <f>Eventos!AZ34</f>
        <v>0</v>
      </c>
      <c r="M24">
        <f>Eventos!BB34</f>
        <v>0</v>
      </c>
      <c r="N24" s="106">
        <f>Eventos!AP34</f>
        <v>0</v>
      </c>
      <c r="O24" s="106">
        <f>Eventos!AM34</f>
        <v>0</v>
      </c>
    </row>
    <row r="25" spans="1:15" hidden="1" x14ac:dyDescent="0.35">
      <c r="A25" s="106">
        <f>Eventos!AI35</f>
        <v>0</v>
      </c>
      <c r="B25" s="106">
        <f>Eventos!S35</f>
        <v>0</v>
      </c>
      <c r="C25">
        <f>Eventos!AJ35</f>
        <v>0</v>
      </c>
      <c r="D25" s="106">
        <f>Eventos!AK35</f>
        <v>0</v>
      </c>
      <c r="E25" s="106">
        <f>Eventos!AL35</f>
        <v>0</v>
      </c>
      <c r="F25" s="106">
        <f>Eventos!AN35</f>
        <v>0</v>
      </c>
      <c r="G25" s="106">
        <f>Eventos!AO35</f>
        <v>0</v>
      </c>
      <c r="H25">
        <f>Eventos!AR35</f>
        <v>0</v>
      </c>
      <c r="I25">
        <f>Eventos!AT35</f>
        <v>0</v>
      </c>
      <c r="J25">
        <f>Eventos!AV35</f>
        <v>0</v>
      </c>
      <c r="K25">
        <f>Eventos!AX35</f>
        <v>0</v>
      </c>
      <c r="L25">
        <f>Eventos!AZ35</f>
        <v>0</v>
      </c>
      <c r="M25">
        <f>Eventos!BB35</f>
        <v>0</v>
      </c>
      <c r="N25" s="106">
        <f>Eventos!AP35</f>
        <v>0</v>
      </c>
      <c r="O25" s="106">
        <f>Eventos!AM35</f>
        <v>0</v>
      </c>
    </row>
    <row r="26" spans="1:15" hidden="1" x14ac:dyDescent="0.35">
      <c r="A26" s="106">
        <f>Eventos!AI36</f>
        <v>0</v>
      </c>
      <c r="B26" s="106">
        <f>Eventos!S36</f>
        <v>0</v>
      </c>
      <c r="C26">
        <f>Eventos!AJ36</f>
        <v>0</v>
      </c>
      <c r="D26" s="106">
        <f>Eventos!AK36</f>
        <v>0</v>
      </c>
      <c r="E26" s="106">
        <f>Eventos!AL36</f>
        <v>0</v>
      </c>
      <c r="F26" s="106">
        <f>Eventos!AN36</f>
        <v>0</v>
      </c>
      <c r="G26" s="106">
        <f>Eventos!AO36</f>
        <v>0</v>
      </c>
      <c r="H26">
        <f>Eventos!AR36</f>
        <v>0</v>
      </c>
      <c r="I26">
        <f>Eventos!AT36</f>
        <v>0</v>
      </c>
      <c r="J26">
        <f>Eventos!AV36</f>
        <v>0</v>
      </c>
      <c r="K26">
        <f>Eventos!AX36</f>
        <v>0</v>
      </c>
      <c r="L26">
        <f>Eventos!AZ36</f>
        <v>0</v>
      </c>
      <c r="M26">
        <f>Eventos!BB36</f>
        <v>0</v>
      </c>
      <c r="N26" s="106">
        <f>Eventos!AP36</f>
        <v>0</v>
      </c>
      <c r="O26" s="106">
        <f>Eventos!AM36</f>
        <v>0</v>
      </c>
    </row>
    <row r="27" spans="1:15" x14ac:dyDescent="0.35">
      <c r="A27" s="106">
        <f>Eventos!AI37</f>
        <v>45936</v>
      </c>
      <c r="B27" s="106" t="str">
        <f>Eventos!S37</f>
        <v>TI-DS-DS-01</v>
      </c>
      <c r="C27">
        <f>Eventos!AJ37</f>
        <v>9</v>
      </c>
      <c r="D27" s="106" t="str">
        <f>Eventos!AK37</f>
        <v>Manual de Gestión de manejo de contraseñas</v>
      </c>
      <c r="E27" s="106">
        <f>Eventos!AL37</f>
        <v>45936</v>
      </c>
      <c r="F27" s="106" t="str">
        <f>Eventos!AN37</f>
        <v>Establecer contraseñas seguras</v>
      </c>
      <c r="G27" s="106" t="str">
        <f>Eventos!AO37</f>
        <v>HUMANOS/TECNOLOGICOS/ECONOMICOS</v>
      </c>
      <c r="H27">
        <f>Eventos!AR37</f>
        <v>3</v>
      </c>
      <c r="I27">
        <f>Eventos!AT37</f>
        <v>4</v>
      </c>
      <c r="J27">
        <f>Eventos!AV37</f>
        <v>5</v>
      </c>
      <c r="K27">
        <f>Eventos!AX37</f>
        <v>5</v>
      </c>
      <c r="L27">
        <f>Eventos!AZ37</f>
        <v>5</v>
      </c>
      <c r="M27">
        <f>Eventos!BB37</f>
        <v>5</v>
      </c>
      <c r="N27" s="106" t="str">
        <f>Eventos!AP37</f>
        <v>NA</v>
      </c>
      <c r="O27" s="106" t="str">
        <f>Eventos!AM37</f>
        <v>JEFE TI/ESPECIALISTA SOPORTE FUNCIONAL</v>
      </c>
    </row>
    <row r="28" spans="1:15" x14ac:dyDescent="0.35">
      <c r="A28" s="106">
        <f>Eventos!AI38</f>
        <v>45936</v>
      </c>
      <c r="B28" s="106" t="str">
        <f>Eventos!S38</f>
        <v>TI-DS-DS-02</v>
      </c>
      <c r="C28">
        <f>Eventos!AJ38</f>
        <v>10</v>
      </c>
      <c r="D28" s="106" t="str">
        <f>Eventos!AK38</f>
        <v xml:space="preserve">Manual de Gestión de manejo de contraseñas </v>
      </c>
      <c r="E28" s="106">
        <f>Eventos!AL38</f>
        <v>45936</v>
      </c>
      <c r="F28" s="106" t="str">
        <f>Eventos!AN38</f>
        <v>Establecer contraseñas seguras</v>
      </c>
      <c r="G28" s="106" t="str">
        <f>Eventos!AO38</f>
        <v>HUMANOS/TECNOLOGICOS/ECONOMICOS</v>
      </c>
      <c r="H28">
        <f>Eventos!AR38</f>
        <v>3</v>
      </c>
      <c r="I28">
        <f>Eventos!AT38</f>
        <v>4</v>
      </c>
      <c r="J28">
        <f>Eventos!AV38</f>
        <v>5</v>
      </c>
      <c r="K28">
        <f>Eventos!AX38</f>
        <v>5</v>
      </c>
      <c r="L28">
        <f>Eventos!AZ38</f>
        <v>5</v>
      </c>
      <c r="M28">
        <f>Eventos!BB38</f>
        <v>5</v>
      </c>
      <c r="N28" s="106" t="str">
        <f>Eventos!AP38</f>
        <v>NA</v>
      </c>
      <c r="O28" s="106" t="str">
        <f>Eventos!AM38</f>
        <v>JEFE TI</v>
      </c>
    </row>
    <row r="29" spans="1:15" x14ac:dyDescent="0.35">
      <c r="A29" s="106">
        <f>Eventos!AI39</f>
        <v>45936</v>
      </c>
      <c r="B29" s="106" t="str">
        <f>Eventos!S39</f>
        <v>TI-DS-DS-15</v>
      </c>
      <c r="C29">
        <f>Eventos!AJ39</f>
        <v>94</v>
      </c>
      <c r="D29" s="106" t="str">
        <f>Eventos!AK39</f>
        <v>Contrato de Licenciamiento y USo de Exclusivo del Software Elthon/ Acuerdo de Nivel de Servicio Elthon/Política de Seguridad de la Información/Política de Continuidad del Negocio</v>
      </c>
      <c r="E29" s="106">
        <f>Eventos!AL39</f>
        <v>45936</v>
      </c>
      <c r="F29" s="106" t="str">
        <f>Eventos!AN39</f>
        <v xml:space="preserve">Realizar la segregación de tareas y responsabilidad sobre los activos de la información entre el cliente y la Entidad </v>
      </c>
      <c r="G29" s="106" t="str">
        <f>Eventos!AO39</f>
        <v>HUMANOS/TECNOLÓGICOS/ECONÓMICOS</v>
      </c>
      <c r="H29">
        <f>Eventos!AR39</f>
        <v>3</v>
      </c>
      <c r="I29">
        <f>Eventos!AT39</f>
        <v>4</v>
      </c>
      <c r="J29">
        <f>Eventos!AV39</f>
        <v>5</v>
      </c>
      <c r="K29">
        <f>Eventos!AX39</f>
        <v>5</v>
      </c>
      <c r="L29">
        <f>Eventos!AZ39</f>
        <v>5</v>
      </c>
      <c r="M29">
        <f>Eventos!BB39</f>
        <v>5</v>
      </c>
      <c r="N29" s="106" t="str">
        <f>Eventos!AP39</f>
        <v>NA</v>
      </c>
      <c r="O29" s="106" t="str">
        <f>Eventos!AM39</f>
        <v>ADMINISTRADOR/ GERENTE DE MERCADEO</v>
      </c>
    </row>
    <row r="30" spans="1:15" x14ac:dyDescent="0.35">
      <c r="A30" s="106">
        <f>Eventos!AI40</f>
        <v>45936</v>
      </c>
      <c r="B30" s="106" t="str">
        <f>Eventos!S40</f>
        <v>TI-DS-DS-09</v>
      </c>
      <c r="C30">
        <f>Eventos!AJ40</f>
        <v>22</v>
      </c>
      <c r="D30" s="106" t="str">
        <f>Eventos!AK40</f>
        <v>Manual para les gestión de proveedores</v>
      </c>
      <c r="E30" s="106">
        <f>Eventos!AL40</f>
        <v>45936</v>
      </c>
      <c r="F30" s="106" t="str">
        <f>Eventos!AN40</f>
        <v>Tener un proveedor que cumpla con los terminos contracuales definidos en el manual de proveedores.</v>
      </c>
      <c r="G30" s="106" t="str">
        <f>Eventos!AO40</f>
        <v>HUMANOS/TECNOLOGICOS/ECONOMICOS</v>
      </c>
      <c r="H30">
        <f>Eventos!AR40</f>
        <v>3</v>
      </c>
      <c r="I30">
        <f>Eventos!AT40</f>
        <v>4</v>
      </c>
      <c r="J30">
        <f>Eventos!AV40</f>
        <v>5</v>
      </c>
      <c r="K30">
        <f>Eventos!AX40</f>
        <v>2</v>
      </c>
      <c r="L30">
        <f>Eventos!AZ40</f>
        <v>5</v>
      </c>
      <c r="M30">
        <f>Eventos!BB40</f>
        <v>4</v>
      </c>
      <c r="N30" s="106" t="str">
        <f>Eventos!AP40</f>
        <v>NA</v>
      </c>
      <c r="O30" s="106" t="str">
        <f>Eventos!AM40</f>
        <v>ADMINISTRADOR</v>
      </c>
    </row>
    <row r="31" spans="1:15" x14ac:dyDescent="0.35">
      <c r="A31" s="106">
        <f>Eventos!AI41</f>
        <v>45936</v>
      </c>
      <c r="B31" s="106" t="str">
        <f>Eventos!S41</f>
        <v>TI-DS-DS-12</v>
      </c>
      <c r="C31">
        <f>Eventos!AJ41</f>
        <v>24</v>
      </c>
      <c r="D31" s="106" t="str">
        <f>Eventos!AK41</f>
        <v>Politica de la Seguridad de la Información</v>
      </c>
      <c r="E31" s="106">
        <f>Eventos!AL41</f>
        <v>45936</v>
      </c>
      <c r="F31" s="106" t="str">
        <f>Eventos!AN41</f>
        <v>Definir politicas de SI</v>
      </c>
      <c r="G31" s="106" t="str">
        <f>Eventos!AO41</f>
        <v>HUMANOS/TECNOLOGICOS/ECONOMICOS</v>
      </c>
      <c r="H31">
        <f>Eventos!AR41</f>
        <v>3</v>
      </c>
      <c r="I31">
        <f>Eventos!AT41</f>
        <v>4</v>
      </c>
      <c r="J31">
        <f>Eventos!AV41</f>
        <v>5</v>
      </c>
      <c r="K31">
        <f>Eventos!AX41</f>
        <v>2</v>
      </c>
      <c r="L31">
        <f>Eventos!AZ41</f>
        <v>5</v>
      </c>
      <c r="M31">
        <f>Eventos!BB41</f>
        <v>5</v>
      </c>
      <c r="N31" s="106" t="str">
        <f>Eventos!AP41</f>
        <v>NA</v>
      </c>
      <c r="O31" s="106" t="str">
        <f>Eventos!AM41</f>
        <v>JEFE TI</v>
      </c>
    </row>
    <row r="32" spans="1:15" x14ac:dyDescent="0.35">
      <c r="A32" s="106">
        <f>Eventos!AI42</f>
        <v>45936</v>
      </c>
      <c r="B32" s="106" t="str">
        <f>Eventos!S42</f>
        <v>TI-DS-DS-13</v>
      </c>
      <c r="C32">
        <f>Eventos!AJ42</f>
        <v>25</v>
      </c>
      <c r="D32" s="106" t="str">
        <f>Eventos!AK42</f>
        <v>Se mantiene en el Repositorio Documental ELTHON todos los procesos del Macroproceso de Tecnología de la Información</v>
      </c>
      <c r="E32" s="106">
        <f>Eventos!AL42</f>
        <v>45936</v>
      </c>
      <c r="F32" s="106" t="str">
        <f>Eventos!AN42</f>
        <v>Documentar los procesos relacionados con la operacion y administración del Software</v>
      </c>
      <c r="G32" s="106" t="str">
        <f>Eventos!AO42</f>
        <v>HUMANOS</v>
      </c>
      <c r="H32">
        <f>Eventos!AR42</f>
        <v>3</v>
      </c>
      <c r="I32">
        <f>Eventos!AT42</f>
        <v>4</v>
      </c>
      <c r="J32">
        <f>Eventos!AV42</f>
        <v>5</v>
      </c>
      <c r="K32">
        <f>Eventos!AX42</f>
        <v>2</v>
      </c>
      <c r="L32">
        <f>Eventos!AZ42</f>
        <v>5</v>
      </c>
      <c r="M32">
        <f>Eventos!BB42</f>
        <v>5</v>
      </c>
      <c r="N32" s="106" t="str">
        <f>Eventos!AP42</f>
        <v>NA</v>
      </c>
      <c r="O32" s="106" t="str">
        <f>Eventos!AM42</f>
        <v>JEFE DE CALIDAD</v>
      </c>
    </row>
    <row r="33" spans="1:15" x14ac:dyDescent="0.35">
      <c r="A33" s="106">
        <f>Eventos!AI43</f>
        <v>45936</v>
      </c>
      <c r="B33" s="106" t="str">
        <f>Eventos!S43</f>
        <v>TI-DS-DS-14</v>
      </c>
      <c r="C33">
        <f>Eventos!AJ43</f>
        <v>26</v>
      </c>
      <c r="D33" s="106" t="str">
        <f>Eventos!AK43</f>
        <v>Manual de riesgo operativo</v>
      </c>
      <c r="E33" s="106">
        <f>Eventos!AL43</f>
        <v>45936</v>
      </c>
      <c r="F33" s="106" t="str">
        <f>Eventos!AN43</f>
        <v>Definir las funciones y responsabilidades del personal respecto al SGI.</v>
      </c>
      <c r="G33" s="106" t="str">
        <f>Eventos!AO43</f>
        <v>HUMANOS/TECNOLOGICOS/ECONOMICOS</v>
      </c>
      <c r="H33">
        <f>Eventos!AR43</f>
        <v>3</v>
      </c>
      <c r="I33">
        <f>Eventos!AT43</f>
        <v>4</v>
      </c>
      <c r="J33">
        <f>Eventos!AV43</f>
        <v>5</v>
      </c>
      <c r="K33">
        <f>Eventos!AX43</f>
        <v>3</v>
      </c>
      <c r="L33">
        <f>Eventos!AZ43</f>
        <v>5</v>
      </c>
      <c r="M33">
        <f>Eventos!BB43</f>
        <v>5</v>
      </c>
      <c r="N33" s="106" t="str">
        <f>Eventos!AP43</f>
        <v>NA</v>
      </c>
      <c r="O33" s="106" t="str">
        <f>Eventos!AM43</f>
        <v>ADMINISTRADOR DE RIESGO</v>
      </c>
    </row>
    <row r="34" spans="1:15" x14ac:dyDescent="0.35">
      <c r="A34" s="106">
        <f>Eventos!AI44</f>
        <v>45936</v>
      </c>
      <c r="B34" s="106" t="str">
        <f>Eventos!S44</f>
        <v>TI-DS-DS-16</v>
      </c>
      <c r="C34">
        <f>Eventos!AJ44</f>
        <v>27</v>
      </c>
      <c r="D34" s="106" t="str">
        <f>Eventos!AK44</f>
        <v xml:space="preserve">Política de Clasificación de la Información </v>
      </c>
      <c r="E34" s="106">
        <f>Eventos!AL44</f>
        <v>45936</v>
      </c>
      <c r="F34" s="106" t="str">
        <f>Eventos!AN44</f>
        <v>Desarrollar e implementar procedimientos para etiquetar la información, de acuerdo con el esquema de clasificación adoptado por la organización.</v>
      </c>
      <c r="G34" s="106" t="str">
        <f>Eventos!AO44</f>
        <v>HUMANOS/TECNOLOGICOS/ECONOMICOS</v>
      </c>
      <c r="H34">
        <f>Eventos!AR44</f>
        <v>3</v>
      </c>
      <c r="I34">
        <f>Eventos!AT44</f>
        <v>4</v>
      </c>
      <c r="J34">
        <f>Eventos!AV44</f>
        <v>5</v>
      </c>
      <c r="K34">
        <f>Eventos!AX44</f>
        <v>3</v>
      </c>
      <c r="L34">
        <f>Eventos!AZ44</f>
        <v>5</v>
      </c>
      <c r="M34">
        <f>Eventos!BB44</f>
        <v>5</v>
      </c>
      <c r="N34" s="106" t="str">
        <f>Eventos!AP44</f>
        <v>NA</v>
      </c>
      <c r="O34" s="106" t="str">
        <f>Eventos!AM44</f>
        <v>JEFE GESTION DE CALIDAD</v>
      </c>
    </row>
    <row r="35" spans="1:15" x14ac:dyDescent="0.35">
      <c r="A35" s="106">
        <f>Eventos!AI45</f>
        <v>45936</v>
      </c>
      <c r="B35" s="106" t="str">
        <f>Eventos!S45</f>
        <v>TI-DS-DS-17</v>
      </c>
      <c r="C35">
        <f>Eventos!AJ45</f>
        <v>28</v>
      </c>
      <c r="D35" s="106" t="str">
        <f>Eventos!AK45</f>
        <v>Manual Infraestructura tecnologica/servidor fisico</v>
      </c>
      <c r="E35" s="106">
        <f>Eventos!AL45</f>
        <v>45936</v>
      </c>
      <c r="F35" s="106" t="str">
        <f>Eventos!AN45</f>
        <v>LLevar un control del personal que llevara el matenimiento de los equipos tecnologicos</v>
      </c>
      <c r="G35" s="106" t="str">
        <f>Eventos!AO45</f>
        <v>HUMANOS/TECNOLOGICOS/ECONOMICOS</v>
      </c>
      <c r="H35">
        <f>Eventos!AR45</f>
        <v>3</v>
      </c>
      <c r="I35">
        <f>Eventos!AT45</f>
        <v>4</v>
      </c>
      <c r="J35">
        <f>Eventos!AV45</f>
        <v>5</v>
      </c>
      <c r="K35">
        <f>Eventos!AX45</f>
        <v>3</v>
      </c>
      <c r="L35">
        <f>Eventos!AZ45</f>
        <v>5</v>
      </c>
      <c r="M35">
        <f>Eventos!BB45</f>
        <v>5</v>
      </c>
      <c r="N35" s="106" t="str">
        <f>Eventos!AP45</f>
        <v>NA</v>
      </c>
      <c r="O35" s="106" t="str">
        <f>Eventos!AM45</f>
        <v>JEFE TI</v>
      </c>
    </row>
    <row r="36" spans="1:15" x14ac:dyDescent="0.35">
      <c r="A36" s="106">
        <f>Eventos!AI46</f>
        <v>45936</v>
      </c>
      <c r="B36" s="106" t="str">
        <f>Eventos!S46</f>
        <v>TI-DS-DS-18</v>
      </c>
      <c r="C36">
        <f>Eventos!AJ46</f>
        <v>29</v>
      </c>
      <c r="D36" s="106" t="str">
        <f>Eventos!AK46</f>
        <v>Politica de Seguridad de la Informacion/Seccion Controles de acceso lógicos</v>
      </c>
      <c r="E36" s="106">
        <f>Eventos!AL46</f>
        <v>45936</v>
      </c>
      <c r="F36" s="106" t="str">
        <f>Eventos!AN46</f>
        <v>Proteger la información de toda actividad fraudulenta, disputa de contrato, revelación y modificación no autorizadas.</v>
      </c>
      <c r="G36" s="106" t="str">
        <f>Eventos!AO46</f>
        <v>HUMANOS/TECNOLOGICOS/ECONOMICOS</v>
      </c>
      <c r="H36">
        <f>Eventos!AR46</f>
        <v>3</v>
      </c>
      <c r="I36">
        <f>Eventos!AT46</f>
        <v>4</v>
      </c>
      <c r="J36">
        <f>Eventos!AV46</f>
        <v>5</v>
      </c>
      <c r="K36">
        <f>Eventos!AX46</f>
        <v>5</v>
      </c>
      <c r="L36">
        <f>Eventos!AZ46</f>
        <v>5</v>
      </c>
      <c r="M36">
        <f>Eventos!BB46</f>
        <v>5</v>
      </c>
      <c r="N36" s="106" t="str">
        <f>Eventos!AP46</f>
        <v>NA</v>
      </c>
      <c r="O36" s="106" t="str">
        <f>Eventos!AM46</f>
        <v>Jefe TI</v>
      </c>
    </row>
    <row r="37" spans="1:15" x14ac:dyDescent="0.35">
      <c r="A37" s="106">
        <f>Eventos!AI47</f>
        <v>45936</v>
      </c>
      <c r="B37" s="106" t="str">
        <f>Eventos!S47</f>
        <v>TI-DS-DS-19</v>
      </c>
      <c r="C37">
        <f>Eventos!AJ47</f>
        <v>30</v>
      </c>
      <c r="D37" s="106" t="str">
        <f>Eventos!AK47</f>
        <v>Manual para la gestión de medio de almacenamiento</v>
      </c>
      <c r="E37" s="106">
        <f>Eventos!AL47</f>
        <v>45936</v>
      </c>
      <c r="F37" s="106" t="str">
        <f>Eventos!AN47</f>
        <v>Establecer una correcta gestion de los activos de informacion en transito.</v>
      </c>
      <c r="G37" s="106" t="str">
        <f>Eventos!AO47</f>
        <v>HUMANOS/TECNOLOGICOS/ECONOMICOS</v>
      </c>
      <c r="H37">
        <f>Eventos!AR47</f>
        <v>3</v>
      </c>
      <c r="I37">
        <f>Eventos!AT47</f>
        <v>4</v>
      </c>
      <c r="J37">
        <f>Eventos!AV47</f>
        <v>5</v>
      </c>
      <c r="K37">
        <f>Eventos!AX47</f>
        <v>5</v>
      </c>
      <c r="L37">
        <f>Eventos!AZ47</f>
        <v>5</v>
      </c>
      <c r="M37">
        <f>Eventos!BB47</f>
        <v>5</v>
      </c>
      <c r="N37" s="106" t="str">
        <f>Eventos!AP47</f>
        <v>NA</v>
      </c>
      <c r="O37" s="106" t="str">
        <f>Eventos!AM47</f>
        <v>JEFE TI</v>
      </c>
    </row>
    <row r="38" spans="1:15" x14ac:dyDescent="0.35">
      <c r="A38" s="106">
        <f>Eventos!AI48</f>
        <v>45936</v>
      </c>
      <c r="B38" s="106" t="str">
        <f>Eventos!S48</f>
        <v>TI-DS-DS-20</v>
      </c>
      <c r="C38">
        <f>Eventos!AJ48</f>
        <v>31</v>
      </c>
      <c r="D38" s="106" t="str">
        <f>Eventos!AK48</f>
        <v>Infraestructura tecnologica y especificaciones tecnicas del software</v>
      </c>
      <c r="E38" s="106">
        <f>Eventos!AL48</f>
        <v>45936</v>
      </c>
      <c r="F38" s="106" t="str">
        <f>Eventos!AN48</f>
        <v>Implementar sistemas de registros de logs</v>
      </c>
      <c r="G38" s="106" t="str">
        <f>Eventos!AO48</f>
        <v>HUMANOS/TECNOLOGICOS/ECONOMICOS</v>
      </c>
      <c r="H38">
        <f>Eventos!AR48</f>
        <v>3</v>
      </c>
      <c r="I38">
        <f>Eventos!AT48</f>
        <v>4</v>
      </c>
      <c r="J38">
        <f>Eventos!AV48</f>
        <v>5</v>
      </c>
      <c r="K38">
        <f>Eventos!AX48</f>
        <v>5</v>
      </c>
      <c r="L38">
        <f>Eventos!AZ48</f>
        <v>5</v>
      </c>
      <c r="M38">
        <f>Eventos!BB48</f>
        <v>5</v>
      </c>
      <c r="N38" s="106" t="str">
        <f>Eventos!AP48</f>
        <v>abc</v>
      </c>
      <c r="O38" s="106" t="str">
        <f>Eventos!AM48</f>
        <v>JEFE TI</v>
      </c>
    </row>
    <row r="39" spans="1:15" x14ac:dyDescent="0.35">
      <c r="A39" s="106">
        <f>Eventos!AI49</f>
        <v>45936</v>
      </c>
      <c r="B39" s="106" t="str">
        <f>Eventos!S49</f>
        <v>TI-DS-DS-22</v>
      </c>
      <c r="C39">
        <f>Eventos!AJ49</f>
        <v>33</v>
      </c>
      <c r="D39" s="106" t="str">
        <f>Eventos!AK49</f>
        <v>Manual de infraestructura del servidor fisico/Documentos habiitantes de TELCONET</v>
      </c>
      <c r="E39" s="106">
        <f>Eventos!AL49</f>
        <v>45936</v>
      </c>
      <c r="F39" s="106" t="str">
        <f>Eventos!AN49</f>
        <v>Proteger el area fisica tecnologica de la informacion</v>
      </c>
      <c r="G39" s="106" t="str">
        <f>Eventos!AO49</f>
        <v>HUMANOS/TECNOLOGICOS/ECONOMICOS</v>
      </c>
      <c r="H39">
        <f>Eventos!AR49</f>
        <v>5</v>
      </c>
      <c r="I39">
        <f>Eventos!AT49</f>
        <v>4</v>
      </c>
      <c r="J39">
        <f>Eventos!AV49</f>
        <v>5</v>
      </c>
      <c r="K39">
        <f>Eventos!AX49</f>
        <v>5</v>
      </c>
      <c r="L39">
        <f>Eventos!AZ49</f>
        <v>5</v>
      </c>
      <c r="M39">
        <f>Eventos!BB49</f>
        <v>5</v>
      </c>
      <c r="N39" s="106" t="str">
        <f>Eventos!AP49</f>
        <v>NA</v>
      </c>
      <c r="O39" s="106" t="str">
        <f>Eventos!AM49</f>
        <v>JEFE GESTION DE CALIDAD</v>
      </c>
    </row>
    <row r="40" spans="1:15" x14ac:dyDescent="0.35">
      <c r="A40" s="106">
        <f>Eventos!AI50</f>
        <v>45936</v>
      </c>
      <c r="B40" s="106" t="str">
        <f>Eventos!S50</f>
        <v>TI-DS-DS-01</v>
      </c>
      <c r="C40">
        <f>Eventos!AJ50</f>
        <v>14</v>
      </c>
      <c r="D40" s="106" t="str">
        <f>Eventos!AK50</f>
        <v>Manual del SIG/Sección Sistema de gestión integrado y sus procesos/MANUAL GESTIÓN POR PROCESOS/Inventario de procesos</v>
      </c>
      <c r="E40" s="106">
        <f>Eventos!AL50</f>
        <v>45936</v>
      </c>
      <c r="F40" s="106" t="str">
        <f>Eventos!AN50</f>
        <v>Mantener un sistema de gestion de tecnologia con cumplimiento normativo, gestion de riesgos, eficiencia operativa y mejora continua</v>
      </c>
      <c r="G40" s="106" t="str">
        <f>Eventos!AO50</f>
        <v>HUMANOS/TECNOLOGICOS/ECONOMICOS</v>
      </c>
      <c r="H40">
        <f>Eventos!AR50</f>
        <v>3</v>
      </c>
      <c r="I40">
        <f>Eventos!AT50</f>
        <v>4</v>
      </c>
      <c r="J40">
        <f>Eventos!AV50</f>
        <v>5</v>
      </c>
      <c r="K40">
        <f>Eventos!AX50</f>
        <v>5</v>
      </c>
      <c r="L40">
        <f>Eventos!AZ50</f>
        <v>5</v>
      </c>
      <c r="M40">
        <f>Eventos!BB50</f>
        <v>5</v>
      </c>
      <c r="N40" s="106" t="str">
        <f>Eventos!AP50</f>
        <v>NA</v>
      </c>
      <c r="O40" s="106" t="str">
        <f>Eventos!AM50</f>
        <v>JEFE TI/JEFE DE CALIDAD</v>
      </c>
    </row>
    <row r="41" spans="1:15" x14ac:dyDescent="0.35">
      <c r="A41" s="106">
        <f>Eventos!AI51</f>
        <v>45936</v>
      </c>
      <c r="B41" s="106" t="str">
        <f>Eventos!S51</f>
        <v>TI-DS-DS-02</v>
      </c>
      <c r="C41">
        <f>Eventos!AJ51</f>
        <v>15</v>
      </c>
      <c r="D41" s="106" t="str">
        <f>Eventos!AK51</f>
        <v>Manual de revision por parte de la dirección/Minuta de revision por la alta direccion</v>
      </c>
      <c r="E41" s="106">
        <f>Eventos!AL51</f>
        <v>45936</v>
      </c>
      <c r="F41" s="106" t="str">
        <f>Eventos!AN51</f>
        <v>Establecer estrategias, planes de accion para mitigar la presencia de eventos de riesgo.</v>
      </c>
      <c r="G41" s="106" t="str">
        <f>Eventos!AO51</f>
        <v>HUMANOS/TECNOLOGICOS/ECONOMICOS</v>
      </c>
      <c r="H41">
        <f>Eventos!AR51</f>
        <v>3</v>
      </c>
      <c r="I41">
        <f>Eventos!AT51</f>
        <v>4</v>
      </c>
      <c r="J41">
        <f>Eventos!AV51</f>
        <v>5</v>
      </c>
      <c r="K41">
        <f>Eventos!AX51</f>
        <v>5</v>
      </c>
      <c r="L41">
        <f>Eventos!AZ51</f>
        <v>5</v>
      </c>
      <c r="M41">
        <f>Eventos!BB51</f>
        <v>5</v>
      </c>
      <c r="N41" s="106" t="str">
        <f>Eventos!AP51</f>
        <v>NA</v>
      </c>
      <c r="O41" s="106" t="str">
        <f>Eventos!AM51</f>
        <v>ADMINISTRADOR</v>
      </c>
    </row>
    <row r="42" spans="1:15" x14ac:dyDescent="0.35">
      <c r="A42" s="106">
        <f>Eventos!AI52</f>
        <v>45936</v>
      </c>
      <c r="B42" s="106" t="str">
        <f>Eventos!S52</f>
        <v>TI-DS-DS-30</v>
      </c>
      <c r="C42">
        <f>Eventos!AJ52</f>
        <v>39</v>
      </c>
      <c r="D42" s="106" t="str">
        <f>Eventos!AK52</f>
        <v>Política de Seguridad de la Información/ACT-APRO-53/Sección 9.2 Destrucción de la información, equipos y soportes</v>
      </c>
      <c r="E42" s="106">
        <f>Eventos!AL52</f>
        <v>45936</v>
      </c>
      <c r="F42" s="106" t="str">
        <f>Eventos!AN52</f>
        <v>Los soportes deberían eliminarse de forma segura cuando ya no vayan a ser necesarios, mediante procedimientos formales</v>
      </c>
      <c r="G42" s="106" t="str">
        <f>Eventos!AO52</f>
        <v>HUMANOS/TECNOLOGICOS/ECONOMICOS</v>
      </c>
      <c r="H42">
        <f>Eventos!AR52</f>
        <v>3</v>
      </c>
      <c r="I42">
        <f>Eventos!AT52</f>
        <v>4</v>
      </c>
      <c r="J42">
        <f>Eventos!AV52</f>
        <v>5</v>
      </c>
      <c r="K42">
        <f>Eventos!AX52</f>
        <v>2</v>
      </c>
      <c r="L42">
        <f>Eventos!AZ52</f>
        <v>5</v>
      </c>
      <c r="M42">
        <f>Eventos!BB52</f>
        <v>5</v>
      </c>
      <c r="N42" s="106" t="str">
        <f>Eventos!AP52</f>
        <v>NA</v>
      </c>
      <c r="O42" s="106" t="str">
        <f>Eventos!AM52</f>
        <v>JEFE GESTION DE CALIDAD</v>
      </c>
    </row>
    <row r="43" spans="1:15" x14ac:dyDescent="0.35">
      <c r="A43" s="106">
        <f>Eventos!AI53</f>
        <v>45936</v>
      </c>
      <c r="B43" s="106" t="str">
        <f>Eventos!S53</f>
        <v>TI-DS-DS-32</v>
      </c>
      <c r="C43">
        <f>Eventos!AJ53</f>
        <v>40</v>
      </c>
      <c r="D43" s="106" t="str">
        <f>Eventos!AK53</f>
        <v>Política de Clasificación de la Información/Bitacora de documentos internos/Inventario de activos de la información</v>
      </c>
      <c r="E43" s="106">
        <f>Eventos!AL53</f>
        <v>45936</v>
      </c>
      <c r="F43" s="106" t="str">
        <f>Eventos!AN53</f>
        <v>Documentar los procedimientos para clasificar la información</v>
      </c>
      <c r="G43" s="106" t="str">
        <f>Eventos!AO53</f>
        <v>HUMANOS/TECNOLOGICOS/ECONOMICOS</v>
      </c>
      <c r="H43">
        <f>Eventos!AR53</f>
        <v>3</v>
      </c>
      <c r="I43">
        <f>Eventos!AT53</f>
        <v>4</v>
      </c>
      <c r="J43">
        <f>Eventos!AV53</f>
        <v>5</v>
      </c>
      <c r="K43">
        <f>Eventos!AX53</f>
        <v>2</v>
      </c>
      <c r="L43">
        <f>Eventos!AZ53</f>
        <v>5</v>
      </c>
      <c r="M43">
        <f>Eventos!BB53</f>
        <v>5</v>
      </c>
      <c r="N43" s="106" t="str">
        <f>Eventos!AP53</f>
        <v>NA</v>
      </c>
      <c r="O43" s="106" t="str">
        <f>Eventos!AM53</f>
        <v>JEFE GESTION DE CALIDAD</v>
      </c>
    </row>
    <row r="44" spans="1:15" x14ac:dyDescent="0.35">
      <c r="A44" s="106">
        <f>Eventos!AI54</f>
        <v>45936</v>
      </c>
      <c r="B44" s="106" t="str">
        <f>Eventos!S54</f>
        <v>TI-DS-DS-33</v>
      </c>
      <c r="C44">
        <f>Eventos!AJ54</f>
        <v>41</v>
      </c>
      <c r="D44" s="106" t="str">
        <f>Eventos!AK54</f>
        <v>Subprocesos de seguridad de la información</v>
      </c>
      <c r="E44" s="106">
        <f>Eventos!AL54</f>
        <v>45936</v>
      </c>
      <c r="F44" s="106" t="str">
        <f>Eventos!AN54</f>
        <v>Definir lineamientos para el correcto uso de la informacion en cumplimiento a la disponibilidad, integridad y confidencialidad</v>
      </c>
      <c r="G44" s="106" t="str">
        <f>Eventos!AO54</f>
        <v>HUMANOS/TECNOLOGICOS/ECONOMICOS</v>
      </c>
      <c r="H44">
        <f>Eventos!AR54</f>
        <v>3</v>
      </c>
      <c r="I44">
        <f>Eventos!AT54</f>
        <v>4</v>
      </c>
      <c r="J44">
        <f>Eventos!AV54</f>
        <v>5</v>
      </c>
      <c r="K44">
        <f>Eventos!AX54</f>
        <v>2</v>
      </c>
      <c r="L44">
        <f>Eventos!AZ54</f>
        <v>5</v>
      </c>
      <c r="M44">
        <f>Eventos!BB54</f>
        <v>5</v>
      </c>
      <c r="N44" s="106" t="str">
        <f>Eventos!AP54</f>
        <v>NA</v>
      </c>
      <c r="O44" s="106" t="str">
        <f>Eventos!AM54</f>
        <v>JEFE GESTION DE CALIDAD/JEFE TI</v>
      </c>
    </row>
    <row r="45" spans="1:15" x14ac:dyDescent="0.35">
      <c r="A45" s="106">
        <f>Eventos!AI55</f>
        <v>45936</v>
      </c>
      <c r="B45" s="106" t="str">
        <f>Eventos!S55</f>
        <v>TI-DS-DS-34</v>
      </c>
      <c r="C45">
        <f>Eventos!AJ55</f>
        <v>42</v>
      </c>
      <c r="D45" s="106" t="str">
        <f>Eventos!AK55</f>
        <v>Manual de desarrollo seguro/ACT-PRO-42/Sección 6.3 Principios de ingenieria segura</v>
      </c>
      <c r="E45" s="106">
        <f>Eventos!AL55</f>
        <v>45936</v>
      </c>
      <c r="F45" s="106" t="str">
        <f>Eventos!AN55</f>
        <v>Establecer, documentar, mantener y aplicarse a todos los esfuerzos de implantación de sistemas de información.</v>
      </c>
      <c r="G45" s="106" t="str">
        <f>Eventos!AO55</f>
        <v>HUMANOS/TECNOLOGICOS/ECONOMICOS</v>
      </c>
      <c r="H45">
        <f>Eventos!AR55</f>
        <v>1</v>
      </c>
      <c r="I45">
        <f>Eventos!AT55</f>
        <v>1</v>
      </c>
      <c r="J45">
        <f>Eventos!AV55</f>
        <v>4</v>
      </c>
      <c r="K45">
        <f>Eventos!AX55</f>
        <v>3</v>
      </c>
      <c r="L45">
        <f>Eventos!AZ55</f>
        <v>5</v>
      </c>
      <c r="M45">
        <f>Eventos!BB55</f>
        <v>3</v>
      </c>
      <c r="N45" s="106" t="str">
        <f>Eventos!AP55</f>
        <v>NA</v>
      </c>
      <c r="O45" s="106" t="str">
        <f>Eventos!AM55</f>
        <v>JEFE GESTION DE CALIDAD</v>
      </c>
    </row>
    <row r="46" spans="1:15" x14ac:dyDescent="0.35">
      <c r="A46" s="106">
        <f>Eventos!AI56</f>
        <v>45936</v>
      </c>
      <c r="B46" s="106" t="str">
        <f>Eventos!S56</f>
        <v>TI-DS-DS-35</v>
      </c>
      <c r="C46">
        <f>Eventos!AJ56</f>
        <v>43</v>
      </c>
      <c r="D46" s="106" t="str">
        <f>Eventos!AK56</f>
        <v>Manual del SIG/Sección Sistema de gestión integrado y sus procesos/MANUAL GESTIÓN POR PROCESOS/Inventario de procesos</v>
      </c>
      <c r="E46" s="106">
        <f>Eventos!AL56</f>
        <v>45936</v>
      </c>
      <c r="F46" s="106" t="str">
        <f>Eventos!AN56</f>
        <v>Mantener un sistema de gestion de tecnologia con cumplimiento normativo, gestion de riesgos, eficiencia operativa y mejora continua</v>
      </c>
      <c r="G46" s="106" t="str">
        <f>Eventos!AO56</f>
        <v>HUMANOS/TECNOLOGICOS/ECONOMICOS</v>
      </c>
      <c r="H46">
        <f>Eventos!AR56</f>
        <v>3</v>
      </c>
      <c r="I46">
        <f>Eventos!AT56</f>
        <v>4</v>
      </c>
      <c r="J46">
        <f>Eventos!AV56</f>
        <v>5</v>
      </c>
      <c r="K46">
        <f>Eventos!AX56</f>
        <v>5</v>
      </c>
      <c r="L46">
        <f>Eventos!AZ56</f>
        <v>5</v>
      </c>
      <c r="M46">
        <f>Eventos!BB56</f>
        <v>5</v>
      </c>
      <c r="N46" s="106" t="str">
        <f>Eventos!AP56</f>
        <v>NA</v>
      </c>
      <c r="O46" s="106" t="str">
        <f>Eventos!AM56</f>
        <v>JEFE GESTION DE CALIDAD/JEFE TI</v>
      </c>
    </row>
    <row r="47" spans="1:15" x14ac:dyDescent="0.35">
      <c r="A47" s="106">
        <f>Eventos!AI57</f>
        <v>45936</v>
      </c>
      <c r="B47" s="106" t="str">
        <f>Eventos!S57</f>
        <v>TI-DS-DS-36</v>
      </c>
      <c r="C47">
        <f>Eventos!AJ57</f>
        <v>44</v>
      </c>
      <c r="D47" s="106" t="str">
        <f>Eventos!AK57</f>
        <v>Manual de auditoria interna/Auditoria Interna 2025</v>
      </c>
      <c r="E47" s="106">
        <f>Eventos!AL57</f>
        <v>45936</v>
      </c>
      <c r="F47" s="106" t="str">
        <f>Eventos!AN57</f>
        <v>Cumplir los requisitos normativos de la ISO</v>
      </c>
      <c r="G47" s="106" t="str">
        <f>Eventos!AO57</f>
        <v>HUMANOS/TECNOLOGICOS/ECONOMICOS</v>
      </c>
      <c r="H47">
        <f>Eventos!AR57</f>
        <v>3</v>
      </c>
      <c r="I47">
        <f>Eventos!AT57</f>
        <v>4</v>
      </c>
      <c r="J47">
        <f>Eventos!AV57</f>
        <v>5</v>
      </c>
      <c r="K47">
        <f>Eventos!AX57</f>
        <v>2</v>
      </c>
      <c r="L47">
        <f>Eventos!AZ57</f>
        <v>5</v>
      </c>
      <c r="M47">
        <f>Eventos!BB57</f>
        <v>5</v>
      </c>
      <c r="N47" s="106" t="str">
        <f>Eventos!AP57</f>
        <v>NA</v>
      </c>
      <c r="O47" s="106" t="str">
        <f>Eventos!AM57</f>
        <v>ADMINISTRADOR</v>
      </c>
    </row>
    <row r="48" spans="1:15" x14ac:dyDescent="0.35">
      <c r="A48" s="106">
        <f>Eventos!AI58</f>
        <v>45936</v>
      </c>
      <c r="B48" s="106" t="str">
        <f>Eventos!S58</f>
        <v>TI-DS-DS-37</v>
      </c>
      <c r="C48">
        <f>Eventos!AJ58</f>
        <v>45</v>
      </c>
      <c r="D48" s="106" t="str">
        <f>Eventos!AK58</f>
        <v>1) Plan de Continuidad del Negocio/Sección PLAN DE OPERACIÓN ALTERNA DE CONTINGENCIA CON MICROSOFT AZURE  ACT-APRO-171. 2) INFRAESTRUCTURA TECNOLOGICA Y ESPECIFICACIONES TÉCNICAS DEL SOFTWARE  ACT-APRO-174/Sección Azure Blobs/Subsección: Cuenta de almacenamiento con redundancia geográfica (GRS)</v>
      </c>
      <c r="E48" s="106">
        <f>Eventos!AL58</f>
        <v>45936</v>
      </c>
      <c r="F48" s="106" t="str">
        <f>Eventos!AN58</f>
        <v>Los recursos de tratamiento de la información deberían ser implementados con la redundancia suficiente para satisfacer los requisitos de disponibilidad.</v>
      </c>
      <c r="G48" s="106" t="str">
        <f>Eventos!AO58</f>
        <v>HUMANOS/TECNOLOGICOS/ECONOMICOS</v>
      </c>
      <c r="H48">
        <f>Eventos!AR58</f>
        <v>3</v>
      </c>
      <c r="I48">
        <f>Eventos!AT58</f>
        <v>4</v>
      </c>
      <c r="J48">
        <f>Eventos!AV58</f>
        <v>5</v>
      </c>
      <c r="K48">
        <f>Eventos!AX58</f>
        <v>4</v>
      </c>
      <c r="L48">
        <f>Eventos!AZ58</f>
        <v>5</v>
      </c>
      <c r="M48">
        <f>Eventos!BB58</f>
        <v>5</v>
      </c>
      <c r="N48" s="106" t="str">
        <f>Eventos!AP58</f>
        <v>NA</v>
      </c>
      <c r="O48" s="106" t="str">
        <f>Eventos!AM58</f>
        <v>JEFE TI</v>
      </c>
    </row>
    <row r="49" spans="1:15" x14ac:dyDescent="0.35">
      <c r="A49" s="106">
        <f>Eventos!AI59</f>
        <v>45936</v>
      </c>
      <c r="B49" s="106" t="str">
        <f>Eventos!S59</f>
        <v>TI-DS-DS-38</v>
      </c>
      <c r="C49">
        <f>Eventos!AJ59</f>
        <v>46</v>
      </c>
      <c r="D49" s="106" t="str">
        <f>Eventos!AK59</f>
        <v>Infraestructura tecnologica y especificacion tecnicas del software</v>
      </c>
      <c r="E49" s="106">
        <f>Eventos!AL59</f>
        <v>45936</v>
      </c>
      <c r="F49" s="106" t="str">
        <f>Eventos!AN59</f>
        <v>Establecer politicas para el traslado de la información</v>
      </c>
      <c r="G49" s="106" t="str">
        <f>Eventos!AO59</f>
        <v>HUMANOS/TECNOLOGICOS/ECONOMICOS</v>
      </c>
      <c r="H49">
        <f>Eventos!AR59</f>
        <v>3</v>
      </c>
      <c r="I49">
        <f>Eventos!AT59</f>
        <v>4</v>
      </c>
      <c r="J49">
        <f>Eventos!AV59</f>
        <v>5</v>
      </c>
      <c r="K49">
        <f>Eventos!AX59</f>
        <v>5</v>
      </c>
      <c r="L49">
        <f>Eventos!AZ59</f>
        <v>5</v>
      </c>
      <c r="M49">
        <f>Eventos!BB59</f>
        <v>5</v>
      </c>
      <c r="N49" s="106" t="str">
        <f>Eventos!AP59</f>
        <v>NA</v>
      </c>
      <c r="O49" s="106" t="str">
        <f>Eventos!AM59</f>
        <v>JEFE TI</v>
      </c>
    </row>
    <row r="50" spans="1:15" x14ac:dyDescent="0.35">
      <c r="A50" s="106">
        <f>Eventos!AI60</f>
        <v>45936</v>
      </c>
      <c r="B50" s="106" t="str">
        <f>Eventos!S60</f>
        <v>TI-DS-DS-39</v>
      </c>
      <c r="C50">
        <f>Eventos!AJ60</f>
        <v>47</v>
      </c>
      <c r="D50" s="106" t="str">
        <f>Eventos!AK60</f>
        <v>Infraestructura tecnologica y especificacion tecnicas del software/Plan de continuidad/Analisis de Vulnerabilidades</v>
      </c>
      <c r="E50" s="106">
        <f>Eventos!AL60</f>
        <v>45936</v>
      </c>
      <c r="F50" s="106" t="str">
        <f>Eventos!AN60</f>
        <v>Entregar un análisis mensual para revisar el desarrollo seguro del sistema y así evitar ataques por vulnerabilidades o malas prácticas de programación.</v>
      </c>
      <c r="G50" s="106" t="str">
        <f>Eventos!AO60</f>
        <v>HUMANOS/TECNOLOGICOS/ECONOMICOS</v>
      </c>
      <c r="H50">
        <f>Eventos!AR60</f>
        <v>3</v>
      </c>
      <c r="I50">
        <f>Eventos!AT60</f>
        <v>4</v>
      </c>
      <c r="J50">
        <f>Eventos!AV60</f>
        <v>5</v>
      </c>
      <c r="K50">
        <f>Eventos!AX60</f>
        <v>5</v>
      </c>
      <c r="L50">
        <f>Eventos!AZ60</f>
        <v>5</v>
      </c>
      <c r="M50">
        <f>Eventos!BB60</f>
        <v>5</v>
      </c>
      <c r="N50" s="106" t="str">
        <f>Eventos!AP60</f>
        <v>NA</v>
      </c>
      <c r="O50" s="106" t="str">
        <f>Eventos!AM60</f>
        <v>JEFE DE TI</v>
      </c>
    </row>
    <row r="51" spans="1:15" x14ac:dyDescent="0.35">
      <c r="A51" s="106">
        <f>Eventos!AI61</f>
        <v>45936</v>
      </c>
      <c r="B51" s="106" t="str">
        <f>Eventos!S61</f>
        <v>TI-DS-DS-40</v>
      </c>
      <c r="C51">
        <f>Eventos!AJ61</f>
        <v>48</v>
      </c>
      <c r="D51" s="106" t="str">
        <f>Eventos!AK61</f>
        <v>Infraestructura tecnologica y especificacion tecnicas del software</v>
      </c>
      <c r="E51" s="106">
        <f>Eventos!AL61</f>
        <v>45936</v>
      </c>
      <c r="F51" s="106" t="str">
        <f>Eventos!AN61</f>
        <v>Acuerdo de nivel de servicios SLA de proveedores</v>
      </c>
      <c r="G51" s="106" t="str">
        <f>Eventos!AO61</f>
        <v>HUMANOS/TECNOLOGICOS/ECONOMICOS</v>
      </c>
      <c r="H51">
        <f>Eventos!AR61</f>
        <v>3</v>
      </c>
      <c r="I51">
        <f>Eventos!AT61</f>
        <v>4</v>
      </c>
      <c r="J51">
        <f>Eventos!AV61</f>
        <v>5</v>
      </c>
      <c r="K51">
        <f>Eventos!AX61</f>
        <v>5</v>
      </c>
      <c r="L51">
        <f>Eventos!AZ61</f>
        <v>5</v>
      </c>
      <c r="M51">
        <f>Eventos!BB61</f>
        <v>5</v>
      </c>
      <c r="N51" s="106" t="str">
        <f>Eventos!AP61</f>
        <v>NA</v>
      </c>
      <c r="O51" s="106" t="str">
        <f>Eventos!AM61</f>
        <v>JEFE DE TI</v>
      </c>
    </row>
    <row r="52" spans="1:15" x14ac:dyDescent="0.35">
      <c r="A52" s="106">
        <f>Eventos!AI62</f>
        <v>45936</v>
      </c>
      <c r="B52" s="106" t="str">
        <f>Eventos!S62</f>
        <v>TI-DS-DS-41</v>
      </c>
      <c r="C52">
        <f>Eventos!AJ62</f>
        <v>49</v>
      </c>
      <c r="D52" s="106" t="str">
        <f>Eventos!AK62</f>
        <v>Manual de Infraestructura de servidor fisico</v>
      </c>
      <c r="E52" s="106">
        <f>Eventos!AL62</f>
        <v>45936</v>
      </c>
      <c r="F52" s="106" t="str">
        <f>Eventos!AN62</f>
        <v>Acuerdo de nivel de servicios SLA del proveedor</v>
      </c>
      <c r="G52" s="106" t="str">
        <f>Eventos!AO62</f>
        <v>HUMANOS/TECNOLOGICOS/ECONOMICOS</v>
      </c>
      <c r="H52">
        <f>Eventos!AR62</f>
        <v>3</v>
      </c>
      <c r="I52">
        <f>Eventos!AT62</f>
        <v>4</v>
      </c>
      <c r="J52">
        <f>Eventos!AV62</f>
        <v>5</v>
      </c>
      <c r="K52">
        <f>Eventos!AX62</f>
        <v>2</v>
      </c>
      <c r="L52">
        <f>Eventos!AZ62</f>
        <v>5</v>
      </c>
      <c r="M52">
        <f>Eventos!BB62</f>
        <v>5</v>
      </c>
      <c r="N52" s="106" t="str">
        <f>Eventos!AP62</f>
        <v>NA</v>
      </c>
      <c r="O52" s="106" t="str">
        <f>Eventos!AM62</f>
        <v>ADMINISTRADOR</v>
      </c>
    </row>
    <row r="53" spans="1:15" x14ac:dyDescent="0.35">
      <c r="A53" s="106">
        <f>Eventos!AI63</f>
        <v>45936</v>
      </c>
      <c r="B53" s="106" t="str">
        <f>Eventos!S63</f>
        <v>TI-DS-DS-42</v>
      </c>
      <c r="C53">
        <f>Eventos!AJ63</f>
        <v>50</v>
      </c>
      <c r="D53" s="106" t="str">
        <f>Eventos!AK63</f>
        <v>Pagina Web</v>
      </c>
      <c r="E53" s="106">
        <f>Eventos!AL63</f>
        <v>45936</v>
      </c>
      <c r="F53" s="106" t="str">
        <f>Eventos!AN63</f>
        <v>Obtener la pagina web</v>
      </c>
      <c r="G53" s="106" t="str">
        <f>Eventos!AO63</f>
        <v>HUMANOS/TECNOLOGICOS/ECONOMICOS</v>
      </c>
      <c r="H53">
        <f>Eventos!AR63</f>
        <v>3</v>
      </c>
      <c r="I53">
        <f>Eventos!AT63</f>
        <v>4</v>
      </c>
      <c r="J53">
        <f>Eventos!AV63</f>
        <v>5</v>
      </c>
      <c r="K53">
        <f>Eventos!AX63</f>
        <v>5</v>
      </c>
      <c r="L53">
        <f>Eventos!AZ63</f>
        <v>5</v>
      </c>
      <c r="M53">
        <f>Eventos!BB63</f>
        <v>5</v>
      </c>
      <c r="N53" s="106" t="str">
        <f>Eventos!AP63</f>
        <v>NA</v>
      </c>
      <c r="O53" s="106" t="str">
        <f>Eventos!AM63</f>
        <v>ADMINISTRADOR</v>
      </c>
    </row>
    <row r="54" spans="1:15" x14ac:dyDescent="0.35">
      <c r="A54" s="106">
        <f>Eventos!AI64</f>
        <v>45936</v>
      </c>
      <c r="B54" s="106" t="str">
        <f>Eventos!S64</f>
        <v>TI-DS-DS-43</v>
      </c>
      <c r="C54">
        <f>Eventos!AJ64</f>
        <v>51</v>
      </c>
      <c r="D54" s="106" t="str">
        <f>Eventos!AK64</f>
        <v>Política de Uso Aceptable de Activos de Información.</v>
      </c>
      <c r="E54" s="106">
        <f>Eventos!AL64</f>
        <v>45936</v>
      </c>
      <c r="F54" s="106" t="str">
        <f>Eventos!AN64</f>
        <v>Los equipos deberían situarse o protegerse de forma que se reduzcan los riesgos de las amenazas y los riesgos ambientales así como las oportunidades de que se produzcan accesos no autorizados</v>
      </c>
      <c r="G54" s="106" t="str">
        <f>Eventos!AO64</f>
        <v>HUMANOS/TECNOLOGICOS/ECONOMICOS</v>
      </c>
      <c r="H54">
        <f>Eventos!AR64</f>
        <v>3</v>
      </c>
      <c r="I54">
        <f>Eventos!AT64</f>
        <v>4</v>
      </c>
      <c r="J54">
        <f>Eventos!AV64</f>
        <v>5</v>
      </c>
      <c r="K54">
        <f>Eventos!AX64</f>
        <v>2</v>
      </c>
      <c r="L54">
        <f>Eventos!AZ64</f>
        <v>5</v>
      </c>
      <c r="M54">
        <f>Eventos!BB64</f>
        <v>5</v>
      </c>
      <c r="N54" s="106" t="str">
        <f>Eventos!AP64</f>
        <v>NA</v>
      </c>
      <c r="O54" s="106" t="str">
        <f>Eventos!AM64</f>
        <v>JEFE DE GESTION DE CALIDAD/JEFE DE TI</v>
      </c>
    </row>
    <row r="55" spans="1:15" x14ac:dyDescent="0.35">
      <c r="A55" s="106">
        <f>Eventos!AI65</f>
        <v>45936</v>
      </c>
      <c r="B55" s="106" t="str">
        <f>Eventos!S65</f>
        <v>TI-DS-DS-44</v>
      </c>
      <c r="C55">
        <f>Eventos!AJ65</f>
        <v>52</v>
      </c>
      <c r="D55" s="106" t="str">
        <f>Eventos!AK65</f>
        <v>Analisis anual de Hacking ético/Manual de auditoría interna para las normas internacionales ISO</v>
      </c>
      <c r="E55" s="106">
        <f>Eventos!AL65</f>
        <v>45936</v>
      </c>
      <c r="F55" s="106" t="str">
        <f>Eventos!AN65</f>
        <v>Planificar y acordar cuidadosamente los requisitos y las actividades de auditoría que impliquen comprobaciones en los sistemas operativos para minimizar el riesgo de interrupciones en los procesos de negocio.</v>
      </c>
      <c r="G55" s="106" t="str">
        <f>Eventos!AO65</f>
        <v>HUMANOS/TECNOLOGICOS/ECONOMICOS</v>
      </c>
      <c r="H55">
        <f>Eventos!AR65</f>
        <v>3</v>
      </c>
      <c r="I55">
        <f>Eventos!AT65</f>
        <v>4</v>
      </c>
      <c r="J55">
        <f>Eventos!AV65</f>
        <v>5</v>
      </c>
      <c r="K55">
        <f>Eventos!AX65</f>
        <v>3</v>
      </c>
      <c r="L55">
        <f>Eventos!AZ65</f>
        <v>5</v>
      </c>
      <c r="M55">
        <f>Eventos!BB65</f>
        <v>5</v>
      </c>
      <c r="N55" s="106" t="str">
        <f>Eventos!AP65</f>
        <v>NA</v>
      </c>
      <c r="O55" s="106" t="str">
        <f>Eventos!AM65</f>
        <v>JEFE DE TI</v>
      </c>
    </row>
    <row r="56" spans="1:15" x14ac:dyDescent="0.35">
      <c r="A56" s="106">
        <f>Eventos!AI66</f>
        <v>45936</v>
      </c>
      <c r="B56" s="106" t="str">
        <f>Eventos!S66</f>
        <v>TI-DS-DS-45</v>
      </c>
      <c r="C56">
        <f>Eventos!AJ66</f>
        <v>53</v>
      </c>
      <c r="D56" s="106" t="str">
        <f>Eventos!AK66</f>
        <v>Infraestructura tecnologica y especificacion tecnicas del software</v>
      </c>
      <c r="E56" s="106">
        <f>Eventos!AL66</f>
        <v>45936</v>
      </c>
      <c r="F56" s="106" t="str">
        <f>Eventos!AN66</f>
        <v>Cubrir las fallas de los mecanismos que separan el uso de datos, almacenamiento, memoria, ruteo e incluso reputación entre diferentes usuarios o clientes</v>
      </c>
      <c r="G56" s="106" t="str">
        <f>Eventos!AO66</f>
        <v>HUMANOS/TECNOLOGICOS/ECONOMICOS</v>
      </c>
      <c r="H56">
        <f>Eventos!AR66</f>
        <v>3</v>
      </c>
      <c r="I56">
        <f>Eventos!AT66</f>
        <v>4</v>
      </c>
      <c r="J56">
        <f>Eventos!AV66</f>
        <v>5</v>
      </c>
      <c r="K56">
        <f>Eventos!AX66</f>
        <v>5</v>
      </c>
      <c r="L56">
        <f>Eventos!AZ66</f>
        <v>5</v>
      </c>
      <c r="M56">
        <f>Eventos!BB66</f>
        <v>5</v>
      </c>
      <c r="N56" s="106" t="str">
        <f>Eventos!AP66</f>
        <v>NA</v>
      </c>
      <c r="O56" s="106" t="str">
        <f>Eventos!AM66</f>
        <v>JEFE DE TI</v>
      </c>
    </row>
    <row r="57" spans="1:15" x14ac:dyDescent="0.35">
      <c r="A57" s="106">
        <f>Eventos!AI67</f>
        <v>45936</v>
      </c>
      <c r="B57" s="106" t="str">
        <f>Eventos!S67</f>
        <v>TI-DS-DS-46</v>
      </c>
      <c r="C57">
        <f>Eventos!AJ67</f>
        <v>54</v>
      </c>
      <c r="D57" s="106" t="str">
        <f>Eventos!AK67</f>
        <v>Infraestructura tecnologica y especificacion tecnicas del software</v>
      </c>
      <c r="E57" s="106">
        <f>Eventos!AL67</f>
        <v>45936</v>
      </c>
      <c r="F57" s="106" t="str">
        <f>Eventos!AN67</f>
        <v>Detectar, registrar y gestionar las infracciones de seguridad</v>
      </c>
      <c r="G57" s="106" t="str">
        <f>Eventos!AO67</f>
        <v>HUMANOS/TECNOLOGICOS/ECONOMICOS</v>
      </c>
      <c r="H57">
        <f>Eventos!AR67</f>
        <v>3</v>
      </c>
      <c r="I57">
        <f>Eventos!AT67</f>
        <v>4</v>
      </c>
      <c r="J57">
        <f>Eventos!AV67</f>
        <v>5</v>
      </c>
      <c r="K57">
        <f>Eventos!AX67</f>
        <v>5</v>
      </c>
      <c r="L57">
        <f>Eventos!AZ67</f>
        <v>5</v>
      </c>
      <c r="M57">
        <f>Eventos!BB67</f>
        <v>5</v>
      </c>
      <c r="N57" s="106" t="str">
        <f>Eventos!AP67</f>
        <v>NA</v>
      </c>
      <c r="O57" s="106" t="str">
        <f>Eventos!AM67</f>
        <v>JEFE TI</v>
      </c>
    </row>
    <row r="58" spans="1:15" x14ac:dyDescent="0.35">
      <c r="A58" s="106">
        <f>Eventos!AI68</f>
        <v>45936</v>
      </c>
      <c r="B58" s="106" t="str">
        <f>Eventos!S68</f>
        <v>TI-DS-DS-47</v>
      </c>
      <c r="C58">
        <f>Eventos!AJ68</f>
        <v>55</v>
      </c>
      <c r="D58" s="106" t="str">
        <f>Eventos!AK68</f>
        <v>Acuerdo de nivel de servicio SLA de Elthon</v>
      </c>
      <c r="E58" s="106">
        <f>Eventos!AL68</f>
        <v>45936</v>
      </c>
      <c r="F58" s="106" t="str">
        <f>Eventos!AN68</f>
        <v>Establecer el alcance del porveedor y cliente en cuanto al servicio</v>
      </c>
      <c r="G58" s="106" t="str">
        <f>Eventos!AO68</f>
        <v>HUMANOS/TECNOLOGICOS/ECONOMICOS</v>
      </c>
      <c r="H58">
        <f>Eventos!AR68</f>
        <v>3</v>
      </c>
      <c r="I58">
        <f>Eventos!AT68</f>
        <v>4</v>
      </c>
      <c r="J58">
        <f>Eventos!AV68</f>
        <v>5</v>
      </c>
      <c r="K58">
        <f>Eventos!AX68</f>
        <v>2</v>
      </c>
      <c r="L58">
        <f>Eventos!AZ68</f>
        <v>5</v>
      </c>
      <c r="M58">
        <f>Eventos!BB68</f>
        <v>5</v>
      </c>
      <c r="N58" s="106" t="str">
        <f>Eventos!AP68</f>
        <v>abc</v>
      </c>
      <c r="O58" s="106" t="str">
        <f>Eventos!AM68</f>
        <v>GERENTE DE MERCADEO/ADMINISTRADOR</v>
      </c>
    </row>
    <row r="59" spans="1:15" x14ac:dyDescent="0.35">
      <c r="A59" s="106">
        <f>Eventos!AI69</f>
        <v>45936</v>
      </c>
      <c r="B59" s="106" t="str">
        <f>Eventos!S69</f>
        <v>TI-DS-DS-48</v>
      </c>
      <c r="C59">
        <f>Eventos!AJ69</f>
        <v>56</v>
      </c>
      <c r="D59" s="106" t="str">
        <f>Eventos!AK69</f>
        <v>Especificaciones de seguridad de software ELTHON / Plan de continuidad del negocio ACT-APRO-171</v>
      </c>
      <c r="E59" s="106">
        <f>Eventos!AL69</f>
        <v>45936</v>
      </c>
      <c r="F59" s="106" t="str">
        <f>Eventos!AN69</f>
        <v>mantener los contactos apropiados con las autoridades pertinentes para garantizar una respuesta adecuada y efectiva ante incidentes de seguridad de la información.</v>
      </c>
      <c r="G59" s="106" t="str">
        <f>Eventos!AO69</f>
        <v>HUMANOS/TECNOLOGICOS/ECONOMICOS</v>
      </c>
      <c r="H59">
        <f>Eventos!AR69</f>
        <v>3</v>
      </c>
      <c r="I59">
        <f>Eventos!AT69</f>
        <v>4</v>
      </c>
      <c r="J59">
        <f>Eventos!AV69</f>
        <v>5</v>
      </c>
      <c r="K59">
        <f>Eventos!AX69</f>
        <v>5</v>
      </c>
      <c r="L59">
        <f>Eventos!AZ69</f>
        <v>5</v>
      </c>
      <c r="M59">
        <f>Eventos!BB69</f>
        <v>5</v>
      </c>
      <c r="N59" s="106" t="str">
        <f>Eventos!AP69</f>
        <v>NA</v>
      </c>
      <c r="O59" s="106" t="str">
        <f>Eventos!AM69</f>
        <v>ADMINISTRADOR</v>
      </c>
    </row>
    <row r="60" spans="1:15" x14ac:dyDescent="0.35">
      <c r="A60" s="106">
        <f>Eventos!AI70</f>
        <v>45936</v>
      </c>
      <c r="B60" s="106" t="str">
        <f>Eventos!S70</f>
        <v>TI-DS-DS-49</v>
      </c>
      <c r="C60">
        <f>Eventos!AJ70</f>
        <v>57</v>
      </c>
      <c r="D60" s="106" t="str">
        <f>Eventos!AK70</f>
        <v>Inventario de activos de la información</v>
      </c>
      <c r="E60" s="106">
        <f>Eventos!AL70</f>
        <v>45936</v>
      </c>
      <c r="F60" s="106" t="str">
        <f>Eventos!AN70</f>
        <v>llevar un inventario de los activos para un control</v>
      </c>
      <c r="G60" s="106" t="str">
        <f>Eventos!AO70</f>
        <v>HUMANOS/TECNOLOGICOS/ECONOMICOS</v>
      </c>
      <c r="H60">
        <f>Eventos!AR70</f>
        <v>3</v>
      </c>
      <c r="I60">
        <f>Eventos!AT70</f>
        <v>4</v>
      </c>
      <c r="J60">
        <f>Eventos!AV70</f>
        <v>5</v>
      </c>
      <c r="K60">
        <f>Eventos!AX70</f>
        <v>2</v>
      </c>
      <c r="L60">
        <f>Eventos!AZ70</f>
        <v>5</v>
      </c>
      <c r="M60">
        <f>Eventos!BB70</f>
        <v>5</v>
      </c>
      <c r="N60" s="106" t="str">
        <f>Eventos!AP70</f>
        <v>abc</v>
      </c>
      <c r="O60" s="106" t="str">
        <f>Eventos!AM70</f>
        <v>JEFE DE TI</v>
      </c>
    </row>
    <row r="61" spans="1:15" x14ac:dyDescent="0.35">
      <c r="A61" s="106">
        <f>Eventos!AI71</f>
        <v>45936</v>
      </c>
      <c r="B61" s="106" t="str">
        <f>Eventos!S71</f>
        <v>TI-DS-DS-50</v>
      </c>
      <c r="C61">
        <f>Eventos!AJ71</f>
        <v>58</v>
      </c>
      <c r="D61" s="106" t="str">
        <f>Eventos!AK71</f>
        <v>Infraestructura tecnologica y especificacion tecnicas del software</v>
      </c>
      <c r="E61" s="106">
        <f>Eventos!AL71</f>
        <v>45936</v>
      </c>
      <c r="F61" s="106" t="str">
        <f>Eventos!AN71</f>
        <v xml:space="preserve"> Garantizar la eliminación completa y el trato adecuado de los datos del cliente de los sistemas cuando se de por terminada la relacion comercial</v>
      </c>
      <c r="G61" s="106" t="str">
        <f>Eventos!AO71</f>
        <v>HUMANOS/TECNOLOGICOS/ECONOMICOS</v>
      </c>
      <c r="H61">
        <f>Eventos!AR71</f>
        <v>3</v>
      </c>
      <c r="I61">
        <f>Eventos!AT71</f>
        <v>4</v>
      </c>
      <c r="J61">
        <f>Eventos!AV71</f>
        <v>5</v>
      </c>
      <c r="K61">
        <f>Eventos!AX71</f>
        <v>2</v>
      </c>
      <c r="L61">
        <f>Eventos!AZ71</f>
        <v>5</v>
      </c>
      <c r="M61">
        <f>Eventos!BB71</f>
        <v>5</v>
      </c>
      <c r="N61" s="106" t="str">
        <f>Eventos!AP71</f>
        <v>NA</v>
      </c>
      <c r="O61" s="106" t="str">
        <f>Eventos!AM71</f>
        <v>JEFE DE TI</v>
      </c>
    </row>
    <row r="62" spans="1:15" x14ac:dyDescent="0.35">
      <c r="A62" s="106">
        <f>Eventos!AI72</f>
        <v>45936</v>
      </c>
      <c r="B62" s="106" t="str">
        <f>Eventos!S72</f>
        <v>TI-DS-DS-51</v>
      </c>
      <c r="C62">
        <f>Eventos!AJ72</f>
        <v>59</v>
      </c>
      <c r="D62" s="106" t="str">
        <f>Eventos!AK72</f>
        <v xml:space="preserve">Manual de infraestructura tecnologica - Servidor físico/ Las actividades de teletrabajo de ELTHON CEO son ejecutadas bajo la buena práctica de un ambiente adecuado para los equipos y el trabajador, según los lineamientos descritos en la Política de Uso Aceptable de Activos de Información. </v>
      </c>
      <c r="E62" s="106">
        <f>Eventos!AL72</f>
        <v>45936</v>
      </c>
      <c r="F62" s="106" t="str">
        <f>Eventos!AN72</f>
        <v>Protejer de interceptaciones, interferencias o daños al cableado eléctrico y de telecomunicaciones que transmite datos o que sirve de soporte a los servicios de información</v>
      </c>
      <c r="G62" s="106" t="str">
        <f>Eventos!AO72</f>
        <v>HUMANOS/TECNOLOGICOS/ECONOMICOS</v>
      </c>
      <c r="H62">
        <f>Eventos!AR72</f>
        <v>3</v>
      </c>
      <c r="I62">
        <f>Eventos!AT72</f>
        <v>4</v>
      </c>
      <c r="J62">
        <f>Eventos!AV72</f>
        <v>5</v>
      </c>
      <c r="K62">
        <f>Eventos!AX72</f>
        <v>3</v>
      </c>
      <c r="L62">
        <f>Eventos!AZ72</f>
        <v>5</v>
      </c>
      <c r="M62">
        <f>Eventos!BB72</f>
        <v>5</v>
      </c>
      <c r="N62" s="106" t="str">
        <f>Eventos!AP72</f>
        <v>NA</v>
      </c>
      <c r="O62" s="106" t="str">
        <f>Eventos!AM72</f>
        <v>ADMINISTRADOR</v>
      </c>
    </row>
    <row r="63" spans="1:15" x14ac:dyDescent="0.35">
      <c r="A63" s="106">
        <f>Eventos!AI73</f>
        <v>45936</v>
      </c>
      <c r="B63" s="106" t="str">
        <f>Eventos!S73</f>
        <v>TI-DS-DS-52</v>
      </c>
      <c r="C63">
        <f>Eventos!AJ73</f>
        <v>60</v>
      </c>
      <c r="D63" s="106" t="str">
        <f>Eventos!AK73</f>
        <v>Politica de uso aceptable de activos de informacón/ Manual de gestión de contraseñas/  Política de teletrabajo/   INSTRUCTIVO PARA CONFIGURACIÓN Y MANTENIMIENTO DE ACTIVOS INFORMÁTICOS/ Politica de seguridad de la información</v>
      </c>
      <c r="E63" s="106">
        <f>Eventos!AL73</f>
        <v>45936</v>
      </c>
      <c r="F63" s="106" t="str">
        <f>Eventos!AN73</f>
        <v>Aplicar medidas de seguridad a los equipos considerando la modalidad de teletrabajo y los diferentes riesgos que conlleva trabajar fuera de instalaciones.</v>
      </c>
      <c r="G63" s="106" t="str">
        <f>Eventos!AO73</f>
        <v>HUMANOS/TECNOLOGICOS/ECONOMICOS</v>
      </c>
      <c r="H63">
        <f>Eventos!AR73</f>
        <v>3</v>
      </c>
      <c r="I63">
        <f>Eventos!AT73</f>
        <v>4</v>
      </c>
      <c r="J63">
        <f>Eventos!AV73</f>
        <v>5</v>
      </c>
      <c r="K63">
        <f>Eventos!AX73</f>
        <v>2</v>
      </c>
      <c r="L63">
        <f>Eventos!AZ73</f>
        <v>5</v>
      </c>
      <c r="M63">
        <f>Eventos!BB73</f>
        <v>5</v>
      </c>
      <c r="N63" s="106" t="str">
        <f>Eventos!AP73</f>
        <v>NA</v>
      </c>
      <c r="O63" s="106" t="str">
        <f>Eventos!AM73</f>
        <v>ADMINISTRADOR</v>
      </c>
    </row>
    <row r="64" spans="1:15" x14ac:dyDescent="0.35">
      <c r="A64" s="106">
        <f>Eventos!AI74</f>
        <v>45936</v>
      </c>
      <c r="B64" s="106" t="str">
        <f>Eventos!S74</f>
        <v>TI-DS-DS-53</v>
      </c>
      <c r="C64">
        <f>Eventos!AJ74</f>
        <v>61</v>
      </c>
      <c r="D64" s="106" t="str">
        <f>Eventos!AK74</f>
        <v>Manual para la gestión de medios de almacenamiento/ Instructivo para configuración y mantenimiento de activos informáticos</v>
      </c>
      <c r="E64" s="106">
        <f>Eventos!AL74</f>
        <v>45936</v>
      </c>
      <c r="F64" s="106" t="str">
        <f>Eventos!AN74</f>
        <v>Confirmar que todo riesgo vinculado al almacenamiento y traslado de datos sensibles y software bajo licencia este solventado</v>
      </c>
      <c r="G64" s="106" t="str">
        <f>Eventos!AO74</f>
        <v>HUMANOS/TECNOLOGICOS/ECONOMICOS</v>
      </c>
      <c r="H64">
        <f>Eventos!AR74</f>
        <v>3</v>
      </c>
      <c r="I64">
        <f>Eventos!AT74</f>
        <v>4</v>
      </c>
      <c r="J64">
        <f>Eventos!AV74</f>
        <v>5</v>
      </c>
      <c r="K64">
        <f>Eventos!AX74</f>
        <v>5</v>
      </c>
      <c r="L64">
        <f>Eventos!AZ74</f>
        <v>5</v>
      </c>
      <c r="M64">
        <f>Eventos!BB74</f>
        <v>5</v>
      </c>
      <c r="N64" s="106" t="str">
        <f>Eventos!AP74</f>
        <v>NA</v>
      </c>
      <c r="O64" s="106" t="str">
        <f>Eventos!AM74</f>
        <v>ADMINISTRADOR</v>
      </c>
    </row>
    <row r="65" spans="1:15" x14ac:dyDescent="0.35">
      <c r="A65" s="106">
        <f>Eventos!AI75</f>
        <v>45936</v>
      </c>
      <c r="B65" s="106" t="str">
        <f>Eventos!S75</f>
        <v>TI-DS-DS-54</v>
      </c>
      <c r="C65">
        <f>Eventos!AJ75</f>
        <v>62</v>
      </c>
      <c r="D65" s="106" t="str">
        <f>Eventos!AK75</f>
        <v>Política de seguridad de la información/  Politica de uso aceptable de activos de la informacón/ Instructivo para configuración y mantenimiento de activos informáticos/ Actas de entrega de activos de la información</v>
      </c>
      <c r="E65" s="106">
        <f>Eventos!AL75</f>
        <v>45936</v>
      </c>
      <c r="F65" s="106" t="str">
        <f>Eventos!AN75</f>
        <v>Asegurar que los equipos desatendido tienen la protección adecuada y adoptar una politica de puesto despejado de papeles y medios de almacenamiento desmontables junto con una política de pantalla limpia para los recursos de tratamiento de la información.</v>
      </c>
      <c r="G65" s="106" t="str">
        <f>Eventos!AO75</f>
        <v>HUMANOS/TECNOLOGICOS/ECONOMICOS</v>
      </c>
      <c r="H65">
        <f>Eventos!AR75</f>
        <v>3</v>
      </c>
      <c r="I65">
        <f>Eventos!AT75</f>
        <v>4</v>
      </c>
      <c r="J65">
        <f>Eventos!AV75</f>
        <v>5</v>
      </c>
      <c r="K65">
        <f>Eventos!AX75</f>
        <v>2</v>
      </c>
      <c r="L65">
        <f>Eventos!AZ75</f>
        <v>5</v>
      </c>
      <c r="M65">
        <f>Eventos!BB75</f>
        <v>5</v>
      </c>
      <c r="N65" s="106" t="str">
        <f>Eventos!AP75</f>
        <v>NA</v>
      </c>
      <c r="O65" s="106" t="str">
        <f>Eventos!AM75</f>
        <v>JEFE DE TI</v>
      </c>
    </row>
    <row r="66" spans="1:15" x14ac:dyDescent="0.35">
      <c r="A66" s="106">
        <f>Eventos!AI76</f>
        <v>45936</v>
      </c>
      <c r="B66" s="106" t="str">
        <f>Eventos!S76</f>
        <v>TI-DS-DS-55</v>
      </c>
      <c r="C66">
        <f>Eventos!AJ76</f>
        <v>63</v>
      </c>
      <c r="D66" s="106" t="str">
        <f>Eventos!AK76</f>
        <v>Manual para la gestión de medios de almacenamiento/ Política de Seguridad de la Información/ Politica de uso aceptable de los activos de información</v>
      </c>
      <c r="E66" s="106">
        <f>Eventos!AL76</f>
        <v>45936</v>
      </c>
      <c r="F66" s="106" t="str">
        <f>Eventos!AN76</f>
        <v>Adoptar políticas y medidas de seguridad adecuadas para la protección contra los riesgos de la utilización de dispositivos móviles e implementar procedimientos para la gestión de los soportes extraíbles.</v>
      </c>
      <c r="G66" s="106" t="str">
        <f>Eventos!AO76</f>
        <v>HUMANOS/TECNOLOGICOS/ECONOMICOS</v>
      </c>
      <c r="H66">
        <f>Eventos!AR76</f>
        <v>3</v>
      </c>
      <c r="I66">
        <f>Eventos!AT76</f>
        <v>4</v>
      </c>
      <c r="J66">
        <f>Eventos!AV76</f>
        <v>5</v>
      </c>
      <c r="K66">
        <f>Eventos!AX76</f>
        <v>5</v>
      </c>
      <c r="L66">
        <f>Eventos!AZ76</f>
        <v>5</v>
      </c>
      <c r="M66">
        <f>Eventos!BB76</f>
        <v>5</v>
      </c>
      <c r="N66" s="106" t="str">
        <f>Eventos!AP76</f>
        <v>NA</v>
      </c>
      <c r="O66" s="106" t="str">
        <f>Eventos!AM76</f>
        <v>ADMINISTRADOR</v>
      </c>
    </row>
    <row r="67" spans="1:15" x14ac:dyDescent="0.35">
      <c r="A67" s="106">
        <f>Eventos!AI77</f>
        <v>45936</v>
      </c>
      <c r="B67" s="106" t="str">
        <f>Eventos!S77</f>
        <v>TI-DS-DS-56</v>
      </c>
      <c r="C67">
        <f>Eventos!AJ77</f>
        <v>64</v>
      </c>
      <c r="D67" s="106" t="str">
        <f>Eventos!AK77</f>
        <v>Acuerdo de confidencialidad/Contrato Individual de trabajo</v>
      </c>
      <c r="E67" s="106">
        <f>Eventos!AL77</f>
        <v>45936</v>
      </c>
      <c r="F67" s="106" t="str">
        <f>Eventos!AN77</f>
        <v>Establecer lineamientos disciplinarios ante faltas incurridas referentes a la seguiridad de la información</v>
      </c>
      <c r="G67" s="106" t="str">
        <f>Eventos!AO77</f>
        <v>HUMANOS</v>
      </c>
      <c r="H67">
        <f>Eventos!AR77</f>
        <v>3</v>
      </c>
      <c r="I67">
        <f>Eventos!AT77</f>
        <v>4</v>
      </c>
      <c r="J67">
        <f>Eventos!AV77</f>
        <v>5</v>
      </c>
      <c r="K67">
        <f>Eventos!AX77</f>
        <v>2</v>
      </c>
      <c r="L67">
        <f>Eventos!AZ77</f>
        <v>5</v>
      </c>
      <c r="M67">
        <f>Eventos!BB77</f>
        <v>5</v>
      </c>
      <c r="N67" s="106" t="str">
        <f>Eventos!AP77</f>
        <v>abc</v>
      </c>
      <c r="O67" s="106" t="str">
        <f>Eventos!AM77</f>
        <v>ADMINISTRADOR/GERENTE DE MERCADEO</v>
      </c>
    </row>
    <row r="68" spans="1:15" x14ac:dyDescent="0.35">
      <c r="A68" s="106">
        <f>Eventos!AI78</f>
        <v>45936</v>
      </c>
      <c r="B68" s="106" t="str">
        <f>Eventos!S78</f>
        <v>TI-DS-DS-57</v>
      </c>
      <c r="C68">
        <f>Eventos!AJ78</f>
        <v>65</v>
      </c>
      <c r="D68" s="106" t="str">
        <f>Eventos!AK78</f>
        <v>Política de seguridad de la información</v>
      </c>
      <c r="E68" s="106">
        <f>Eventos!AL78</f>
        <v>45936</v>
      </c>
      <c r="F68" s="106" t="str">
        <f>Eventos!AN78</f>
        <v>Restringir y controlar rigurosamente el uso de utilidades que puedan ser capaces de invalidar los controles del sistema y de la aplicación</v>
      </c>
      <c r="G68" s="106" t="str">
        <f>Eventos!AO78</f>
        <v>HUMANOS/TECNOLOGICOS/ECONOMICOS</v>
      </c>
      <c r="H68">
        <f>Eventos!AR78</f>
        <v>3</v>
      </c>
      <c r="I68">
        <f>Eventos!AT78</f>
        <v>4</v>
      </c>
      <c r="J68">
        <f>Eventos!AV78</f>
        <v>5</v>
      </c>
      <c r="K68">
        <f>Eventos!AX78</f>
        <v>5</v>
      </c>
      <c r="L68">
        <f>Eventos!AZ78</f>
        <v>5</v>
      </c>
      <c r="M68">
        <f>Eventos!BB78</f>
        <v>5</v>
      </c>
      <c r="N68" s="106" t="str">
        <f>Eventos!AP78</f>
        <v>NA</v>
      </c>
      <c r="O68" s="106" t="str">
        <f>Eventos!AM78</f>
        <v>JEFE DE TI</v>
      </c>
    </row>
    <row r="69" spans="1:15" x14ac:dyDescent="0.35">
      <c r="A69" s="106">
        <f>Eventos!AI79</f>
        <v>45936</v>
      </c>
      <c r="B69" s="106" t="str">
        <f>Eventos!S79</f>
        <v>TI-DS-DS-59</v>
      </c>
      <c r="C69">
        <f>Eventos!AJ79</f>
        <v>66</v>
      </c>
      <c r="D69" s="106" t="str">
        <f>Eventos!AK79</f>
        <v>Manual de gestión de cambios/ Especificaciones de seguridad de software ELTHON/ Política de Seguridad de la Información/  Subproceso de Implementación del Sistema de Gestión de Seguridad/ Manual  de evaluación y tratamiento de riesgos de seguridad de la información</v>
      </c>
      <c r="E69" s="106">
        <f>Eventos!AL79</f>
        <v>45936</v>
      </c>
      <c r="F69" s="106" t="str">
        <f>Eventos!AN79</f>
        <v>Incluir los requisitos relacionados con la seguridad de la información para los nuevos sistemas de información o mejoras a los sistemas de información existentes</v>
      </c>
      <c r="G69" s="106" t="str">
        <f>Eventos!AO79</f>
        <v>HUMANOS/TECNOLOGICOS/ECONOMICOS</v>
      </c>
      <c r="H69">
        <f>Eventos!AR79</f>
        <v>3</v>
      </c>
      <c r="I69">
        <f>Eventos!AT79</f>
        <v>4</v>
      </c>
      <c r="J69">
        <f>Eventos!AV79</f>
        <v>5</v>
      </c>
      <c r="K69">
        <f>Eventos!AX79</f>
        <v>4</v>
      </c>
      <c r="L69">
        <f>Eventos!AZ79</f>
        <v>5</v>
      </c>
      <c r="M69">
        <f>Eventos!BB79</f>
        <v>5</v>
      </c>
      <c r="N69" s="106" t="str">
        <f>Eventos!AP79</f>
        <v>NA</v>
      </c>
      <c r="O69" s="106" t="str">
        <f>Eventos!AM79</f>
        <v>JEFE DE TI</v>
      </c>
    </row>
    <row r="70" spans="1:15" x14ac:dyDescent="0.35">
      <c r="A70" s="106">
        <f>Eventos!AI80</f>
        <v>45936</v>
      </c>
      <c r="B70" s="106" t="str">
        <f>Eventos!S80</f>
        <v>TI-DS-DS-61</v>
      </c>
      <c r="C70">
        <f>Eventos!AJ80</f>
        <v>67</v>
      </c>
      <c r="D70" s="106" t="str">
        <f>Eventos!AK80</f>
        <v>Manual de Desarrollo Seguro/  Instructivo de gestión de vulnerabilidades tecnicas.</v>
      </c>
      <c r="E70" s="106">
        <f>Eventos!AL80</f>
        <v>45936</v>
      </c>
      <c r="F70" s="106" t="str">
        <f>Eventos!AN80</f>
        <v>Revisar y probar las aplicaciones de negocio críticas cuando se modifiquen los sistemas operativos, para garantizar que no existen efectos adversos en las operaciones o la seguridad de la organización.</v>
      </c>
      <c r="G70" s="106" t="str">
        <f>Eventos!AO80</f>
        <v>HUMANOS/TECNOLOGICOS/ECONOMICOS</v>
      </c>
      <c r="H70">
        <f>Eventos!AR80</f>
        <v>3</v>
      </c>
      <c r="I70">
        <f>Eventos!AT80</f>
        <v>4</v>
      </c>
      <c r="J70">
        <f>Eventos!AV80</f>
        <v>5</v>
      </c>
      <c r="K70">
        <f>Eventos!AX80</f>
        <v>2</v>
      </c>
      <c r="L70">
        <f>Eventos!AZ80</f>
        <v>5</v>
      </c>
      <c r="M70">
        <f>Eventos!BB80</f>
        <v>5</v>
      </c>
      <c r="N70" s="106" t="str">
        <f>Eventos!AP80</f>
        <v>NA</v>
      </c>
      <c r="O70" s="106" t="str">
        <f>Eventos!AM80</f>
        <v>JEFE DE TI</v>
      </c>
    </row>
    <row r="71" spans="1:15" x14ac:dyDescent="0.35">
      <c r="A71" s="106">
        <f>Eventos!AI81</f>
        <v>45936</v>
      </c>
      <c r="B71" s="106" t="str">
        <f>Eventos!S81</f>
        <v>TI-DS-DS-62</v>
      </c>
      <c r="C71">
        <f>Eventos!AJ81</f>
        <v>68</v>
      </c>
      <c r="D71" s="106" t="str">
        <f>Eventos!AK81</f>
        <v>Manual de desarrollo Seguro</v>
      </c>
      <c r="E71" s="106">
        <f>Eventos!AL81</f>
        <v>45936</v>
      </c>
      <c r="F71" s="106" t="str">
        <f>Eventos!AN81</f>
        <v>Controlar las modificaciones en los paquetes de software y limitar los cambios a solo los necesarios.</v>
      </c>
      <c r="G71" s="106" t="str">
        <f>Eventos!AO81</f>
        <v>HUMANOS/TECNOLOGICOS/ECONOMICOS</v>
      </c>
      <c r="H71">
        <f>Eventos!AR81</f>
        <v>3</v>
      </c>
      <c r="I71">
        <f>Eventos!AT81</f>
        <v>4</v>
      </c>
      <c r="J71">
        <f>Eventos!AV81</f>
        <v>5</v>
      </c>
      <c r="K71">
        <f>Eventos!AX81</f>
        <v>3</v>
      </c>
      <c r="L71">
        <f>Eventos!AZ81</f>
        <v>5</v>
      </c>
      <c r="M71">
        <f>Eventos!BB81</f>
        <v>5</v>
      </c>
      <c r="N71" s="106" t="str">
        <f>Eventos!AP81</f>
        <v>NA</v>
      </c>
      <c r="O71" s="106" t="str">
        <f>Eventos!AM81</f>
        <v>JEFE DE TI</v>
      </c>
    </row>
    <row r="72" spans="1:15" x14ac:dyDescent="0.35">
      <c r="A72" s="106">
        <f>Eventos!AI82</f>
        <v>45936</v>
      </c>
      <c r="B72" s="106" t="str">
        <f>Eventos!S82</f>
        <v>TI-DS-DS-66</v>
      </c>
      <c r="C72">
        <f>Eventos!AJ82</f>
        <v>70</v>
      </c>
      <c r="D72" s="106" t="str">
        <f>Eventos!AK82</f>
        <v xml:space="preserve"> Manual de Tecnología de la Información/ Infraestructura Tecnológica y especificaciones tecnicas del software  Anexo 2 Cuadro de Evaluación de riesgos </v>
      </c>
      <c r="E72" s="106">
        <f>Eventos!AL82</f>
        <v>45936</v>
      </c>
      <c r="F72" s="106" t="str">
        <f>Eventos!AN82</f>
        <v>supervisar y ajustar la utilización de los recursos, así como realizar proyecciones de los requisitos futuros de capacidad, para garantizar el rendimiento requerido del sistema</v>
      </c>
      <c r="G72" s="106" t="str">
        <f>Eventos!AO82</f>
        <v>HUMANOS/TECNOLOGICOS/ECONOMICOS</v>
      </c>
      <c r="H72">
        <f>Eventos!AR82</f>
        <v>3</v>
      </c>
      <c r="I72">
        <f>Eventos!AT82</f>
        <v>4</v>
      </c>
      <c r="J72">
        <f>Eventos!AV82</f>
        <v>5</v>
      </c>
      <c r="K72">
        <f>Eventos!AX82</f>
        <v>3</v>
      </c>
      <c r="L72">
        <f>Eventos!AZ82</f>
        <v>5</v>
      </c>
      <c r="M72">
        <f>Eventos!BB82</f>
        <v>5</v>
      </c>
      <c r="N72" s="106" t="str">
        <f>Eventos!AP82</f>
        <v>NA</v>
      </c>
      <c r="O72" s="106" t="str">
        <f>Eventos!AM82</f>
        <v>JEFE DE TI</v>
      </c>
    </row>
    <row r="73" spans="1:15" x14ac:dyDescent="0.35">
      <c r="A73" s="106">
        <f>Eventos!AI83</f>
        <v>45936</v>
      </c>
      <c r="B73" s="106" t="str">
        <f>Eventos!S83</f>
        <v>TI-DS-DS-65</v>
      </c>
      <c r="C73">
        <f>Eventos!AJ83</f>
        <v>69</v>
      </c>
      <c r="D73" s="106" t="str">
        <f>Eventos!AK83</f>
        <v>Infraestructura Tecnológica y especificaciones tecnicas del software, ISO 22301/ Documento de especificaciones técnicas/ el documento describe la infraestructura tecnológica y las especificaciones técnicas del software/ Manual de gestion de proveedores/  Matriz de evaluacion de proveedores/ Matriz de reevaluacion de proveedores</v>
      </c>
      <c r="E73" s="106">
        <f>Eventos!AL83</f>
        <v>45936</v>
      </c>
      <c r="F73" s="106" t="str">
        <f>Eventos!AN83</f>
        <v xml:space="preserve">Controlar, revisar y auditar regularmente la provisión de servicios del proveedor. Incluir en los acuerdos con proveedores requisitos para hacer frente a los riesgos de seguridad de la información relacionados con las tecnologías de la información, las comunicaciones y con la cadena de suministro de productos </v>
      </c>
      <c r="G73" s="106" t="str">
        <f>Eventos!AO83</f>
        <v>HUMANOS/TECNOLOGICOS/ECONOMICOS</v>
      </c>
      <c r="H73">
        <f>Eventos!AR83</f>
        <v>3</v>
      </c>
      <c r="I73">
        <f>Eventos!AT83</f>
        <v>4</v>
      </c>
      <c r="J73">
        <f>Eventos!AV83</f>
        <v>5</v>
      </c>
      <c r="K73">
        <f>Eventos!AX83</f>
        <v>3</v>
      </c>
      <c r="L73">
        <f>Eventos!AZ83</f>
        <v>5</v>
      </c>
      <c r="M73">
        <f>Eventos!BB83</f>
        <v>5</v>
      </c>
      <c r="N73" s="106" t="str">
        <f>Eventos!AP83</f>
        <v>NA</v>
      </c>
      <c r="O73" s="106" t="str">
        <f>Eventos!AM83</f>
        <v>JEFE DE TI</v>
      </c>
    </row>
    <row r="74" spans="1:15" x14ac:dyDescent="0.35">
      <c r="A74" s="106">
        <f>Eventos!AI84</f>
        <v>45936</v>
      </c>
      <c r="B74" s="106" t="str">
        <f>Eventos!S84</f>
        <v>TI-DS-DS-67</v>
      </c>
      <c r="C74">
        <f>Eventos!AJ84</f>
        <v>71</v>
      </c>
      <c r="D74" s="106" t="str">
        <f>Eventos!AK84</f>
        <v>Declaración de Aplicabilidad SOA 27001</v>
      </c>
      <c r="E74" s="106">
        <f>Eventos!AL84</f>
        <v>45936</v>
      </c>
      <c r="F74" s="106" t="str">
        <f>Eventos!AN84</f>
        <v>Establecer controles contra software malicioso</v>
      </c>
      <c r="G74" s="106" t="str">
        <f>Eventos!AO84</f>
        <v>HUMANOS/TECNOLOGICOS/ECONOMICOS</v>
      </c>
      <c r="H74">
        <f>Eventos!AR84</f>
        <v>3</v>
      </c>
      <c r="I74">
        <f>Eventos!AT84</f>
        <v>4</v>
      </c>
      <c r="J74">
        <f>Eventos!AV84</f>
        <v>5</v>
      </c>
      <c r="K74">
        <f>Eventos!AX84</f>
        <v>4</v>
      </c>
      <c r="L74">
        <f>Eventos!AZ84</f>
        <v>5</v>
      </c>
      <c r="M74">
        <f>Eventos!BB84</f>
        <v>5</v>
      </c>
      <c r="N74" s="106" t="str">
        <f>Eventos!AP84</f>
        <v>NA</v>
      </c>
      <c r="O74" s="106" t="str">
        <f>Eventos!AM84</f>
        <v>JEFE TI</v>
      </c>
    </row>
    <row r="75" spans="1:15" x14ac:dyDescent="0.35">
      <c r="A75" s="106">
        <f>Eventos!AI85</f>
        <v>45936</v>
      </c>
      <c r="B75" s="106" t="str">
        <f>Eventos!S85</f>
        <v>TI-DS-DS-68</v>
      </c>
      <c r="C75">
        <f>Eventos!AJ85</f>
        <v>72</v>
      </c>
      <c r="D75" s="106" t="str">
        <f>Eventos!AK85</f>
        <v>Subproceso de Generación y Recuperación de respaldos de información/Registros de Backups</v>
      </c>
      <c r="E75" s="106">
        <f>Eventos!AL85</f>
        <v>45936</v>
      </c>
      <c r="F75" s="106" t="str">
        <f>Eventos!AN85</f>
        <v>Establer lineamientos para la recuperación y generación de respaldos de forma mensual</v>
      </c>
      <c r="G75" s="106" t="str">
        <f>Eventos!AO85</f>
        <v>HUMANOS/TECNOLOGICOS</v>
      </c>
      <c r="H75">
        <f>Eventos!AR85</f>
        <v>3</v>
      </c>
      <c r="I75">
        <f>Eventos!AT85</f>
        <v>4</v>
      </c>
      <c r="J75">
        <f>Eventos!AV85</f>
        <v>5</v>
      </c>
      <c r="K75">
        <f>Eventos!AX85</f>
        <v>4</v>
      </c>
      <c r="L75">
        <f>Eventos!AZ85</f>
        <v>5</v>
      </c>
      <c r="M75">
        <f>Eventos!BB85</f>
        <v>5</v>
      </c>
      <c r="N75" s="106" t="str">
        <f>Eventos!AP85</f>
        <v>NA</v>
      </c>
      <c r="O75" s="106" t="str">
        <f>Eventos!AM85</f>
        <v>JEFE TI</v>
      </c>
    </row>
    <row r="76" spans="1:15" x14ac:dyDescent="0.35">
      <c r="A76" s="106">
        <f>Eventos!AI86</f>
        <v>45936</v>
      </c>
      <c r="B76" s="106" t="str">
        <f>Eventos!S86</f>
        <v>TI-DS-DS-69</v>
      </c>
      <c r="C76">
        <f>Eventos!AJ86</f>
        <v>73</v>
      </c>
      <c r="D76" s="106" t="str">
        <f>Eventos!AK86</f>
        <v>Infraestructura tecnológica y Especificaciones Técnicas del Software</v>
      </c>
      <c r="E76" s="106">
        <f>Eventos!AL86</f>
        <v>45936</v>
      </c>
      <c r="F76" s="106" t="str">
        <f>Eventos!AN86</f>
        <v>Establecer logs para las actividades realizadas y fallos detectados por los operadores y administradores</v>
      </c>
      <c r="G76" s="106" t="str">
        <f>Eventos!AO86</f>
        <v>HUMANOS/TECNOLOGICOS/ECONOMICOS</v>
      </c>
      <c r="H76">
        <f>Eventos!AR86</f>
        <v>3</v>
      </c>
      <c r="I76">
        <f>Eventos!AT86</f>
        <v>4</v>
      </c>
      <c r="J76">
        <f>Eventos!AV86</f>
        <v>5</v>
      </c>
      <c r="K76">
        <f>Eventos!AX86</f>
        <v>5</v>
      </c>
      <c r="L76">
        <f>Eventos!AZ86</f>
        <v>5</v>
      </c>
      <c r="M76">
        <f>Eventos!BB86</f>
        <v>5</v>
      </c>
      <c r="N76" s="106" t="str">
        <f>Eventos!AP86</f>
        <v>NA</v>
      </c>
      <c r="O76" s="106" t="str">
        <f>Eventos!AM86</f>
        <v>JEFE TI</v>
      </c>
    </row>
    <row r="77" spans="1:15" x14ac:dyDescent="0.35">
      <c r="A77" s="106">
        <f>Eventos!AI87</f>
        <v>45936</v>
      </c>
      <c r="B77" s="106" t="str">
        <f>Eventos!S87</f>
        <v>TI-DS-DS-70</v>
      </c>
      <c r="C77">
        <f>Eventos!AJ87</f>
        <v>74</v>
      </c>
      <c r="D77" s="106" t="str">
        <f>Eventos!AK87</f>
        <v>Infraestructura tecnológica y Especificaciones Técnicas del Software/ Especificaciones de seguridad del software ELTHON</v>
      </c>
      <c r="E77" s="106">
        <f>Eventos!AL87</f>
        <v>45936</v>
      </c>
      <c r="F77" s="106" t="str">
        <f>Eventos!AN87</f>
        <v xml:space="preserve"> Segregar los grupos de servicios de información, los usuarios y los sistemas de información en redes distintas.</v>
      </c>
      <c r="G77" s="106" t="str">
        <f>Eventos!AO87</f>
        <v>HUMANOS/TECNOLOGICOS/ECONOMICOS</v>
      </c>
      <c r="H77">
        <f>Eventos!AR87</f>
        <v>3</v>
      </c>
      <c r="I77">
        <f>Eventos!AT87</f>
        <v>4</v>
      </c>
      <c r="J77">
        <f>Eventos!AV87</f>
        <v>5</v>
      </c>
      <c r="K77">
        <f>Eventos!AX87</f>
        <v>5</v>
      </c>
      <c r="L77">
        <f>Eventos!AZ87</f>
        <v>5</v>
      </c>
      <c r="M77">
        <f>Eventos!BB87</f>
        <v>5</v>
      </c>
      <c r="N77" s="106" t="str">
        <f>Eventos!AP87</f>
        <v>NA</v>
      </c>
      <c r="O77" s="106" t="str">
        <f>Eventos!AM87</f>
        <v>JEFE DE TI</v>
      </c>
    </row>
    <row r="78" spans="1:15" x14ac:dyDescent="0.35">
      <c r="A78" s="106">
        <f>Eventos!AI88</f>
        <v>45936</v>
      </c>
      <c r="B78" s="106" t="str">
        <f>Eventos!S88</f>
        <v>TI-DS-DS-71</v>
      </c>
      <c r="C78">
        <f>Eventos!AJ88</f>
        <v>75</v>
      </c>
      <c r="D78" s="106" t="str">
        <f>Eventos!AK88</f>
        <v>Infraestructura tecnológica y Especificaciones Técnicas del Software/ Especificaciones de seguridad del software ELTHON</v>
      </c>
      <c r="E78" s="106">
        <f>Eventos!AL88</f>
        <v>45936</v>
      </c>
      <c r="F78" s="106" t="str">
        <f>Eventos!AN88</f>
        <v>Sincronizar con una única fuente de tiempo precisa y acordada los relojes de todos los sistemas de tratamiento de información dentro de la organización .</v>
      </c>
      <c r="G78" s="106" t="str">
        <f>Eventos!AO88</f>
        <v>HUMANOS/TECNOLOGICOS/ECONOMICOS</v>
      </c>
      <c r="H78">
        <f>Eventos!AR88</f>
        <v>3</v>
      </c>
      <c r="I78">
        <f>Eventos!AT88</f>
        <v>4</v>
      </c>
      <c r="J78">
        <f>Eventos!AV88</f>
        <v>5</v>
      </c>
      <c r="K78">
        <f>Eventos!AX88</f>
        <v>4</v>
      </c>
      <c r="L78">
        <f>Eventos!AZ88</f>
        <v>5</v>
      </c>
      <c r="M78">
        <f>Eventos!BB88</f>
        <v>5</v>
      </c>
      <c r="N78" s="106" t="str">
        <f>Eventos!AP88</f>
        <v>NA</v>
      </c>
      <c r="O78" s="106" t="str">
        <f>Eventos!AM88</f>
        <v>JEFE DE TI</v>
      </c>
    </row>
    <row r="79" spans="1:15" x14ac:dyDescent="0.35">
      <c r="A79" s="106">
        <f>Eventos!AI89</f>
        <v>45936</v>
      </c>
      <c r="B79" s="106" t="str">
        <f>Eventos!S89</f>
        <v>TI-DS-DS-72</v>
      </c>
      <c r="C79">
        <f>Eventos!AJ89</f>
        <v>76</v>
      </c>
      <c r="D79" s="106" t="str">
        <f>Eventos!AK89</f>
        <v>Manual para la gestión de medios de almacenamiento</v>
      </c>
      <c r="E79" s="106">
        <f>Eventos!AL89</f>
        <v>45936</v>
      </c>
      <c r="F79" s="106" t="str">
        <f>Eventos!AN89</f>
        <v>Establecer lineamientos y controles para realizar la gestión física de los medios informáticos.</v>
      </c>
      <c r="G79" s="106" t="str">
        <f>Eventos!AO89</f>
        <v>HUMANOS</v>
      </c>
      <c r="H79">
        <f>Eventos!AR89</f>
        <v>3</v>
      </c>
      <c r="I79">
        <f>Eventos!AT89</f>
        <v>4</v>
      </c>
      <c r="J79">
        <f>Eventos!AV89</f>
        <v>5</v>
      </c>
      <c r="K79">
        <f>Eventos!AX89</f>
        <v>5</v>
      </c>
      <c r="L79">
        <f>Eventos!AZ89</f>
        <v>5</v>
      </c>
      <c r="M79">
        <f>Eventos!BB89</f>
        <v>5</v>
      </c>
      <c r="N79" s="106" t="str">
        <f>Eventos!AP89</f>
        <v>NA</v>
      </c>
      <c r="O79" s="106" t="str">
        <f>Eventos!AM89</f>
        <v>JEFE TI/JEFE DE CALIDAD</v>
      </c>
    </row>
    <row r="80" spans="1:15" x14ac:dyDescent="0.35">
      <c r="A80" s="106">
        <f>Eventos!AI90</f>
        <v>45936</v>
      </c>
      <c r="B80" s="106" t="str">
        <f>Eventos!S90</f>
        <v>TI-DS-DS-73</v>
      </c>
      <c r="C80">
        <f>Eventos!AJ90</f>
        <v>77</v>
      </c>
      <c r="D80" s="106" t="str">
        <f>Eventos!AK90</f>
        <v>Plan de Implementación a la Ley Orgánica de Protección de Datos</v>
      </c>
      <c r="E80" s="106">
        <f>Eventos!AL90</f>
        <v>45936</v>
      </c>
      <c r="F80" s="106" t="str">
        <f>Eventos!AN90</f>
        <v>Garantizar el adecuado cumplimiento de la normativa legal vigente, la cual tiene por objeto y finalidad desarrollar y garantizar el ejercicio del derecho a la protección de datos personales mediante el manejo adecuado de la información.</v>
      </c>
      <c r="G80" s="106" t="str">
        <f>Eventos!AO90</f>
        <v>HUMANOS</v>
      </c>
      <c r="H80">
        <f>Eventos!AR90</f>
        <v>3</v>
      </c>
      <c r="I80">
        <f>Eventos!AT90</f>
        <v>4</v>
      </c>
      <c r="J80">
        <f>Eventos!AV90</f>
        <v>5</v>
      </c>
      <c r="K80">
        <f>Eventos!AX90</f>
        <v>5</v>
      </c>
      <c r="L80">
        <f>Eventos!AZ90</f>
        <v>5</v>
      </c>
      <c r="M80">
        <f>Eventos!BB90</f>
        <v>5</v>
      </c>
      <c r="N80" s="106" t="str">
        <f>Eventos!AP90</f>
        <v>NA</v>
      </c>
      <c r="O80" s="106" t="str">
        <f>Eventos!AM90</f>
        <v>JEFE DE CALIDAD</v>
      </c>
    </row>
    <row r="81" spans="1:15" x14ac:dyDescent="0.35">
      <c r="A81" s="106">
        <f>Eventos!AI91</f>
        <v>45936</v>
      </c>
      <c r="B81" s="106" t="str">
        <f>Eventos!S91</f>
        <v>TI-DS-DS-74</v>
      </c>
      <c r="C81">
        <f>Eventos!AJ91</f>
        <v>78</v>
      </c>
      <c r="D81" s="106" t="str">
        <f>Eventos!AK91</f>
        <v>Infraestructura tecnológica y Especificaciones Técnicas del Software</v>
      </c>
      <c r="E81" s="106">
        <f>Eventos!AL91</f>
        <v>45936</v>
      </c>
      <c r="F81" s="106" t="str">
        <f>Eventos!AN91</f>
        <v>Proporcionar un servicio idóneo y seguro para la ejecución de las actividades que requieran el uso del correo electrónico</v>
      </c>
      <c r="G81" s="106" t="str">
        <f>Eventos!AO91</f>
        <v>HUMANOS/TECNOLOGICOS/ECONOMICOS</v>
      </c>
      <c r="H81">
        <f>Eventos!AR91</f>
        <v>3</v>
      </c>
      <c r="I81">
        <f>Eventos!AT91</f>
        <v>4</v>
      </c>
      <c r="J81">
        <f>Eventos!AV91</f>
        <v>5</v>
      </c>
      <c r="K81">
        <f>Eventos!AX91</f>
        <v>4</v>
      </c>
      <c r="L81">
        <f>Eventos!AZ91</f>
        <v>5</v>
      </c>
      <c r="M81">
        <f>Eventos!BB91</f>
        <v>5</v>
      </c>
      <c r="N81" s="106" t="str">
        <f>Eventos!AP91</f>
        <v>NA</v>
      </c>
      <c r="O81" s="106" t="str">
        <f>Eventos!AM91</f>
        <v>JEFE TI</v>
      </c>
    </row>
    <row r="82" spans="1:15" x14ac:dyDescent="0.35">
      <c r="A82" s="106">
        <f>Eventos!AI92</f>
        <v>45936</v>
      </c>
      <c r="B82" s="106" t="str">
        <f>Eventos!S92</f>
        <v>TI-DS-DS-75</v>
      </c>
      <c r="C82">
        <f>Eventos!AJ92</f>
        <v>79</v>
      </c>
      <c r="D82" s="106" t="str">
        <f>Eventos!AK92</f>
        <v>ELTHON CEO no realiza transacciones en línea.</v>
      </c>
      <c r="E82" s="106">
        <f>Eventos!AL92</f>
        <v>45936</v>
      </c>
      <c r="F82" s="106" t="str">
        <f>Eventos!AN92</f>
        <v>NA</v>
      </c>
      <c r="G82" s="106" t="str">
        <f>Eventos!AO92</f>
        <v>NA</v>
      </c>
      <c r="H82">
        <f>Eventos!AR92</f>
        <v>1</v>
      </c>
      <c r="I82">
        <f>Eventos!AT92</f>
        <v>1</v>
      </c>
      <c r="J82">
        <f>Eventos!AV92</f>
        <v>4</v>
      </c>
      <c r="K82">
        <f>Eventos!AX92</f>
        <v>3</v>
      </c>
      <c r="L82">
        <f>Eventos!AZ92</f>
        <v>5</v>
      </c>
      <c r="M82">
        <f>Eventos!BB92</f>
        <v>3</v>
      </c>
      <c r="N82" s="106" t="str">
        <f>Eventos!AP92</f>
        <v>NA</v>
      </c>
      <c r="O82" s="106" t="str">
        <f>Eventos!AM92</f>
        <v>JEFE TI</v>
      </c>
    </row>
    <row r="83" spans="1:15" x14ac:dyDescent="0.35">
      <c r="A83" s="106">
        <f>Eventos!AI93</f>
        <v>45936</v>
      </c>
      <c r="B83" s="106" t="str">
        <f>Eventos!S93</f>
        <v>TI-DS-DS-76</v>
      </c>
      <c r="C83">
        <f>Eventos!AJ93</f>
        <v>80</v>
      </c>
      <c r="D83" s="106" t="str">
        <f>Eventos!AK93</f>
        <v>Política de Seguridad de la Información sección Política de Teletrabajo/Politica Uso de activos de la información</v>
      </c>
      <c r="E83" s="106">
        <f>Eventos!AL93</f>
        <v>45936</v>
      </c>
      <c r="F83" s="106" t="str">
        <f>Eventos!AN93</f>
        <v>Establecer políticas de administración de los puestos de trabajo</v>
      </c>
      <c r="G83" s="106" t="str">
        <f>Eventos!AO93</f>
        <v>HUMANOS</v>
      </c>
      <c r="H83">
        <f>Eventos!AR93</f>
        <v>3</v>
      </c>
      <c r="I83">
        <f>Eventos!AT93</f>
        <v>4</v>
      </c>
      <c r="J83">
        <f>Eventos!AV93</f>
        <v>5</v>
      </c>
      <c r="K83">
        <f>Eventos!AX93</f>
        <v>2</v>
      </c>
      <c r="L83">
        <f>Eventos!AZ93</f>
        <v>5</v>
      </c>
      <c r="M83">
        <f>Eventos!BB93</f>
        <v>5</v>
      </c>
      <c r="N83" s="106" t="str">
        <f>Eventos!AP93</f>
        <v>NA</v>
      </c>
      <c r="O83" s="106" t="str">
        <f>Eventos!AM93</f>
        <v>JEFE DE CALIDAD</v>
      </c>
    </row>
    <row r="84" spans="1:15" x14ac:dyDescent="0.35">
      <c r="A84" s="106">
        <f>Eventos!AI94</f>
        <v>45936</v>
      </c>
      <c r="B84" s="106" t="str">
        <f>Eventos!S94</f>
        <v>TI-DS-DS-77</v>
      </c>
      <c r="C84">
        <f>Eventos!AJ94</f>
        <v>81</v>
      </c>
      <c r="D84" s="106" t="str">
        <f>Eventos!AK94</f>
        <v>Infraestructura tecnológica y Especificaciones Técnicas del Software</v>
      </c>
      <c r="E84" s="106">
        <f>Eventos!AL94</f>
        <v>45936</v>
      </c>
      <c r="F84" s="106" t="str">
        <f>Eventos!AN94</f>
        <v>Establecer una autenticación de usuarios en conexiones externas</v>
      </c>
      <c r="G84" s="106" t="str">
        <f>Eventos!AO94</f>
        <v>HUMANOS/TECNOLOGICOS/ECONOMICOS</v>
      </c>
      <c r="H84">
        <f>Eventos!AR94</f>
        <v>3</v>
      </c>
      <c r="I84">
        <f>Eventos!AT94</f>
        <v>4</v>
      </c>
      <c r="J84">
        <f>Eventos!AV94</f>
        <v>5</v>
      </c>
      <c r="K84">
        <f>Eventos!AX94</f>
        <v>4</v>
      </c>
      <c r="L84">
        <f>Eventos!AZ94</f>
        <v>5</v>
      </c>
      <c r="M84">
        <f>Eventos!BB94</f>
        <v>5</v>
      </c>
      <c r="N84" s="106" t="str">
        <f>Eventos!AP94</f>
        <v>NA</v>
      </c>
      <c r="O84" s="106" t="str">
        <f>Eventos!AM94</f>
        <v>JEFE TI</v>
      </c>
    </row>
    <row r="85" spans="1:15" x14ac:dyDescent="0.35">
      <c r="A85" s="106">
        <f>Eventos!AI95</f>
        <v>45936</v>
      </c>
      <c r="B85" s="106" t="str">
        <f>Eventos!S95</f>
        <v>TI-DS-DS-78</v>
      </c>
      <c r="C85">
        <f>Eventos!AJ95</f>
        <v>82</v>
      </c>
      <c r="D85" s="106" t="str">
        <f>Eventos!AK95</f>
        <v xml:space="preserve">ELTHON CEO no desarrolla aplicaciones móviles. </v>
      </c>
      <c r="E85" s="106">
        <f>Eventos!AL95</f>
        <v>45936</v>
      </c>
      <c r="F85" s="106" t="str">
        <f>Eventos!AN95</f>
        <v>NA</v>
      </c>
      <c r="G85" s="106" t="str">
        <f>Eventos!AO95</f>
        <v>NA</v>
      </c>
      <c r="H85">
        <f>Eventos!AR95</f>
        <v>1</v>
      </c>
      <c r="I85">
        <f>Eventos!AT95</f>
        <v>1</v>
      </c>
      <c r="J85">
        <f>Eventos!AV95</f>
        <v>4</v>
      </c>
      <c r="K85">
        <f>Eventos!AX95</f>
        <v>3</v>
      </c>
      <c r="L85">
        <f>Eventos!AZ95</f>
        <v>5</v>
      </c>
      <c r="M85">
        <f>Eventos!BB95</f>
        <v>3</v>
      </c>
      <c r="N85" s="106" t="str">
        <f>Eventos!AP95</f>
        <v>NA</v>
      </c>
      <c r="O85" s="106" t="str">
        <f>Eventos!AM95</f>
        <v>JEFE TI</v>
      </c>
    </row>
    <row r="86" spans="1:15" x14ac:dyDescent="0.35">
      <c r="A86" s="106">
        <f>Eventos!AI96</f>
        <v>45936</v>
      </c>
      <c r="B86" s="106" t="str">
        <f>Eventos!S96</f>
        <v>TI-DS-DS-79</v>
      </c>
      <c r="C86">
        <f>Eventos!AJ96</f>
        <v>83</v>
      </c>
      <c r="D86" s="106" t="str">
        <f>Eventos!AK96</f>
        <v>Política de Seguridad de la Información sección Política de Teletrabajo/Politica Uso de activos de la información</v>
      </c>
      <c r="E86" s="106">
        <f>Eventos!AL96</f>
        <v>45936</v>
      </c>
      <c r="F86" s="106" t="str">
        <f>Eventos!AN96</f>
        <v>Establecer políticas de administración de los puestos de trabajo</v>
      </c>
      <c r="G86" s="106" t="str">
        <f>Eventos!AO96</f>
        <v>HUMANOS</v>
      </c>
      <c r="H86">
        <f>Eventos!AR96</f>
        <v>3</v>
      </c>
      <c r="I86">
        <f>Eventos!AT96</f>
        <v>4</v>
      </c>
      <c r="J86">
        <f>Eventos!AV96</f>
        <v>5</v>
      </c>
      <c r="K86">
        <f>Eventos!AX96</f>
        <v>5</v>
      </c>
      <c r="L86">
        <f>Eventos!AZ96</f>
        <v>5</v>
      </c>
      <c r="M86">
        <f>Eventos!BB96</f>
        <v>5</v>
      </c>
      <c r="N86" s="106" t="str">
        <f>Eventos!AP96</f>
        <v>NA</v>
      </c>
      <c r="O86" s="106" t="str">
        <f>Eventos!AM96</f>
        <v>JEFE DE CALIDAD</v>
      </c>
    </row>
    <row r="87" spans="1:15" x14ac:dyDescent="0.35">
      <c r="A87" s="106">
        <f>Eventos!AI97</f>
        <v>45936</v>
      </c>
      <c r="B87" s="106" t="str">
        <f>Eventos!S97</f>
        <v>TI-DS-DS-21</v>
      </c>
      <c r="C87">
        <f>Eventos!AJ97</f>
        <v>32</v>
      </c>
      <c r="D87" s="106" t="str">
        <f>Eventos!AK97</f>
        <v>Anexos del contrato de trabajo/Hoja de vida, cursos, documentos de identidad. Repositorio documental ELTHON</v>
      </c>
      <c r="E87" s="106">
        <f>Eventos!AL97</f>
        <v>45936</v>
      </c>
      <c r="F87" s="106" t="str">
        <f>Eventos!AN97</f>
        <v>Llevar de acuerdo a las leyes, normas y codigos de etica los antecedentes de los candidatos a puestos de trabajo, a su vez los empleados y contratistas deberan establecer sus obligaciones contactuales por seguridad de la información</v>
      </c>
      <c r="G87" s="106" t="str">
        <f>Eventos!AO97</f>
        <v>HUMANOS/TECNOLOGICOS/ECONOMICOS</v>
      </c>
      <c r="H87">
        <f>Eventos!AR97</f>
        <v>3</v>
      </c>
      <c r="I87">
        <f>Eventos!AT97</f>
        <v>4</v>
      </c>
      <c r="J87">
        <f>Eventos!AV97</f>
        <v>5</v>
      </c>
      <c r="K87">
        <f>Eventos!AX97</f>
        <v>5</v>
      </c>
      <c r="L87">
        <f>Eventos!AZ97</f>
        <v>5</v>
      </c>
      <c r="M87">
        <f>Eventos!BB97</f>
        <v>5</v>
      </c>
      <c r="N87" s="106" t="str">
        <f>Eventos!AP97</f>
        <v>NA</v>
      </c>
      <c r="O87" s="106" t="str">
        <f>Eventos!AM97</f>
        <v>JEFE GESTION DE CALIDAD</v>
      </c>
    </row>
    <row r="88" spans="1:15" x14ac:dyDescent="0.35">
      <c r="A88" s="106">
        <f>Eventos!AI98</f>
        <v>45936</v>
      </c>
      <c r="B88" s="106" t="str">
        <f>Eventos!S98</f>
        <v>TI-DS-DS-23</v>
      </c>
      <c r="C88">
        <f>Eventos!AJ98</f>
        <v>34</v>
      </c>
      <c r="D88" s="106" t="str">
        <f>Eventos!AK98</f>
        <v>Infraestructura tecnológica y Especificaciones Técnicas del Software</v>
      </c>
      <c r="E88" s="106">
        <f>Eventos!AL98</f>
        <v>45936</v>
      </c>
      <c r="F88" s="106" t="str">
        <f>Eventos!AN98</f>
        <v>Establecer y acordar todos los requisitos con cada proveedor para el acceso, tratamiento, almacenamiento, comunicación o proporcionar los componentes de la infraestructura Tecnología de la Información</v>
      </c>
      <c r="G88" s="106" t="str">
        <f>Eventos!AO98</f>
        <v>HUMANOS/TECNOLOGICOS/ECONOMICOS</v>
      </c>
      <c r="H88">
        <f>Eventos!AR98</f>
        <v>3</v>
      </c>
      <c r="I88">
        <f>Eventos!AT98</f>
        <v>4</v>
      </c>
      <c r="J88">
        <f>Eventos!AV98</f>
        <v>5</v>
      </c>
      <c r="K88">
        <f>Eventos!AX98</f>
        <v>5</v>
      </c>
      <c r="L88">
        <f>Eventos!AZ98</f>
        <v>5</v>
      </c>
      <c r="M88">
        <f>Eventos!BB98</f>
        <v>5</v>
      </c>
      <c r="N88" s="106" t="str">
        <f>Eventos!AP98</f>
        <v>NA</v>
      </c>
      <c r="O88" s="106" t="str">
        <f>Eventos!AM98</f>
        <v>JEFE TI</v>
      </c>
    </row>
    <row r="89" spans="1:15" x14ac:dyDescent="0.35">
      <c r="A89" s="106">
        <f>Eventos!AI99</f>
        <v>45936</v>
      </c>
      <c r="B89" s="106" t="str">
        <f>Eventos!S99</f>
        <v>TI-DS-DS-24</v>
      </c>
      <c r="C89">
        <f>Eventos!AJ99</f>
        <v>35</v>
      </c>
      <c r="D89" s="106" t="str">
        <f>Eventos!AK99</f>
        <v>Manual de Tecnología de la Información/Sección Criptografía</v>
      </c>
      <c r="E89" s="106">
        <f>Eventos!AL99</f>
        <v>45936</v>
      </c>
      <c r="F89" s="106" t="str">
        <f>Eventos!AN99</f>
        <v>Garantizar un uso adecuado y eficaz de la criptografía para proteger la confidencialidad, autenticidad y/o integridad de la información.</v>
      </c>
      <c r="G89" s="106" t="str">
        <f>Eventos!AO99</f>
        <v>HUMANOS/TECNOLOGICOS/ECONOMICOS</v>
      </c>
      <c r="H89">
        <f>Eventos!AR99</f>
        <v>3</v>
      </c>
      <c r="I89">
        <f>Eventos!AT99</f>
        <v>4</v>
      </c>
      <c r="J89">
        <f>Eventos!AV99</f>
        <v>5</v>
      </c>
      <c r="K89">
        <f>Eventos!AX99</f>
        <v>5</v>
      </c>
      <c r="L89">
        <f>Eventos!AZ99</f>
        <v>5</v>
      </c>
      <c r="M89">
        <f>Eventos!BB99</f>
        <v>5</v>
      </c>
      <c r="N89" s="106" t="str">
        <f>Eventos!AP99</f>
        <v>NA</v>
      </c>
      <c r="O89" s="106" t="str">
        <f>Eventos!AM99</f>
        <v>JEFE TI</v>
      </c>
    </row>
    <row r="90" spans="1:15" x14ac:dyDescent="0.35">
      <c r="A90" s="106">
        <f>Eventos!AI100</f>
        <v>45936</v>
      </c>
      <c r="B90" s="106" t="str">
        <f>Eventos!S100</f>
        <v>TI-DS-DS-25</v>
      </c>
      <c r="C90">
        <f>Eventos!AJ100</f>
        <v>36</v>
      </c>
      <c r="D90" s="106" t="str">
        <f>Eventos!AK100</f>
        <v>Manual de Gestion de proveedores, contratos y acuerdos de nivel de servicios de proveedores</v>
      </c>
      <c r="E90" s="106">
        <f>Eventos!AL100</f>
        <v>45936</v>
      </c>
      <c r="F90" s="106" t="str">
        <f>Eventos!AN100</f>
        <v>Establecer relaciones comerciales que permitan el mantenimiento, confidencialidad, seguridad de la información y continuidad del negocio</v>
      </c>
      <c r="G90" s="106" t="str">
        <f>Eventos!AO100</f>
        <v>HUMANOS/TECNOLOGICOS/ECONOMICOS</v>
      </c>
      <c r="H90">
        <f>Eventos!AR100</f>
        <v>3</v>
      </c>
      <c r="I90">
        <f>Eventos!AT100</f>
        <v>4</v>
      </c>
      <c r="J90">
        <f>Eventos!AV100</f>
        <v>5</v>
      </c>
      <c r="K90">
        <f>Eventos!AX100</f>
        <v>5</v>
      </c>
      <c r="L90">
        <f>Eventos!AZ100</f>
        <v>5</v>
      </c>
      <c r="M90">
        <f>Eventos!BB100</f>
        <v>5</v>
      </c>
      <c r="N90" s="106" t="str">
        <f>Eventos!AP100</f>
        <v>NA</v>
      </c>
      <c r="O90" s="106" t="str">
        <f>Eventos!AM100</f>
        <v>JEFE DE GESTION DE CALIDAD/ADMINISTRADOR</v>
      </c>
    </row>
    <row r="91" spans="1:15" x14ac:dyDescent="0.35">
      <c r="A91" s="106">
        <f>Eventos!AI101</f>
        <v>45936</v>
      </c>
      <c r="B91" s="106" t="str">
        <f>Eventos!S101</f>
        <v>TI-DS-DS-26</v>
      </c>
      <c r="C91">
        <f>Eventos!AJ101</f>
        <v>37</v>
      </c>
      <c r="D91" s="106" t="str">
        <f>Eventos!AK101</f>
        <v>Subproceso inventario y clasificiación de activos de la información</v>
      </c>
      <c r="E91" s="106">
        <f>Eventos!AL101</f>
        <v>45936</v>
      </c>
      <c r="F91" s="106" t="str">
        <f>Eventos!AN101</f>
        <v>Establecer inventario de activos de información para control</v>
      </c>
      <c r="G91" s="106" t="str">
        <f>Eventos!AO101</f>
        <v>HUMANOS/TECNOLOGICOS/ECONOMICOS</v>
      </c>
      <c r="H91">
        <f>Eventos!AR101</f>
        <v>3</v>
      </c>
      <c r="I91">
        <f>Eventos!AT101</f>
        <v>4</v>
      </c>
      <c r="J91">
        <f>Eventos!AV101</f>
        <v>5</v>
      </c>
      <c r="K91">
        <f>Eventos!AX101</f>
        <v>2</v>
      </c>
      <c r="L91">
        <f>Eventos!AZ101</f>
        <v>5</v>
      </c>
      <c r="M91">
        <f>Eventos!BB101</f>
        <v>5</v>
      </c>
      <c r="N91" s="106" t="str">
        <f>Eventos!AP101</f>
        <v>NA</v>
      </c>
      <c r="O91" s="106" t="str">
        <f>Eventos!AM101</f>
        <v>JEFE GESTION DE CALIDAD</v>
      </c>
    </row>
    <row r="92" spans="1:15" x14ac:dyDescent="0.35">
      <c r="A92" s="106">
        <f>Eventos!AI102</f>
        <v>45936</v>
      </c>
      <c r="B92" s="106" t="str">
        <f>Eventos!S102</f>
        <v>TI-DS-DS-80</v>
      </c>
      <c r="C92">
        <f>Eventos!AJ102</f>
        <v>84</v>
      </c>
      <c r="D92" s="106" t="str">
        <f>Eventos!AK102</f>
        <v xml:space="preserve">Politica de Seguridad de la Información </v>
      </c>
      <c r="E92" s="106">
        <f>Eventos!AL102</f>
        <v>45936</v>
      </c>
      <c r="F92" s="106" t="str">
        <f>Eventos!AN102</f>
        <v>Establecer medidas de seguridad</v>
      </c>
      <c r="G92" s="106" t="str">
        <f>Eventos!AO102</f>
        <v>HUMANOS/TECNOLÓGICOS/ECONÓMICOS</v>
      </c>
      <c r="H92">
        <f>Eventos!AR102</f>
        <v>3</v>
      </c>
      <c r="I92">
        <f>Eventos!AT102</f>
        <v>4</v>
      </c>
      <c r="J92">
        <f>Eventos!AV102</f>
        <v>5</v>
      </c>
      <c r="K92">
        <f>Eventos!AX102</f>
        <v>5</v>
      </c>
      <c r="L92">
        <f>Eventos!AZ102</f>
        <v>5</v>
      </c>
      <c r="M92">
        <f>Eventos!BB102</f>
        <v>5</v>
      </c>
      <c r="N92" s="106" t="str">
        <f>Eventos!AP102</f>
        <v>NA</v>
      </c>
      <c r="O92" s="106" t="str">
        <f>Eventos!AM102</f>
        <v>JEFE TI</v>
      </c>
    </row>
    <row r="93" spans="1:15" x14ac:dyDescent="0.35">
      <c r="A93" s="106">
        <f>Eventos!AI103</f>
        <v>45936</v>
      </c>
      <c r="B93" s="106" t="str">
        <f>Eventos!S103</f>
        <v>TI-DS-DS-81</v>
      </c>
      <c r="C93">
        <f>Eventos!AJ103</f>
        <v>85</v>
      </c>
      <c r="D93" s="106" t="str">
        <f>Eventos!AK103</f>
        <v>Política de Uso Aceptable de Activos de Información.</v>
      </c>
      <c r="E93" s="106">
        <f>Eventos!AL103</f>
        <v>45936</v>
      </c>
      <c r="F93" s="106" t="str">
        <f>Eventos!AN103</f>
        <v>Establecer políticas para el uso aceptable de activos de la infomración</v>
      </c>
      <c r="G93" s="106" t="str">
        <f>Eventos!AO103</f>
        <v>HUMANOS/TECNOLÓGICOS/ECONÓMICOS</v>
      </c>
      <c r="H93">
        <f>Eventos!AR103</f>
        <v>3</v>
      </c>
      <c r="I93">
        <f>Eventos!AT103</f>
        <v>4</v>
      </c>
      <c r="J93">
        <f>Eventos!AV103</f>
        <v>5</v>
      </c>
      <c r="K93">
        <f>Eventos!AX103</f>
        <v>5</v>
      </c>
      <c r="L93">
        <f>Eventos!AZ103</f>
        <v>5</v>
      </c>
      <c r="M93">
        <f>Eventos!BB103</f>
        <v>5</v>
      </c>
      <c r="N93" s="106" t="str">
        <f>Eventos!AP103</f>
        <v>NA</v>
      </c>
      <c r="O93" s="106" t="str">
        <f>Eventos!AM103</f>
        <v>JEFE TI</v>
      </c>
    </row>
    <row r="94" spans="1:15" x14ac:dyDescent="0.35">
      <c r="A94" s="106">
        <f>Eventos!AI104</f>
        <v>45936</v>
      </c>
      <c r="B94" s="106" t="str">
        <f>Eventos!S104</f>
        <v>TI-DS-DS-82</v>
      </c>
      <c r="C94">
        <f>Eventos!AJ104</f>
        <v>86</v>
      </c>
      <c r="D94" s="106" t="str">
        <f>Eventos!AK104</f>
        <v>Registro de No Conformidades y Oportunidades de mejora/Manual de Revision por parte de la dirección</v>
      </c>
      <c r="E94" s="106">
        <f>Eventos!AL104</f>
        <v>45936</v>
      </c>
      <c r="F94" s="106" t="str">
        <f>Eventos!AN104</f>
        <v>Establecer oportunidades de mejora</v>
      </c>
      <c r="G94" s="106" t="str">
        <f>Eventos!AO104</f>
        <v>HUMANOS/TECNOLÓGICOS/ECONÓMICOS</v>
      </c>
      <c r="H94">
        <f>Eventos!AR104</f>
        <v>3</v>
      </c>
      <c r="I94">
        <f>Eventos!AT104</f>
        <v>4</v>
      </c>
      <c r="J94">
        <f>Eventos!AV104</f>
        <v>5</v>
      </c>
      <c r="K94">
        <f>Eventos!AX104</f>
        <v>5</v>
      </c>
      <c r="L94">
        <f>Eventos!AZ104</f>
        <v>5</v>
      </c>
      <c r="M94">
        <f>Eventos!BB104</f>
        <v>5</v>
      </c>
      <c r="N94" s="106" t="str">
        <f>Eventos!AP104</f>
        <v>NA</v>
      </c>
      <c r="O94" s="106" t="str">
        <f>Eventos!AM104</f>
        <v>JEFE DE CALIDAD/JEFE TI</v>
      </c>
    </row>
    <row r="95" spans="1:15" x14ac:dyDescent="0.35">
      <c r="A95" s="106">
        <f>Eventos!AI105</f>
        <v>45936</v>
      </c>
      <c r="B95" s="106" t="str">
        <f>Eventos!S105</f>
        <v>TI-DS-DS-83</v>
      </c>
      <c r="C95">
        <f>Eventos!AJ105</f>
        <v>87</v>
      </c>
      <c r="D95" s="106" t="str">
        <f>Eventos!AK105</f>
        <v>Política de Cumplimiento ACT-APRO-173/ Manual de Desarollo Seguro</v>
      </c>
      <c r="E95" s="106">
        <f>Eventos!AL105</f>
        <v>45936</v>
      </c>
      <c r="F95" s="106" t="str">
        <f>Eventos!AN105</f>
        <v>Identificar y velar porque el software instalado en los recursos de la plataforma tecnología cumpla con los requerimientos legales y de licenciamiento aplicable</v>
      </c>
      <c r="G95" s="106" t="str">
        <f>Eventos!AO105</f>
        <v>HUMANOS/TECNOLÓGICOS/ECONÓMICOS</v>
      </c>
      <c r="H95">
        <f>Eventos!AR105</f>
        <v>3</v>
      </c>
      <c r="I95">
        <f>Eventos!AT105</f>
        <v>4</v>
      </c>
      <c r="J95">
        <f>Eventos!AV105</f>
        <v>5</v>
      </c>
      <c r="K95">
        <f>Eventos!AX105</f>
        <v>5</v>
      </c>
      <c r="L95">
        <f>Eventos!AZ105</f>
        <v>5</v>
      </c>
      <c r="M95">
        <f>Eventos!BB105</f>
        <v>5</v>
      </c>
      <c r="N95" s="106" t="str">
        <f>Eventos!AP105</f>
        <v>NA</v>
      </c>
      <c r="O95" s="106" t="str">
        <f>Eventos!AM105</f>
        <v>ADMINISTRADOR</v>
      </c>
    </row>
    <row r="96" spans="1:15" x14ac:dyDescent="0.35">
      <c r="A96" s="106">
        <f>Eventos!AI106</f>
        <v>45936</v>
      </c>
      <c r="B96" s="106" t="str">
        <f>Eventos!S106</f>
        <v>TI-DS-DS-84</v>
      </c>
      <c r="C96">
        <f>Eventos!AJ106</f>
        <v>88</v>
      </c>
      <c r="D96" s="106" t="str">
        <f>Eventos!AK106</f>
        <v>Contrato Individual de trabajo/Acuerdo de Nivel de Servicio (SLA)</v>
      </c>
      <c r="E96" s="106">
        <f>Eventos!AL106</f>
        <v>45936</v>
      </c>
      <c r="F96" s="106" t="str">
        <f>Eventos!AN106</f>
        <v xml:space="preserve"> Cumplir con las leyes de derechos de autor y acuerdo de licenciamiento de software.</v>
      </c>
      <c r="G96" s="106" t="str">
        <f>Eventos!AO106</f>
        <v>HUMANOS</v>
      </c>
      <c r="H96">
        <f>Eventos!AR106</f>
        <v>3</v>
      </c>
      <c r="I96">
        <f>Eventos!AT106</f>
        <v>4</v>
      </c>
      <c r="J96">
        <f>Eventos!AV106</f>
        <v>5</v>
      </c>
      <c r="K96">
        <f>Eventos!AX106</f>
        <v>5</v>
      </c>
      <c r="L96">
        <f>Eventos!AZ106</f>
        <v>5</v>
      </c>
      <c r="M96">
        <f>Eventos!BB106</f>
        <v>5</v>
      </c>
      <c r="N96" s="106" t="str">
        <f>Eventos!AP106</f>
        <v>NA</v>
      </c>
      <c r="O96" s="106" t="str">
        <f>Eventos!AM106</f>
        <v>ADMINISTRADOR</v>
      </c>
    </row>
    <row r="97" spans="1:15" x14ac:dyDescent="0.35">
      <c r="A97" s="106">
        <f>Eventos!AI107</f>
        <v>45936</v>
      </c>
      <c r="B97" s="106" t="str">
        <f>Eventos!S107</f>
        <v>TI-DS-DS-85</v>
      </c>
      <c r="C97">
        <f>Eventos!AJ107</f>
        <v>89</v>
      </c>
      <c r="D97" s="106" t="str">
        <f>Eventos!AK107</f>
        <v>Política de Cumplimiento ACT-APRO-173</v>
      </c>
      <c r="E97" s="106">
        <f>Eventos!AL107</f>
        <v>45936</v>
      </c>
      <c r="F97" s="106" t="str">
        <f>Eventos!AN107</f>
        <v>Resguardar los registros de la organización</v>
      </c>
      <c r="G97" s="106" t="str">
        <f>Eventos!AO107</f>
        <v>HUMANOS</v>
      </c>
      <c r="H97">
        <f>Eventos!AR107</f>
        <v>3</v>
      </c>
      <c r="I97">
        <f>Eventos!AT107</f>
        <v>4</v>
      </c>
      <c r="J97">
        <f>Eventos!AV107</f>
        <v>5</v>
      </c>
      <c r="K97">
        <f>Eventos!AX107</f>
        <v>5</v>
      </c>
      <c r="L97">
        <f>Eventos!AZ107</f>
        <v>5</v>
      </c>
      <c r="M97">
        <f>Eventos!BB107</f>
        <v>5</v>
      </c>
      <c r="N97" s="106" t="str">
        <f>Eventos!AP107</f>
        <v>NA</v>
      </c>
      <c r="O97" s="106" t="str">
        <f>Eventos!AM107</f>
        <v>ADMINISTRADOR</v>
      </c>
    </row>
    <row r="98" spans="1:15" x14ac:dyDescent="0.35">
      <c r="A98" s="106">
        <f>Eventos!AI108</f>
        <v>45936</v>
      </c>
      <c r="B98" s="106" t="str">
        <f>Eventos!S108</f>
        <v>TI-DS-DS-87</v>
      </c>
      <c r="C98">
        <f>Eventos!AJ108</f>
        <v>91</v>
      </c>
      <c r="D98" s="106" t="str">
        <f>Eventos!AK108</f>
        <v>Política de Seguridad de la Información/ Manual para la gestión de medios de almacenamiento/ Bitácora de activos de información documentos destruidos</v>
      </c>
      <c r="E98" s="106">
        <f>Eventos!AL108</f>
        <v>45936</v>
      </c>
      <c r="F98" s="106" t="str">
        <f>Eventos!AN108</f>
        <v>Establecer lineamientos para la manipulación y destrucción de soportes</v>
      </c>
      <c r="G98" s="106" t="str">
        <f>Eventos!AO108</f>
        <v>HUMANOS</v>
      </c>
      <c r="H98">
        <f>Eventos!AR108</f>
        <v>3</v>
      </c>
      <c r="I98">
        <f>Eventos!AT108</f>
        <v>4</v>
      </c>
      <c r="J98">
        <f>Eventos!AV108</f>
        <v>5</v>
      </c>
      <c r="K98">
        <f>Eventos!AX108</f>
        <v>3</v>
      </c>
      <c r="L98">
        <f>Eventos!AZ108</f>
        <v>5</v>
      </c>
      <c r="M98">
        <f>Eventos!BB108</f>
        <v>5</v>
      </c>
      <c r="N98" s="106" t="str">
        <f>Eventos!AP108</f>
        <v>NA</v>
      </c>
      <c r="O98" s="106" t="str">
        <f>Eventos!AM108</f>
        <v>JEFE TI</v>
      </c>
    </row>
    <row r="99" spans="1:15" x14ac:dyDescent="0.35">
      <c r="A99" s="106">
        <f>Eventos!AI109</f>
        <v>45936</v>
      </c>
      <c r="B99" s="106" t="str">
        <f>Eventos!S109</f>
        <v>TI-DS-DS-88</v>
      </c>
      <c r="C99">
        <f>Eventos!AJ109</f>
        <v>92</v>
      </c>
      <c r="D99" s="106" t="str">
        <f>Eventos!AK109</f>
        <v>Contrato de Licenciamiento y USo de Exclusivo del Software Elthon</v>
      </c>
      <c r="E99" s="106">
        <f>Eventos!AL109</f>
        <v>45936</v>
      </c>
      <c r="F99" s="106" t="str">
        <f>Eventos!AN109</f>
        <v>Solicitar autorización a los clientes para el uso de su nombre en campañas de marketing y publicidad</v>
      </c>
      <c r="G99" s="106" t="str">
        <f>Eventos!AO109</f>
        <v>HUMANOS</v>
      </c>
      <c r="H99">
        <f>Eventos!AR109</f>
        <v>3</v>
      </c>
      <c r="I99">
        <f>Eventos!AT109</f>
        <v>4</v>
      </c>
      <c r="J99">
        <f>Eventos!AV109</f>
        <v>5</v>
      </c>
      <c r="K99">
        <f>Eventos!AX109</f>
        <v>3</v>
      </c>
      <c r="L99">
        <f>Eventos!AZ109</f>
        <v>5</v>
      </c>
      <c r="M99">
        <f>Eventos!BB109</f>
        <v>5</v>
      </c>
      <c r="N99" s="106" t="str">
        <f>Eventos!AP109</f>
        <v>NA</v>
      </c>
      <c r="O99" s="106" t="str">
        <f>Eventos!AM109</f>
        <v xml:space="preserve">GERENTE DE MERCADEO </v>
      </c>
    </row>
    <row r="100" spans="1:15" x14ac:dyDescent="0.35">
      <c r="A100" s="106">
        <f>Eventos!AI110</f>
        <v>45936</v>
      </c>
      <c r="B100" s="106" t="str">
        <f>Eventos!S110</f>
        <v>TI-DS-DS-89</v>
      </c>
      <c r="C100">
        <f>Eventos!AJ110</f>
        <v>93</v>
      </c>
      <c r="D100" s="106" t="str">
        <f>Eventos!AK110</f>
        <v>Contrato Individual de trabajo/Acuerdo de Confidencialidad/Política de Clasificación de la Información/Manual Descriptivo de Cargos</v>
      </c>
      <c r="E100" s="106">
        <f>Eventos!AL110</f>
        <v>45936</v>
      </c>
      <c r="F100" s="106" t="str">
        <f>Eventos!AN110</f>
        <v>Existir controles apropiados para limitar el acceso a los datos y las aplicaciones de los clientes y para monitorear cualquier actividad sospechosa.</v>
      </c>
      <c r="G100" s="106" t="str">
        <f>Eventos!AO110</f>
        <v>HUMANOS/TECNOLÓGICOS/ECONÓMICOS</v>
      </c>
      <c r="H100">
        <f>Eventos!AR110</f>
        <v>3</v>
      </c>
      <c r="I100">
        <f>Eventos!AT110</f>
        <v>4</v>
      </c>
      <c r="J100">
        <f>Eventos!AV110</f>
        <v>5</v>
      </c>
      <c r="K100">
        <f>Eventos!AX110</f>
        <v>5</v>
      </c>
      <c r="L100">
        <f>Eventos!AZ110</f>
        <v>5</v>
      </c>
      <c r="M100">
        <f>Eventos!BB110</f>
        <v>5</v>
      </c>
      <c r="N100" s="106" t="str">
        <f>Eventos!AP110</f>
        <v>NA</v>
      </c>
      <c r="O100" s="106" t="str">
        <f>Eventos!AM110</f>
        <v>JEFE TI/JEFE DE CALIDAD</v>
      </c>
    </row>
    <row r="101" spans="1:15" x14ac:dyDescent="0.35">
      <c r="A101" s="106">
        <f>Eventos!AI111</f>
        <v>45936</v>
      </c>
      <c r="B101" s="106" t="str">
        <f>Eventos!S111</f>
        <v>TI-DS-DS-03</v>
      </c>
      <c r="C101">
        <f>Eventos!AJ111</f>
        <v>16</v>
      </c>
      <c r="D101" s="106" t="str">
        <f>Eventos!AK111</f>
        <v>Manual de riesgo operativo</v>
      </c>
      <c r="E101" s="106">
        <f>Eventos!AL111</f>
        <v>45936</v>
      </c>
      <c r="F101" s="106" t="str">
        <f>Eventos!AN111</f>
        <v>Conformar el comite de seguridad para dar seguimiento a los requisitos relacionados con tecnologia de informacion.</v>
      </c>
      <c r="G101" s="106" t="str">
        <f>Eventos!AO111</f>
        <v>HUMANOS/TECNOLOGICOS/ECONOMICOS</v>
      </c>
      <c r="H101">
        <f>Eventos!AR111</f>
        <v>3</v>
      </c>
      <c r="I101">
        <f>Eventos!AT111</f>
        <v>4</v>
      </c>
      <c r="J101">
        <f>Eventos!AV111</f>
        <v>5</v>
      </c>
      <c r="K101">
        <f>Eventos!AX111</f>
        <v>3</v>
      </c>
      <c r="L101">
        <f>Eventos!AZ111</f>
        <v>5</v>
      </c>
      <c r="M101">
        <f>Eventos!BB111</f>
        <v>5</v>
      </c>
      <c r="N101" s="106" t="str">
        <f>Eventos!AP111</f>
        <v>NA</v>
      </c>
      <c r="O101" s="106" t="str">
        <f>Eventos!AM111</f>
        <v>JEFE TI</v>
      </c>
    </row>
    <row r="102" spans="1:15" x14ac:dyDescent="0.35">
      <c r="A102" s="106">
        <f>Eventos!AI112</f>
        <v>45936</v>
      </c>
      <c r="B102" s="106" t="str">
        <f>Eventos!S112</f>
        <v>TI-DS-DS-04</v>
      </c>
      <c r="C102">
        <f>Eventos!AJ112</f>
        <v>1</v>
      </c>
      <c r="D102" s="106" t="str">
        <f>Eventos!AK112</f>
        <v>Seccion Politica de desarrollo seguro/Manual de desarrollo seguro/Sección Políticas Desarrollo y mantenimiento seguro//Infraestructura tecnologica y especificaciones tecnicas del software. Sección INSTALACIÓN DE SOFTWARE DE EXPLOTACIÓN</v>
      </c>
      <c r="E102" s="106">
        <f>Eventos!AL112</f>
        <v>45936</v>
      </c>
      <c r="F102" s="106" t="str">
        <f>Eventos!AN112</f>
        <v>Establecer y aplicar reglas de desarrollo seguro</v>
      </c>
      <c r="G102" s="106" t="str">
        <f>Eventos!AO112</f>
        <v>HUMANOS/TECNOLOGICOS/ECONOMICOS</v>
      </c>
      <c r="H102">
        <f>Eventos!AR112</f>
        <v>3</v>
      </c>
      <c r="I102">
        <f>Eventos!AT112</f>
        <v>4</v>
      </c>
      <c r="J102">
        <f>Eventos!AV112</f>
        <v>5</v>
      </c>
      <c r="K102">
        <f>Eventos!AX112</f>
        <v>5</v>
      </c>
      <c r="L102">
        <f>Eventos!AZ112</f>
        <v>5</v>
      </c>
      <c r="M102">
        <f>Eventos!BB112</f>
        <v>5</v>
      </c>
      <c r="N102" s="106" t="str">
        <f>Eventos!AP112</f>
        <v>NA</v>
      </c>
      <c r="O102" s="106" t="str">
        <f>Eventos!AM112</f>
        <v>JEFE TI</v>
      </c>
    </row>
    <row r="103" spans="1:15" x14ac:dyDescent="0.35">
      <c r="A103" s="106">
        <f>Eventos!AI113</f>
        <v>45936</v>
      </c>
      <c r="B103" s="106" t="str">
        <f>Eventos!S113</f>
        <v>TI-DS-DS-05</v>
      </c>
      <c r="C103">
        <f>Eventos!AJ113</f>
        <v>18</v>
      </c>
      <c r="D103" s="106" t="str">
        <f>Eventos!AK113</f>
        <v>Manual para la Gestión de Proveedores/ Documentos Habilitantes Proveedores</v>
      </c>
      <c r="E103" s="106">
        <f>Eventos!AL113</f>
        <v>45936</v>
      </c>
      <c r="F103" s="106" t="str">
        <f>Eventos!AN113</f>
        <v xml:space="preserve"> Verificar que el proveedor de software y servicios en la nube cuenten con las certificaciones apropiadas para la provisión del servicio, tanto de carácter legal como de carácter técnico</v>
      </c>
      <c r="G103" s="106" t="str">
        <f>Eventos!AO113</f>
        <v>HUMANOS/TECNOLOGICOS/ECONOMICOS</v>
      </c>
      <c r="H103">
        <f>Eventos!AR113</f>
        <v>3</v>
      </c>
      <c r="I103">
        <f>Eventos!AT113</f>
        <v>4</v>
      </c>
      <c r="J103">
        <f>Eventos!AV113</f>
        <v>5</v>
      </c>
      <c r="K103">
        <f>Eventos!AX113</f>
        <v>5</v>
      </c>
      <c r="L103">
        <f>Eventos!AZ113</f>
        <v>5</v>
      </c>
      <c r="M103">
        <f>Eventos!BB113</f>
        <v>5</v>
      </c>
      <c r="N103" s="106" t="str">
        <f>Eventos!AP113</f>
        <v>NA</v>
      </c>
      <c r="O103" s="106" t="str">
        <f>Eventos!AM113</f>
        <v>ADMINISTRADOR</v>
      </c>
    </row>
    <row r="104" spans="1:15" x14ac:dyDescent="0.35">
      <c r="A104" s="106">
        <f>Eventos!AI114</f>
        <v>45936</v>
      </c>
      <c r="B104" s="106" t="str">
        <f>Eventos!S114</f>
        <v>TI-DS-DS-06</v>
      </c>
      <c r="C104">
        <f>Eventos!AJ114</f>
        <v>19</v>
      </c>
      <c r="D104" s="106" t="str">
        <f>Eventos!AK114</f>
        <v>PETI</v>
      </c>
      <c r="E104" s="106">
        <f>Eventos!AL114</f>
        <v>45936</v>
      </c>
      <c r="F104" s="106" t="str">
        <f>Eventos!AN114</f>
        <v>Elaboracion del PETI anual</v>
      </c>
      <c r="G104" s="106" t="str">
        <f>Eventos!AO114</f>
        <v>HUMANOS/TECNOLOGICOS/ECONOMICOS</v>
      </c>
      <c r="H104">
        <f>Eventos!AR114</f>
        <v>3</v>
      </c>
      <c r="I104">
        <f>Eventos!AT114</f>
        <v>4</v>
      </c>
      <c r="J104">
        <f>Eventos!AV114</f>
        <v>5</v>
      </c>
      <c r="K104">
        <f>Eventos!AX114</f>
        <v>3</v>
      </c>
      <c r="L104">
        <f>Eventos!AZ114</f>
        <v>5</v>
      </c>
      <c r="M104">
        <f>Eventos!BB114</f>
        <v>5</v>
      </c>
      <c r="N104" s="106" t="str">
        <f>Eventos!AP114</f>
        <v>NA</v>
      </c>
      <c r="O104" s="106" t="str">
        <f>Eventos!AM114</f>
        <v>ADMINISTRADOR</v>
      </c>
    </row>
    <row r="105" spans="1:15" x14ac:dyDescent="0.35">
      <c r="A105" s="106">
        <f>Eventos!AI115</f>
        <v>45936</v>
      </c>
      <c r="B105" s="106" t="str">
        <f>Eventos!S115</f>
        <v>TI-DS-DS-07</v>
      </c>
      <c r="C105">
        <f>Eventos!AJ115</f>
        <v>20</v>
      </c>
      <c r="D105" s="106" t="str">
        <f>Eventos!AK115</f>
        <v>PETI</v>
      </c>
      <c r="E105" s="106">
        <f>Eventos!AL115</f>
        <v>45936</v>
      </c>
      <c r="F105" s="106" t="str">
        <f>Eventos!AN115</f>
        <v>Elaboracion del PETI anual</v>
      </c>
      <c r="G105" s="106" t="str">
        <f>Eventos!AO115</f>
        <v>HUMANOS/TECNOLOGICOS/ECONOMICOS</v>
      </c>
      <c r="H105">
        <f>Eventos!AR115</f>
        <v>3</v>
      </c>
      <c r="I105">
        <f>Eventos!AT115</f>
        <v>4</v>
      </c>
      <c r="J105">
        <f>Eventos!AV115</f>
        <v>5</v>
      </c>
      <c r="K105">
        <f>Eventos!AX115</f>
        <v>3</v>
      </c>
      <c r="L105">
        <f>Eventos!AZ115</f>
        <v>5</v>
      </c>
      <c r="M105">
        <f>Eventos!BB115</f>
        <v>5</v>
      </c>
      <c r="N105" s="106" t="str">
        <f>Eventos!AP115</f>
        <v>NA</v>
      </c>
      <c r="O105" s="106" t="str">
        <f>Eventos!AM115</f>
        <v>ADMINISTRADOR</v>
      </c>
    </row>
    <row r="106" spans="1:15" x14ac:dyDescent="0.35">
      <c r="A106" s="106">
        <f>Eventos!AI116</f>
        <v>45936</v>
      </c>
      <c r="B106" s="106" t="str">
        <f>Eventos!S116</f>
        <v>TI-DS-DS-08</v>
      </c>
      <c r="C106">
        <f>Eventos!AJ116</f>
        <v>21</v>
      </c>
      <c r="D106" s="106" t="str">
        <f>Eventos!AK116</f>
        <v>PRESUPUESTO ANUAL/PETI</v>
      </c>
      <c r="E106" s="106">
        <f>Eventos!AL116</f>
        <v>45936</v>
      </c>
      <c r="F106" s="106" t="str">
        <f>Eventos!AN116</f>
        <v>Elaborar un presupuest anual para la gestion oportuna de recursos</v>
      </c>
      <c r="G106" s="106" t="str">
        <f>Eventos!AO116</f>
        <v>HUMANOS/TECNOLOGICOS/ECONOMICOS</v>
      </c>
      <c r="H106">
        <f>Eventos!AR116</f>
        <v>3</v>
      </c>
      <c r="I106">
        <f>Eventos!AT116</f>
        <v>4</v>
      </c>
      <c r="J106">
        <f>Eventos!AV116</f>
        <v>5</v>
      </c>
      <c r="K106">
        <f>Eventos!AX116</f>
        <v>3</v>
      </c>
      <c r="L106">
        <f>Eventos!AZ116</f>
        <v>5</v>
      </c>
      <c r="M106">
        <f>Eventos!BB116</f>
        <v>5</v>
      </c>
      <c r="N106" s="106" t="str">
        <f>Eventos!AP116</f>
        <v>NA</v>
      </c>
      <c r="O106" s="106" t="str">
        <f>Eventos!AM116</f>
        <v>ADMINISTRADOR</v>
      </c>
    </row>
    <row r="107" spans="1:15" x14ac:dyDescent="0.35">
      <c r="A107" s="106">
        <f>Eventos!AI117</f>
        <v>45936</v>
      </c>
      <c r="B107" s="106" t="str">
        <f>Eventos!S117</f>
        <v>TI-DS-DS-11</v>
      </c>
      <c r="C107">
        <f>Eventos!AJ117</f>
        <v>23</v>
      </c>
      <c r="D107" s="106" t="str">
        <f>Eventos!AK117</f>
        <v>Trabajadores:1) Matriz de comunicaciones 2) Registro de sistemas criticos de TI/Parte externas: plataforma de capacitación virtual https://academia-virtual.elthon.org</v>
      </c>
      <c r="E107" s="106">
        <f>Eventos!AL117</f>
        <v>45936</v>
      </c>
      <c r="F107" s="106" t="str">
        <f>Eventos!AN117</f>
        <v>Capacitar o informar acerca de las reformas o politicas que esten cambiantes en la organizacion.</v>
      </c>
      <c r="G107" s="106" t="str">
        <f>Eventos!AO117</f>
        <v>HUMANOS/TECNOLOGICOS/ECONOMICOS</v>
      </c>
      <c r="H107">
        <f>Eventos!AR117</f>
        <v>3</v>
      </c>
      <c r="I107">
        <f>Eventos!AT117</f>
        <v>4</v>
      </c>
      <c r="J107">
        <f>Eventos!AV117</f>
        <v>5</v>
      </c>
      <c r="K107">
        <f>Eventos!AX117</f>
        <v>3</v>
      </c>
      <c r="L107">
        <f>Eventos!AZ117</f>
        <v>5</v>
      </c>
      <c r="M107">
        <f>Eventos!BB117</f>
        <v>5</v>
      </c>
      <c r="N107" s="106" t="str">
        <f>Eventos!AP117</f>
        <v>NA</v>
      </c>
      <c r="O107" s="106" t="str">
        <f>Eventos!AM117</f>
        <v>JEFE TI</v>
      </c>
    </row>
    <row r="108" spans="1:15" x14ac:dyDescent="0.35">
      <c r="A108" s="106">
        <f>Eventos!AI118</f>
        <v>45936</v>
      </c>
      <c r="B108" s="106" t="str">
        <f>Eventos!S118</f>
        <v>TI-DS-DS-29</v>
      </c>
      <c r="C108">
        <f>Eventos!AJ118</f>
        <v>38</v>
      </c>
      <c r="D108" s="106" t="str">
        <f>Eventos!AK118</f>
        <v xml:space="preserve">Política de Clasificación de la Información </v>
      </c>
      <c r="E108" s="106">
        <f>Eventos!AL118</f>
        <v>45936</v>
      </c>
      <c r="F108" s="106" t="str">
        <f>Eventos!AN118</f>
        <v>Desarrollar e implementar procedimientos para etiquetar la información, de acuerdo con el esquema de clasificación adoptado por la organización.</v>
      </c>
      <c r="G108" s="106" t="str">
        <f>Eventos!AO118</f>
        <v>HUMANOS/TECNOLOGICOS/ECONOMICOS</v>
      </c>
      <c r="H108">
        <f>Eventos!AR118</f>
        <v>3</v>
      </c>
      <c r="I108">
        <f>Eventos!AT118</f>
        <v>4</v>
      </c>
      <c r="J108">
        <f>Eventos!AV118</f>
        <v>5</v>
      </c>
      <c r="K108">
        <f>Eventos!AX118</f>
        <v>3</v>
      </c>
      <c r="L108">
        <f>Eventos!AZ118</f>
        <v>5</v>
      </c>
      <c r="M108">
        <f>Eventos!BB118</f>
        <v>5</v>
      </c>
      <c r="N108" s="106" t="str">
        <f>Eventos!AP118</f>
        <v>NA</v>
      </c>
      <c r="O108" s="106" t="str">
        <f>Eventos!AM118</f>
        <v>JEFE GESTION DE CALIDAD</v>
      </c>
    </row>
    <row r="109" spans="1:15" x14ac:dyDescent="0.35">
      <c r="A109" s="106">
        <f>Eventos!AI119</f>
        <v>45936</v>
      </c>
      <c r="B109" s="106" t="str">
        <f>Eventos!S119</f>
        <v>TI-DS-DS-86</v>
      </c>
      <c r="C109">
        <f>Eventos!AJ119</f>
        <v>90</v>
      </c>
      <c r="D109" s="106" t="str">
        <f>Eventos!AK119</f>
        <v>Plan de Implementación a la Ley Orgánica de Protección de Datos</v>
      </c>
      <c r="E109" s="106">
        <f>Eventos!AL119</f>
        <v>45936</v>
      </c>
      <c r="F109" s="106" t="str">
        <f>Eventos!AN119</f>
        <v>Garantizar el adecuado cumplimiento de la normativa legal vigente, la cual tiene por objeto y finalidad desarrollar y garantizar el ejercicio del derecho a la protección de datos personales mediante el manejo adecuado de la información.</v>
      </c>
      <c r="G109" s="106" t="str">
        <f>Eventos!AO119</f>
        <v>HUMANOS</v>
      </c>
      <c r="H109">
        <f>Eventos!AR119</f>
        <v>3</v>
      </c>
      <c r="I109">
        <f>Eventos!AT119</f>
        <v>4</v>
      </c>
      <c r="J109">
        <f>Eventos!AV119</f>
        <v>5</v>
      </c>
      <c r="K109">
        <f>Eventos!AX119</f>
        <v>5</v>
      </c>
      <c r="L109">
        <f>Eventos!AZ119</f>
        <v>5</v>
      </c>
      <c r="M109">
        <f>Eventos!BB119</f>
        <v>5</v>
      </c>
      <c r="N109" s="106" t="str">
        <f>Eventos!AP119</f>
        <v>NA</v>
      </c>
      <c r="O109" s="106" t="str">
        <f>Eventos!AM119</f>
        <v>JEFE DE CALIDAD</v>
      </c>
    </row>
    <row r="110" spans="1:15" x14ac:dyDescent="0.35">
      <c r="A110" s="106">
        <f>Eventos!AI120</f>
        <v>45936</v>
      </c>
      <c r="B110" s="106" t="str">
        <f>Eventos!S120</f>
        <v>TI-DS-DS-04</v>
      </c>
      <c r="C110">
        <f>Eventos!AJ120</f>
        <v>17</v>
      </c>
      <c r="D110" s="106" t="str">
        <f>Eventos!AK120</f>
        <v>Política de Cumplimiento ACT-APRO-173</v>
      </c>
      <c r="E110" s="106">
        <f>Eventos!AL120</f>
        <v>45936</v>
      </c>
      <c r="F110" s="106" t="str">
        <f>Eventos!AN120</f>
        <v>Definir de manera explicita los requisitos tanto legales como regulatorios, estatutarios o contractuales</v>
      </c>
      <c r="G110" s="106" t="str">
        <f>Eventos!AO120</f>
        <v>HUMANOS/TECNOLOGICOS/ECONOMICOS</v>
      </c>
      <c r="H110">
        <f>Eventos!AR120</f>
        <v>3</v>
      </c>
      <c r="I110">
        <f>Eventos!AT120</f>
        <v>4</v>
      </c>
      <c r="J110">
        <f>Eventos!AV120</f>
        <v>5</v>
      </c>
      <c r="K110">
        <f>Eventos!AX120</f>
        <v>3</v>
      </c>
      <c r="L110">
        <f>Eventos!AZ120</f>
        <v>5</v>
      </c>
      <c r="M110">
        <f>Eventos!BB120</f>
        <v>5</v>
      </c>
      <c r="N110" s="106" t="str">
        <f>Eventos!AP120</f>
        <v>NA</v>
      </c>
      <c r="O110" s="106" t="str">
        <f>Eventos!AM120</f>
        <v>ADMINISTRADOR</v>
      </c>
    </row>
    <row r="111" spans="1:15" x14ac:dyDescent="0.35">
      <c r="A111" s="106">
        <f>Eventos!AI121</f>
        <v>45936</v>
      </c>
      <c r="B111" s="106" t="str">
        <f>Eventos!S121</f>
        <v>TI-DS-DS-64</v>
      </c>
      <c r="C111">
        <f>Eventos!AJ121</f>
        <v>8</v>
      </c>
      <c r="D111" s="106" t="str">
        <f>Eventos!AK121</f>
        <v>SUBPROCESO PRUEBAS UNITARIAS Y DE VULNERABILIDAD ACT-APRO-173/Subproceso Solicitud y desarrollo de requerimientos tecnologicos Anexo 1 Formato pruebas en certificación</v>
      </c>
      <c r="E111" s="106">
        <f>Eventos!AL121</f>
        <v>45936</v>
      </c>
      <c r="F111" s="106" t="str">
        <f>Eventos!AN121</f>
        <v>Realizar pruebas de seguridad funcional del sistema durante sus desarrollo</v>
      </c>
      <c r="G111" s="106" t="str">
        <f>Eventos!AO121</f>
        <v>HUMANOS/TECNOLOGICOS/ECONOMICOS</v>
      </c>
      <c r="H111">
        <f>Eventos!AR121</f>
        <v>3</v>
      </c>
      <c r="I111">
        <f>Eventos!AT121</f>
        <v>4</v>
      </c>
      <c r="J111">
        <f>Eventos!AV121</f>
        <v>5</v>
      </c>
      <c r="K111">
        <f>Eventos!AX121</f>
        <v>5</v>
      </c>
      <c r="L111">
        <f>Eventos!AZ121</f>
        <v>5</v>
      </c>
      <c r="M111">
        <f>Eventos!BB121</f>
        <v>5</v>
      </c>
      <c r="N111" s="106" t="str">
        <f>Eventos!AP121</f>
        <v>abc</v>
      </c>
      <c r="O111" s="106" t="str">
        <f>Eventos!AM121</f>
        <v>JEFE TI</v>
      </c>
    </row>
    <row r="112" spans="1:15" x14ac:dyDescent="0.35">
      <c r="A112" s="106">
        <f>Eventos!AI122</f>
        <v>45936</v>
      </c>
      <c r="B112" s="106" t="str">
        <f>Eventos!S122</f>
        <v>TI-DS-DS-31</v>
      </c>
      <c r="C112">
        <f>Eventos!AJ122</f>
        <v>5</v>
      </c>
      <c r="D112" s="106" t="str">
        <f>Eventos!AK122</f>
        <v>MANUAL DE GESTIÓN DEL CAMBIO ACT-APRO-173. Sección 5 "Políticas" /Anexo 1 Registro de cambios en producción/Manual de desarrollo seguro ACT-APRO-173.Control de Versiones</v>
      </c>
      <c r="E112" s="106">
        <f>Eventos!AL122</f>
        <v>45936</v>
      </c>
      <c r="F112" s="106" t="str">
        <f>Eventos!AN122</f>
        <v>Controlar los cambios en la organización</v>
      </c>
      <c r="G112" s="106" t="str">
        <f>Eventos!AO122</f>
        <v>HUMANOS/TECNOLOGICOS/ECONOMICOS</v>
      </c>
      <c r="H112">
        <f>Eventos!AR122</f>
        <v>1</v>
      </c>
      <c r="I112">
        <f>Eventos!AT122</f>
        <v>4</v>
      </c>
      <c r="J112">
        <f>Eventos!AV122</f>
        <v>5</v>
      </c>
      <c r="K112">
        <f>Eventos!AX122</f>
        <v>5</v>
      </c>
      <c r="L112">
        <f>Eventos!AZ122</f>
        <v>5</v>
      </c>
      <c r="M112">
        <f>Eventos!BB122</f>
        <v>5</v>
      </c>
      <c r="N112" s="106" t="str">
        <f>Eventos!AP122</f>
        <v>NA</v>
      </c>
      <c r="O112" s="106" t="str">
        <f>Eventos!AM122</f>
        <v>JEFE TI</v>
      </c>
    </row>
    <row r="113" spans="1:15" x14ac:dyDescent="0.35">
      <c r="A113" s="106">
        <f>Eventos!AI123</f>
        <v>45936</v>
      </c>
      <c r="B113" s="106" t="str">
        <f>Eventos!S123</f>
        <v>TI-DS-DS-58</v>
      </c>
      <c r="C113">
        <f>Eventos!AJ123</f>
        <v>6</v>
      </c>
      <c r="D113" s="106" t="str">
        <f>Eventos!AK123</f>
        <v>Subproceso Solicitud y desarrollo de requerimientos tecnologicos</v>
      </c>
      <c r="E113" s="106">
        <f>Eventos!AL123</f>
        <v>45936</v>
      </c>
      <c r="F113" s="106" t="str">
        <f>Eventos!AN123</f>
        <v>Cumplimiento normativo de la ISO 9001 respecto a los requisitos de producto y servicio</v>
      </c>
      <c r="G113" s="106" t="str">
        <f>Eventos!AO123</f>
        <v>HUMANOS/TECNOLOGICOS/ECONOMICOS</v>
      </c>
      <c r="H113">
        <f>Eventos!AR123</f>
        <v>3</v>
      </c>
      <c r="I113">
        <f>Eventos!AT123</f>
        <v>4</v>
      </c>
      <c r="J113">
        <f>Eventos!AV123</f>
        <v>5</v>
      </c>
      <c r="K113">
        <f>Eventos!AX123</f>
        <v>5</v>
      </c>
      <c r="L113">
        <f>Eventos!AZ123</f>
        <v>5</v>
      </c>
      <c r="M113">
        <f>Eventos!BB123</f>
        <v>4</v>
      </c>
      <c r="N113" s="106" t="str">
        <f>Eventos!AP123</f>
        <v>NA</v>
      </c>
      <c r="O113" s="106" t="str">
        <f>Eventos!AM123</f>
        <v>Administrador/JEFE TI/Soporte funcional/ Jefe de calidad</v>
      </c>
    </row>
    <row r="114" spans="1:15" x14ac:dyDescent="0.35">
      <c r="A114" s="106">
        <f>Eventos!AI124</f>
        <v>45936</v>
      </c>
      <c r="B114" s="106" t="str">
        <f>Eventos!S124</f>
        <v>TI-DS-DS-63</v>
      </c>
      <c r="C114">
        <f>Eventos!AJ124</f>
        <v>7</v>
      </c>
      <c r="D114" s="106" t="str">
        <f>Eventos!AK124</f>
        <v>Manual de desarrollo seguro ACT-APRO-173</v>
      </c>
      <c r="E114" s="106">
        <f>Eventos!AL124</f>
        <v>45936</v>
      </c>
      <c r="F114" s="106" t="str">
        <f>Eventos!AN124</f>
        <v>El desarrollo de software externalizado debería ser supervisado y controlado por la organización</v>
      </c>
      <c r="G114" s="106" t="str">
        <f>Eventos!AO124</f>
        <v>HUMANOS/TECNOLOGICOS/ECONOMICOS</v>
      </c>
      <c r="H114">
        <f>Eventos!AR124</f>
        <v>3</v>
      </c>
      <c r="I114">
        <f>Eventos!AT124</f>
        <v>4</v>
      </c>
      <c r="J114">
        <f>Eventos!AV124</f>
        <v>5</v>
      </c>
      <c r="K114">
        <f>Eventos!AX124</f>
        <v>5</v>
      </c>
      <c r="L114">
        <f>Eventos!AZ124</f>
        <v>5</v>
      </c>
      <c r="M114">
        <f>Eventos!BB124</f>
        <v>5</v>
      </c>
      <c r="N114" s="106" t="str">
        <f>Eventos!AP124</f>
        <v>NA</v>
      </c>
      <c r="O114" s="106" t="str">
        <f>Eventos!AM124</f>
        <v>JEFE TI</v>
      </c>
    </row>
    <row r="115" spans="1:15" x14ac:dyDescent="0.35">
      <c r="C115"/>
      <c r="D115" s="106"/>
      <c r="E115" s="106"/>
      <c r="F115" s="106"/>
      <c r="G115" s="106"/>
      <c r="J115"/>
      <c r="K115"/>
      <c r="N115" s="106"/>
      <c r="O115" s="106"/>
    </row>
    <row r="116" spans="1:15" x14ac:dyDescent="0.35">
      <c r="C116"/>
      <c r="D116" s="106"/>
      <c r="E116" s="106"/>
      <c r="F116" s="106"/>
      <c r="G116" s="106"/>
      <c r="J116"/>
      <c r="K116"/>
      <c r="N116" s="106"/>
      <c r="O116" s="106"/>
    </row>
    <row r="117" spans="1:15" x14ac:dyDescent="0.35">
      <c r="C117"/>
      <c r="D117" s="106"/>
      <c r="E117" s="106"/>
      <c r="F117" s="106"/>
      <c r="G117" s="106"/>
      <c r="J117"/>
      <c r="K117"/>
      <c r="N117" s="106"/>
      <c r="O117" s="106"/>
    </row>
    <row r="118" spans="1:15" x14ac:dyDescent="0.35">
      <c r="C118"/>
      <c r="D118" s="106"/>
      <c r="E118" s="106"/>
      <c r="F118" s="106"/>
      <c r="G118" s="106"/>
      <c r="J118"/>
      <c r="K118"/>
      <c r="N118" s="106"/>
      <c r="O118" s="106"/>
    </row>
    <row r="119" spans="1:15" x14ac:dyDescent="0.35">
      <c r="C119"/>
      <c r="D119" s="106"/>
      <c r="E119" s="106"/>
      <c r="F119" s="106"/>
      <c r="G119" s="106"/>
      <c r="J119"/>
      <c r="K119"/>
      <c r="N119" s="106"/>
      <c r="O119" s="106"/>
    </row>
    <row r="120" spans="1:15" x14ac:dyDescent="0.35">
      <c r="A120" s="106" t="str">
        <f>+IF(Eventos!AI125=0,"",Eventos!AI125)</f>
        <v/>
      </c>
      <c r="B120" s="106" t="str">
        <f>+IF(Eventos!S125=0,"",Eventos!S125)</f>
        <v/>
      </c>
      <c r="C120" t="str">
        <f>+IF(Eventos!AJ125=0,"",Eventos!AJ125)</f>
        <v/>
      </c>
      <c r="D120" s="106" t="str">
        <f>+IF(Eventos!AK125=0,"",Eventos!AK125)</f>
        <v/>
      </c>
      <c r="E120" s="106" t="str">
        <f>+IF(Eventos!AL125=0,"",Eventos!AL125)</f>
        <v/>
      </c>
      <c r="F120" s="106" t="str">
        <f>+IF(Eventos!AN125=0,"",Eventos!AN125)</f>
        <v/>
      </c>
      <c r="G120" s="106" t="str">
        <f>+IF(Eventos!AO125=0,"",Eventos!AO125)</f>
        <v/>
      </c>
      <c r="H120" t="str">
        <f>+IF(Eventos!AR125=0,"",Eventos!AR125)</f>
        <v/>
      </c>
      <c r="I120" t="str">
        <f>+IF(Eventos!AT125=0,"",Eventos!AT125)</f>
        <v/>
      </c>
      <c r="J120" t="str">
        <f>+IF(Eventos!AV125=0,"",Eventos!AV125)</f>
        <v/>
      </c>
      <c r="K120" t="str">
        <f>+IF(Eventos!AX125=0,"",Eventos!AX125)</f>
        <v/>
      </c>
      <c r="L120" t="str">
        <f>+IF(Eventos!AZ125=0,"",Eventos!AZ125)</f>
        <v/>
      </c>
      <c r="M120" t="str">
        <f>+IF(Eventos!BB125=0,"",Eventos!BB125)</f>
        <v/>
      </c>
      <c r="N120" s="106" t="str">
        <f>+IF(Eventos!AP125=0,"",Eventos!AP125)</f>
        <v/>
      </c>
      <c r="O120" s="106" t="str">
        <f>+IF(Eventos!AM125=0,"",Eventos!AM125)</f>
        <v/>
      </c>
    </row>
    <row r="121" spans="1:15" x14ac:dyDescent="0.35">
      <c r="A121" s="106" t="str">
        <f>+IF(Eventos!AI126=0,"",Eventos!AI126)</f>
        <v/>
      </c>
      <c r="B121" s="106" t="str">
        <f>+IF(Eventos!S126=0,"",Eventos!S126)</f>
        <v/>
      </c>
      <c r="C121" t="str">
        <f>+IF(Eventos!AJ126=0,"",Eventos!AJ126)</f>
        <v/>
      </c>
      <c r="D121" s="106" t="str">
        <f>+IF(Eventos!AK126=0,"",Eventos!AK126)</f>
        <v/>
      </c>
      <c r="E121" s="106" t="str">
        <f>+IF(Eventos!AL126=0,"",Eventos!AL126)</f>
        <v/>
      </c>
      <c r="F121" s="106" t="str">
        <f>+IF(Eventos!AN126=0,"",Eventos!AN126)</f>
        <v/>
      </c>
      <c r="G121" s="106" t="str">
        <f>+IF(Eventos!AO126=0,"",Eventos!AO126)</f>
        <v/>
      </c>
      <c r="H121" t="str">
        <f>+IF(Eventos!AR126=0,"",Eventos!AR126)</f>
        <v/>
      </c>
      <c r="I121" t="str">
        <f>+IF(Eventos!AT126=0,"",Eventos!AT126)</f>
        <v/>
      </c>
      <c r="J121" t="str">
        <f>+IF(Eventos!AV126=0,"",Eventos!AV126)</f>
        <v/>
      </c>
      <c r="K121" t="str">
        <f>+IF(Eventos!AX126=0,"",Eventos!AX126)</f>
        <v/>
      </c>
      <c r="L121" t="str">
        <f>+IF(Eventos!AZ126=0,"",Eventos!AZ126)</f>
        <v/>
      </c>
      <c r="M121" t="str">
        <f>+IF(Eventos!BB126=0,"",Eventos!BB126)</f>
        <v/>
      </c>
      <c r="N121" s="106" t="str">
        <f>+IF(Eventos!AP126=0,"",Eventos!AP126)</f>
        <v/>
      </c>
      <c r="O121" s="106" t="str">
        <f>+IF(Eventos!AM126=0,"",Eventos!AM126)</f>
        <v/>
      </c>
    </row>
    <row r="122" spans="1:15" x14ac:dyDescent="0.35">
      <c r="A122" s="106" t="str">
        <f>+IF(Eventos!AI127=0,"",Eventos!AI127)</f>
        <v/>
      </c>
      <c r="B122" s="106" t="str">
        <f>+IF(Eventos!S127=0,"",Eventos!S127)</f>
        <v/>
      </c>
      <c r="C122" t="str">
        <f>+IF(Eventos!AJ127=0,"",Eventos!AJ127)</f>
        <v/>
      </c>
      <c r="D122" s="106" t="str">
        <f>+IF(Eventos!AK127=0,"",Eventos!AK127)</f>
        <v/>
      </c>
      <c r="E122" s="106" t="str">
        <f>+IF(Eventos!AL127=0,"",Eventos!AL127)</f>
        <v/>
      </c>
      <c r="F122" s="106" t="str">
        <f>+IF(Eventos!AN127=0,"",Eventos!AN127)</f>
        <v/>
      </c>
      <c r="G122" s="106" t="str">
        <f>+IF(Eventos!AO127=0,"",Eventos!AO127)</f>
        <v/>
      </c>
      <c r="H122" t="str">
        <f>+IF(Eventos!AR127=0,"",Eventos!AR127)</f>
        <v/>
      </c>
      <c r="I122" t="str">
        <f>+IF(Eventos!AT127=0,"",Eventos!AT127)</f>
        <v/>
      </c>
      <c r="J122" t="str">
        <f>+IF(Eventos!AV127=0,"",Eventos!AV127)</f>
        <v/>
      </c>
      <c r="K122" t="str">
        <f>+IF(Eventos!AX127=0,"",Eventos!AX127)</f>
        <v/>
      </c>
      <c r="L122" t="str">
        <f>+IF(Eventos!AZ127=0,"",Eventos!AZ127)</f>
        <v/>
      </c>
      <c r="M122" t="str">
        <f>+IF(Eventos!BB127=0,"",Eventos!BB127)</f>
        <v/>
      </c>
      <c r="N122" s="106" t="str">
        <f>+IF(Eventos!AP127=0,"",Eventos!AP127)</f>
        <v/>
      </c>
      <c r="O122" s="106" t="str">
        <f>+IF(Eventos!AM127=0,"",Eventos!AM127)</f>
        <v/>
      </c>
    </row>
    <row r="123" spans="1:15" x14ac:dyDescent="0.35">
      <c r="A123" s="106" t="str">
        <f>+IF(Eventos!AI128=0,"",Eventos!AI128)</f>
        <v/>
      </c>
      <c r="B123" s="106" t="str">
        <f>+IF(Eventos!S128=0,"",Eventos!S128)</f>
        <v/>
      </c>
      <c r="C123" t="str">
        <f>+IF(Eventos!AJ128=0,"",Eventos!AJ128)</f>
        <v/>
      </c>
      <c r="D123" s="106" t="str">
        <f>+IF(Eventos!AK128=0,"",Eventos!AK128)</f>
        <v/>
      </c>
      <c r="E123" s="106" t="str">
        <f>+IF(Eventos!AL128=0,"",Eventos!AL128)</f>
        <v/>
      </c>
      <c r="F123" s="106" t="str">
        <f>+IF(Eventos!AN128=0,"",Eventos!AN128)</f>
        <v/>
      </c>
      <c r="G123" s="106" t="str">
        <f>+IF(Eventos!AO128=0,"",Eventos!AO128)</f>
        <v/>
      </c>
      <c r="H123" t="str">
        <f>+IF(Eventos!AR128=0,"",Eventos!AR128)</f>
        <v/>
      </c>
      <c r="I123" t="str">
        <f>+IF(Eventos!AT128=0,"",Eventos!AT128)</f>
        <v/>
      </c>
      <c r="J123" t="str">
        <f>+IF(Eventos!AV128=0,"",Eventos!AV128)</f>
        <v/>
      </c>
      <c r="K123" t="str">
        <f>+IF(Eventos!AX128=0,"",Eventos!AX128)</f>
        <v/>
      </c>
      <c r="L123" t="str">
        <f>+IF(Eventos!AZ128=0,"",Eventos!AZ128)</f>
        <v/>
      </c>
      <c r="M123" t="str">
        <f>+IF(Eventos!BB128=0,"",Eventos!BB128)</f>
        <v/>
      </c>
      <c r="N123" s="106" t="str">
        <f>+IF(Eventos!AP128=0,"",Eventos!AP128)</f>
        <v/>
      </c>
      <c r="O123" s="106" t="str">
        <f>+IF(Eventos!AM128=0,"",Eventos!AM128)</f>
        <v/>
      </c>
    </row>
    <row r="124" spans="1:15" x14ac:dyDescent="0.35">
      <c r="A124" s="106" t="str">
        <f>+IF(Eventos!AI129=0,"",Eventos!AI129)</f>
        <v/>
      </c>
      <c r="B124" s="106" t="str">
        <f>+IF(Eventos!S129=0,"",Eventos!S129)</f>
        <v/>
      </c>
      <c r="C124" t="str">
        <f>+IF(Eventos!AJ129=0,"",Eventos!AJ129)</f>
        <v/>
      </c>
      <c r="D124" s="106" t="str">
        <f>+IF(Eventos!AK129=0,"",Eventos!AK129)</f>
        <v/>
      </c>
      <c r="E124" s="106" t="str">
        <f>+IF(Eventos!AL129=0,"",Eventos!AL129)</f>
        <v/>
      </c>
      <c r="F124" s="106" t="str">
        <f>+IF(Eventos!AN129=0,"",Eventos!AN129)</f>
        <v/>
      </c>
      <c r="G124" s="106" t="str">
        <f>+IF(Eventos!AO129=0,"",Eventos!AO129)</f>
        <v/>
      </c>
      <c r="H124" t="str">
        <f>+IF(Eventos!AR129=0,"",Eventos!AR129)</f>
        <v/>
      </c>
      <c r="I124" t="str">
        <f>+IF(Eventos!AT129=0,"",Eventos!AT129)</f>
        <v/>
      </c>
      <c r="J124" t="str">
        <f>+IF(Eventos!AV129=0,"",Eventos!AV129)</f>
        <v/>
      </c>
      <c r="K124" t="str">
        <f>+IF(Eventos!AX129=0,"",Eventos!AX129)</f>
        <v/>
      </c>
      <c r="L124" t="str">
        <f>+IF(Eventos!AZ129=0,"",Eventos!AZ129)</f>
        <v/>
      </c>
      <c r="M124" t="str">
        <f>+IF(Eventos!BB129=0,"",Eventos!BB129)</f>
        <v/>
      </c>
      <c r="N124" s="106" t="str">
        <f>+IF(Eventos!AP129=0,"",Eventos!AP129)</f>
        <v/>
      </c>
      <c r="O124" s="106" t="str">
        <f>+IF(Eventos!AM129=0,"",Eventos!AM129)</f>
        <v/>
      </c>
    </row>
    <row r="125" spans="1:15" x14ac:dyDescent="0.35">
      <c r="A125" s="106" t="str">
        <f>+IF(Eventos!AI130=0,"",Eventos!AI130)</f>
        <v/>
      </c>
      <c r="B125" s="106" t="str">
        <f>+IF(Eventos!S130=0,"",Eventos!S130)</f>
        <v/>
      </c>
      <c r="C125" t="str">
        <f>+IF(Eventos!AJ130=0,"",Eventos!AJ130)</f>
        <v/>
      </c>
      <c r="D125" s="106" t="str">
        <f>+IF(Eventos!AK130=0,"",Eventos!AK130)</f>
        <v/>
      </c>
      <c r="E125" s="106" t="str">
        <f>+IF(Eventos!AL130=0,"",Eventos!AL130)</f>
        <v/>
      </c>
      <c r="F125" s="106" t="str">
        <f>+IF(Eventos!AN130=0,"",Eventos!AN130)</f>
        <v/>
      </c>
      <c r="G125" s="106" t="str">
        <f>+IF(Eventos!AO130=0,"",Eventos!AO130)</f>
        <v/>
      </c>
      <c r="H125" t="str">
        <f>+IF(Eventos!AR130=0,"",Eventos!AR130)</f>
        <v/>
      </c>
      <c r="I125" t="str">
        <f>+IF(Eventos!AT130=0,"",Eventos!AT130)</f>
        <v/>
      </c>
      <c r="J125" t="str">
        <f>+IF(Eventos!AV130=0,"",Eventos!AV130)</f>
        <v/>
      </c>
      <c r="K125" t="str">
        <f>+IF(Eventos!AX130=0,"",Eventos!AX130)</f>
        <v/>
      </c>
      <c r="L125" t="str">
        <f>+IF(Eventos!AZ130=0,"",Eventos!AZ130)</f>
        <v/>
      </c>
      <c r="M125" t="str">
        <f>+IF(Eventos!BB130=0,"",Eventos!BB130)</f>
        <v/>
      </c>
      <c r="N125" s="106" t="str">
        <f>+IF(Eventos!AP130=0,"",Eventos!AP130)</f>
        <v/>
      </c>
      <c r="O125" s="106" t="str">
        <f>+IF(Eventos!AM130=0,"",Eventos!AM130)</f>
        <v/>
      </c>
    </row>
    <row r="126" spans="1:15" x14ac:dyDescent="0.35">
      <c r="A126" s="106" t="str">
        <f>+IF(Eventos!AI131=0,"",Eventos!AI131)</f>
        <v/>
      </c>
      <c r="B126" s="106" t="str">
        <f>+IF(Eventos!S131=0,"",Eventos!S131)</f>
        <v/>
      </c>
      <c r="C126" t="str">
        <f>+IF(Eventos!AJ131=0,"",Eventos!AJ131)</f>
        <v/>
      </c>
      <c r="D126" s="106" t="str">
        <f>+IF(Eventos!AK131=0,"",Eventos!AK131)</f>
        <v/>
      </c>
      <c r="E126" s="106" t="str">
        <f>+IF(Eventos!AL131=0,"",Eventos!AL131)</f>
        <v/>
      </c>
      <c r="F126" s="106" t="str">
        <f>+IF(Eventos!AN131=0,"",Eventos!AN131)</f>
        <v/>
      </c>
      <c r="G126" s="106" t="str">
        <f>+IF(Eventos!AO131=0,"",Eventos!AO131)</f>
        <v/>
      </c>
      <c r="H126" t="str">
        <f>+IF(Eventos!AR131=0,"",Eventos!AR131)</f>
        <v/>
      </c>
      <c r="I126" t="str">
        <f>+IF(Eventos!AT131=0,"",Eventos!AT131)</f>
        <v/>
      </c>
      <c r="J126" t="str">
        <f>+IF(Eventos!AV131=0,"",Eventos!AV131)</f>
        <v/>
      </c>
      <c r="K126" t="str">
        <f>+IF(Eventos!AX131=0,"",Eventos!AX131)</f>
        <v/>
      </c>
      <c r="L126" t="str">
        <f>+IF(Eventos!AZ131=0,"",Eventos!AZ131)</f>
        <v/>
      </c>
      <c r="M126" t="str">
        <f>+IF(Eventos!BB131=0,"",Eventos!BB131)</f>
        <v/>
      </c>
      <c r="N126" s="106" t="str">
        <f>+IF(Eventos!AP131=0,"",Eventos!AP131)</f>
        <v/>
      </c>
      <c r="O126" s="106" t="str">
        <f>+IF(Eventos!AM131=0,"",Eventos!AM131)</f>
        <v/>
      </c>
    </row>
    <row r="127" spans="1:15" x14ac:dyDescent="0.35">
      <c r="A127" s="106" t="str">
        <f>+IF(Eventos!AI132=0,"",Eventos!AI132)</f>
        <v/>
      </c>
      <c r="B127" s="106" t="str">
        <f>+IF(Eventos!S132=0,"",Eventos!S132)</f>
        <v/>
      </c>
      <c r="C127" t="str">
        <f>+IF(Eventos!AJ132=0,"",Eventos!AJ132)</f>
        <v/>
      </c>
      <c r="D127" s="106" t="str">
        <f>+IF(Eventos!AK132=0,"",Eventos!AK132)</f>
        <v/>
      </c>
      <c r="E127" s="106" t="str">
        <f>+IF(Eventos!AL132=0,"",Eventos!AL132)</f>
        <v/>
      </c>
      <c r="F127" s="106" t="str">
        <f>+IF(Eventos!AN132=0,"",Eventos!AN132)</f>
        <v/>
      </c>
      <c r="G127" s="106" t="str">
        <f>+IF(Eventos!AO132=0,"",Eventos!AO132)</f>
        <v/>
      </c>
      <c r="H127" t="str">
        <f>+IF(Eventos!AR132=0,"",Eventos!AR132)</f>
        <v/>
      </c>
      <c r="I127" t="str">
        <f>+IF(Eventos!AT132=0,"",Eventos!AT132)</f>
        <v/>
      </c>
      <c r="J127" t="str">
        <f>+IF(Eventos!AV132=0,"",Eventos!AV132)</f>
        <v/>
      </c>
      <c r="K127" t="str">
        <f>+IF(Eventos!AX132=0,"",Eventos!AX132)</f>
        <v/>
      </c>
      <c r="L127" t="str">
        <f>+IF(Eventos!AZ132=0,"",Eventos!AZ132)</f>
        <v/>
      </c>
      <c r="M127" t="str">
        <f>+IF(Eventos!BB132=0,"",Eventos!BB132)</f>
        <v/>
      </c>
      <c r="N127" s="106" t="str">
        <f>+IF(Eventos!AP132=0,"",Eventos!AP132)</f>
        <v/>
      </c>
      <c r="O127" s="106" t="str">
        <f>+IF(Eventos!AM132=0,"",Eventos!AM132)</f>
        <v/>
      </c>
    </row>
    <row r="128" spans="1:15" x14ac:dyDescent="0.35">
      <c r="A128" s="106" t="str">
        <f>+IF(Eventos!AI133=0,"",Eventos!AI133)</f>
        <v/>
      </c>
      <c r="B128" s="106" t="str">
        <f>+IF(Eventos!S133=0,"",Eventos!S133)</f>
        <v/>
      </c>
      <c r="C128" t="str">
        <f>+IF(Eventos!AJ133=0,"",Eventos!AJ133)</f>
        <v/>
      </c>
      <c r="D128" s="106" t="str">
        <f>+IF(Eventos!AK133=0,"",Eventos!AK133)</f>
        <v/>
      </c>
      <c r="E128" s="106" t="str">
        <f>+IF(Eventos!AL133=0,"",Eventos!AL133)</f>
        <v/>
      </c>
      <c r="F128" s="106" t="str">
        <f>+IF(Eventos!AN133=0,"",Eventos!AN133)</f>
        <v/>
      </c>
      <c r="G128" s="106" t="str">
        <f>+IF(Eventos!AO133=0,"",Eventos!AO133)</f>
        <v/>
      </c>
      <c r="H128" t="str">
        <f>+IF(Eventos!AR133=0,"",Eventos!AR133)</f>
        <v/>
      </c>
      <c r="I128" t="str">
        <f>+IF(Eventos!AT133=0,"",Eventos!AT133)</f>
        <v/>
      </c>
      <c r="J128" t="str">
        <f>+IF(Eventos!AV133=0,"",Eventos!AV133)</f>
        <v/>
      </c>
      <c r="K128" t="str">
        <f>+IF(Eventos!AX133=0,"",Eventos!AX133)</f>
        <v/>
      </c>
      <c r="L128" t="str">
        <f>+IF(Eventos!AZ133=0,"",Eventos!AZ133)</f>
        <v/>
      </c>
      <c r="M128" t="str">
        <f>+IF(Eventos!BB133=0,"",Eventos!BB133)</f>
        <v/>
      </c>
      <c r="N128" s="106" t="str">
        <f>+IF(Eventos!AP133=0,"",Eventos!AP133)</f>
        <v/>
      </c>
      <c r="O128" s="106" t="str">
        <f>+IF(Eventos!AM133=0,"",Eventos!AM133)</f>
        <v/>
      </c>
    </row>
    <row r="129" spans="1:15" x14ac:dyDescent="0.35">
      <c r="A129" s="106" t="str">
        <f>+IF(Eventos!AI134=0,"",Eventos!AI134)</f>
        <v/>
      </c>
      <c r="B129" s="106" t="str">
        <f>+IF(Eventos!S134=0,"",Eventos!S134)</f>
        <v/>
      </c>
      <c r="C129" t="str">
        <f>+IF(Eventos!AJ134=0,"",Eventos!AJ134)</f>
        <v/>
      </c>
      <c r="D129" s="106" t="str">
        <f>+IF(Eventos!AK134=0,"",Eventos!AK134)</f>
        <v/>
      </c>
      <c r="E129" s="106" t="str">
        <f>+IF(Eventos!AL134=0,"",Eventos!AL134)</f>
        <v/>
      </c>
      <c r="F129" s="106" t="str">
        <f>+IF(Eventos!AN134=0,"",Eventos!AN134)</f>
        <v/>
      </c>
      <c r="G129" s="106" t="str">
        <f>+IF(Eventos!AO134=0,"",Eventos!AO134)</f>
        <v/>
      </c>
      <c r="H129" t="str">
        <f>+IF(Eventos!AR134=0,"",Eventos!AR134)</f>
        <v/>
      </c>
      <c r="I129" t="str">
        <f>+IF(Eventos!AT134=0,"",Eventos!AT134)</f>
        <v/>
      </c>
      <c r="J129" t="str">
        <f>+IF(Eventos!AV134=0,"",Eventos!AV134)</f>
        <v/>
      </c>
      <c r="K129" t="str">
        <f>+IF(Eventos!AX134=0,"",Eventos!AX134)</f>
        <v/>
      </c>
      <c r="L129" t="str">
        <f>+IF(Eventos!AZ134=0,"",Eventos!AZ134)</f>
        <v/>
      </c>
      <c r="M129" t="str">
        <f>+IF(Eventos!BB134=0,"",Eventos!BB134)</f>
        <v/>
      </c>
      <c r="N129" s="106" t="str">
        <f>+IF(Eventos!AP134=0,"",Eventos!AP134)</f>
        <v/>
      </c>
      <c r="O129" s="106" t="str">
        <f>+IF(Eventos!AM134=0,"",Eventos!AM134)</f>
        <v/>
      </c>
    </row>
    <row r="130" spans="1:15" x14ac:dyDescent="0.35">
      <c r="A130" s="106" t="str">
        <f>+IF(Eventos!AI135=0,"",Eventos!AI135)</f>
        <v/>
      </c>
      <c r="B130" s="106" t="str">
        <f>+IF(Eventos!S135=0,"",Eventos!S135)</f>
        <v/>
      </c>
      <c r="C130" t="str">
        <f>+IF(Eventos!AJ135=0,"",Eventos!AJ135)</f>
        <v/>
      </c>
      <c r="D130" s="106" t="str">
        <f>+IF(Eventos!AK135=0,"",Eventos!AK135)</f>
        <v/>
      </c>
      <c r="E130" s="106" t="str">
        <f>+IF(Eventos!AL135=0,"",Eventos!AL135)</f>
        <v/>
      </c>
      <c r="F130" s="106" t="str">
        <f>+IF(Eventos!AN135=0,"",Eventos!AN135)</f>
        <v/>
      </c>
      <c r="G130" s="106" t="str">
        <f>+IF(Eventos!AO135=0,"",Eventos!AO135)</f>
        <v/>
      </c>
      <c r="H130" t="str">
        <f>+IF(Eventos!AR135=0,"",Eventos!AR135)</f>
        <v/>
      </c>
      <c r="I130" t="str">
        <f>+IF(Eventos!AT135=0,"",Eventos!AT135)</f>
        <v/>
      </c>
      <c r="J130" t="str">
        <f>+IF(Eventos!AV135=0,"",Eventos!AV135)</f>
        <v/>
      </c>
      <c r="K130" t="str">
        <f>+IF(Eventos!AX135=0,"",Eventos!AX135)</f>
        <v/>
      </c>
      <c r="L130" t="str">
        <f>+IF(Eventos!AZ135=0,"",Eventos!AZ135)</f>
        <v/>
      </c>
      <c r="M130" t="str">
        <f>+IF(Eventos!BB135=0,"",Eventos!BB135)</f>
        <v/>
      </c>
      <c r="N130" s="106" t="str">
        <f>+IF(Eventos!AP135=0,"",Eventos!AP135)</f>
        <v/>
      </c>
      <c r="O130" s="106" t="str">
        <f>+IF(Eventos!AM135=0,"",Eventos!AM135)</f>
        <v/>
      </c>
    </row>
    <row r="131" spans="1:15" x14ac:dyDescent="0.35">
      <c r="A131" s="106" t="str">
        <f>+IF(Eventos!AI136=0,"",Eventos!AI136)</f>
        <v/>
      </c>
      <c r="B131" s="106" t="str">
        <f>+IF(Eventos!S136=0,"",Eventos!S136)</f>
        <v/>
      </c>
      <c r="C131" t="str">
        <f>+IF(Eventos!AJ136=0,"",Eventos!AJ136)</f>
        <v/>
      </c>
      <c r="D131" s="106" t="str">
        <f>+IF(Eventos!AK136=0,"",Eventos!AK136)</f>
        <v/>
      </c>
      <c r="E131" s="106" t="str">
        <f>+IF(Eventos!AL136=0,"",Eventos!AL136)</f>
        <v/>
      </c>
      <c r="F131" s="106" t="str">
        <f>+IF(Eventos!AN136=0,"",Eventos!AN136)</f>
        <v/>
      </c>
      <c r="G131" s="106" t="str">
        <f>+IF(Eventos!AO136=0,"",Eventos!AO136)</f>
        <v/>
      </c>
      <c r="H131" t="str">
        <f>+IF(Eventos!AR136=0,"",Eventos!AR136)</f>
        <v/>
      </c>
      <c r="I131" t="str">
        <f>+IF(Eventos!AT136=0,"",Eventos!AT136)</f>
        <v/>
      </c>
      <c r="J131" t="str">
        <f>+IF(Eventos!AV136=0,"",Eventos!AV136)</f>
        <v/>
      </c>
      <c r="K131" t="str">
        <f>+IF(Eventos!AX136=0,"",Eventos!AX136)</f>
        <v/>
      </c>
      <c r="L131" t="str">
        <f>+IF(Eventos!AZ136=0,"",Eventos!AZ136)</f>
        <v/>
      </c>
      <c r="M131" t="str">
        <f>+IF(Eventos!BB136=0,"",Eventos!BB136)</f>
        <v/>
      </c>
      <c r="N131" s="106" t="str">
        <f>+IF(Eventos!AP136=0,"",Eventos!AP136)</f>
        <v/>
      </c>
      <c r="O131" s="106" t="str">
        <f>+IF(Eventos!AM136=0,"",Eventos!AM136)</f>
        <v/>
      </c>
    </row>
    <row r="132" spans="1:15" x14ac:dyDescent="0.35">
      <c r="A132" s="106" t="str">
        <f>+IF(Eventos!AI137=0,"",Eventos!AI137)</f>
        <v/>
      </c>
      <c r="B132" s="106" t="str">
        <f>+IF(Eventos!S137=0,"",Eventos!S137)</f>
        <v/>
      </c>
      <c r="C132" t="str">
        <f>+IF(Eventos!AJ137=0,"",Eventos!AJ137)</f>
        <v/>
      </c>
      <c r="D132" s="106" t="str">
        <f>+IF(Eventos!AK137=0,"",Eventos!AK137)</f>
        <v/>
      </c>
      <c r="E132" s="106" t="str">
        <f>+IF(Eventos!AL137=0,"",Eventos!AL137)</f>
        <v/>
      </c>
      <c r="F132" s="106" t="str">
        <f>+IF(Eventos!AN137=0,"",Eventos!AN137)</f>
        <v/>
      </c>
      <c r="G132" s="106" t="str">
        <f>+IF(Eventos!AO137=0,"",Eventos!AO137)</f>
        <v/>
      </c>
      <c r="H132" t="str">
        <f>+IF(Eventos!AR137=0,"",Eventos!AR137)</f>
        <v/>
      </c>
      <c r="I132" t="str">
        <f>+IF(Eventos!AT137=0,"",Eventos!AT137)</f>
        <v/>
      </c>
      <c r="J132" t="str">
        <f>+IF(Eventos!AV137=0,"",Eventos!AV137)</f>
        <v/>
      </c>
      <c r="K132" t="str">
        <f>+IF(Eventos!AX137=0,"",Eventos!AX137)</f>
        <v/>
      </c>
      <c r="L132" t="str">
        <f>+IF(Eventos!AZ137=0,"",Eventos!AZ137)</f>
        <v/>
      </c>
      <c r="M132" t="str">
        <f>+IF(Eventos!BB137=0,"",Eventos!BB137)</f>
        <v/>
      </c>
      <c r="N132" s="106" t="str">
        <f>+IF(Eventos!AP137=0,"",Eventos!AP137)</f>
        <v/>
      </c>
      <c r="O132" s="106" t="str">
        <f>+IF(Eventos!AM137=0,"",Eventos!AM137)</f>
        <v/>
      </c>
    </row>
    <row r="133" spans="1:15" x14ac:dyDescent="0.35">
      <c r="A133" s="106" t="str">
        <f>+IF(Eventos!AI138=0,"",Eventos!AI138)</f>
        <v/>
      </c>
      <c r="B133" s="106" t="str">
        <f>+IF(Eventos!S138=0,"",Eventos!S138)</f>
        <v/>
      </c>
      <c r="C133" t="str">
        <f>+IF(Eventos!AJ138=0,"",Eventos!AJ138)</f>
        <v/>
      </c>
      <c r="D133" s="106" t="str">
        <f>+IF(Eventos!AK138=0,"",Eventos!AK138)</f>
        <v/>
      </c>
      <c r="E133" s="106" t="str">
        <f>+IF(Eventos!AL138=0,"",Eventos!AL138)</f>
        <v/>
      </c>
      <c r="F133" s="106" t="str">
        <f>+IF(Eventos!AN138=0,"",Eventos!AN138)</f>
        <v/>
      </c>
      <c r="G133" s="106" t="str">
        <f>+IF(Eventos!AO138=0,"",Eventos!AO138)</f>
        <v/>
      </c>
      <c r="H133" t="str">
        <f>+IF(Eventos!AR138=0,"",Eventos!AR138)</f>
        <v/>
      </c>
      <c r="I133" t="str">
        <f>+IF(Eventos!AT138=0,"",Eventos!AT138)</f>
        <v/>
      </c>
      <c r="J133" t="str">
        <f>+IF(Eventos!AV138=0,"",Eventos!AV138)</f>
        <v/>
      </c>
      <c r="K133" t="str">
        <f>+IF(Eventos!AX138=0,"",Eventos!AX138)</f>
        <v/>
      </c>
      <c r="L133" t="str">
        <f>+IF(Eventos!AZ138=0,"",Eventos!AZ138)</f>
        <v/>
      </c>
      <c r="M133" t="str">
        <f>+IF(Eventos!BB138=0,"",Eventos!BB138)</f>
        <v/>
      </c>
      <c r="N133" s="106" t="str">
        <f>+IF(Eventos!AP138=0,"",Eventos!AP138)</f>
        <v/>
      </c>
      <c r="O133" s="106" t="str">
        <f>+IF(Eventos!AM138=0,"",Eventos!AM138)</f>
        <v/>
      </c>
    </row>
    <row r="134" spans="1:15" x14ac:dyDescent="0.35">
      <c r="A134" s="106" t="str">
        <f>+IF(Eventos!AI139=0,"",Eventos!AI139)</f>
        <v/>
      </c>
      <c r="B134" s="106" t="str">
        <f>+IF(Eventos!S139=0,"",Eventos!S139)</f>
        <v/>
      </c>
      <c r="C134" t="str">
        <f>+IF(Eventos!AJ139=0,"",Eventos!AJ139)</f>
        <v/>
      </c>
      <c r="D134" s="106" t="str">
        <f>+IF(Eventos!AK139=0,"",Eventos!AK139)</f>
        <v/>
      </c>
      <c r="E134" s="106" t="str">
        <f>+IF(Eventos!AL139=0,"",Eventos!AL139)</f>
        <v/>
      </c>
      <c r="F134" s="106" t="str">
        <f>+IF(Eventos!AN139=0,"",Eventos!AN139)</f>
        <v/>
      </c>
      <c r="G134" s="106" t="str">
        <f>+IF(Eventos!AO139=0,"",Eventos!AO139)</f>
        <v/>
      </c>
      <c r="H134" t="str">
        <f>+IF(Eventos!AR139=0,"",Eventos!AR139)</f>
        <v/>
      </c>
      <c r="I134" t="str">
        <f>+IF(Eventos!AT139=0,"",Eventos!AT139)</f>
        <v/>
      </c>
      <c r="J134" t="str">
        <f>+IF(Eventos!AV139=0,"",Eventos!AV139)</f>
        <v/>
      </c>
      <c r="K134" t="str">
        <f>+IF(Eventos!AX139=0,"",Eventos!AX139)</f>
        <v/>
      </c>
      <c r="L134" t="str">
        <f>+IF(Eventos!AZ139=0,"",Eventos!AZ139)</f>
        <v/>
      </c>
      <c r="M134" t="str">
        <f>+IF(Eventos!BB139=0,"",Eventos!BB139)</f>
        <v/>
      </c>
      <c r="N134" s="106" t="str">
        <f>+IF(Eventos!AP139=0,"",Eventos!AP139)</f>
        <v/>
      </c>
      <c r="O134" s="106" t="str">
        <f>+IF(Eventos!AM139=0,"",Eventos!AM139)</f>
        <v/>
      </c>
    </row>
    <row r="135" spans="1:15" x14ac:dyDescent="0.35">
      <c r="A135" s="106" t="str">
        <f>+IF(Eventos!AI140=0,"",Eventos!AI140)</f>
        <v/>
      </c>
      <c r="B135" s="106" t="str">
        <f>+IF(Eventos!S140=0,"",Eventos!S140)</f>
        <v/>
      </c>
      <c r="C135" t="str">
        <f>+IF(Eventos!AJ140=0,"",Eventos!AJ140)</f>
        <v/>
      </c>
      <c r="D135" s="106" t="str">
        <f>+IF(Eventos!AK140=0,"",Eventos!AK140)</f>
        <v/>
      </c>
      <c r="E135" s="106" t="str">
        <f>+IF(Eventos!AL140=0,"",Eventos!AL140)</f>
        <v/>
      </c>
      <c r="F135" s="106" t="str">
        <f>+IF(Eventos!AN140=0,"",Eventos!AN140)</f>
        <v/>
      </c>
      <c r="G135" s="106" t="str">
        <f>+IF(Eventos!AO140=0,"",Eventos!AO140)</f>
        <v/>
      </c>
      <c r="H135" t="str">
        <f>+IF(Eventos!AR140=0,"",Eventos!AR140)</f>
        <v/>
      </c>
      <c r="I135" t="str">
        <f>+IF(Eventos!AT140=0,"",Eventos!AT140)</f>
        <v/>
      </c>
      <c r="J135" t="str">
        <f>+IF(Eventos!AV140=0,"",Eventos!AV140)</f>
        <v/>
      </c>
      <c r="K135" t="str">
        <f>+IF(Eventos!AX140=0,"",Eventos!AX140)</f>
        <v/>
      </c>
      <c r="L135" t="str">
        <f>+IF(Eventos!AZ140=0,"",Eventos!AZ140)</f>
        <v/>
      </c>
      <c r="M135" t="str">
        <f>+IF(Eventos!BB140=0,"",Eventos!BB140)</f>
        <v/>
      </c>
      <c r="N135" s="106" t="str">
        <f>+IF(Eventos!AP140=0,"",Eventos!AP140)</f>
        <v/>
      </c>
      <c r="O135" s="106" t="str">
        <f>+IF(Eventos!AM140=0,"",Eventos!AM140)</f>
        <v/>
      </c>
    </row>
    <row r="136" spans="1:15" x14ac:dyDescent="0.35">
      <c r="A136" s="106" t="str">
        <f>+IF(Eventos!AI141=0,"",Eventos!AI141)</f>
        <v/>
      </c>
      <c r="B136" s="106" t="str">
        <f>+IF(Eventos!S141=0,"",Eventos!S141)</f>
        <v/>
      </c>
      <c r="C136" t="str">
        <f>+IF(Eventos!AJ141=0,"",Eventos!AJ141)</f>
        <v/>
      </c>
      <c r="D136" s="106" t="str">
        <f>+IF(Eventos!AK141=0,"",Eventos!AK141)</f>
        <v/>
      </c>
      <c r="E136" s="106" t="str">
        <f>+IF(Eventos!AL141=0,"",Eventos!AL141)</f>
        <v/>
      </c>
      <c r="F136" s="106" t="str">
        <f>+IF(Eventos!AN141=0,"",Eventos!AN141)</f>
        <v/>
      </c>
      <c r="G136" s="106" t="str">
        <f>+IF(Eventos!AO141=0,"",Eventos!AO141)</f>
        <v/>
      </c>
      <c r="H136" t="str">
        <f>+IF(Eventos!AR141=0,"",Eventos!AR141)</f>
        <v/>
      </c>
      <c r="I136" t="str">
        <f>+IF(Eventos!AT141=0,"",Eventos!AT141)</f>
        <v/>
      </c>
      <c r="J136" t="str">
        <f>+IF(Eventos!AV141=0,"",Eventos!AV141)</f>
        <v/>
      </c>
      <c r="K136" t="str">
        <f>+IF(Eventos!AX141=0,"",Eventos!AX141)</f>
        <v/>
      </c>
      <c r="L136" t="str">
        <f>+IF(Eventos!AZ141=0,"",Eventos!AZ141)</f>
        <v/>
      </c>
      <c r="M136" t="str">
        <f>+IF(Eventos!BB141=0,"",Eventos!BB141)</f>
        <v/>
      </c>
      <c r="N136" s="106" t="str">
        <f>+IF(Eventos!AP141=0,"",Eventos!AP141)</f>
        <v/>
      </c>
      <c r="O136" s="106" t="str">
        <f>+IF(Eventos!AM141=0,"",Eventos!AM141)</f>
        <v/>
      </c>
    </row>
    <row r="137" spans="1:15" x14ac:dyDescent="0.35">
      <c r="A137" s="106" t="str">
        <f>+IF(Eventos!AI142=0,"",Eventos!AI142)</f>
        <v/>
      </c>
      <c r="B137" s="106" t="str">
        <f>+IF(Eventos!S142=0,"",Eventos!S142)</f>
        <v/>
      </c>
      <c r="C137" t="str">
        <f>+IF(Eventos!AJ142=0,"",Eventos!AJ142)</f>
        <v/>
      </c>
      <c r="D137" s="106" t="str">
        <f>+IF(Eventos!AK142=0,"",Eventos!AK142)</f>
        <v/>
      </c>
      <c r="E137" s="106" t="str">
        <f>+IF(Eventos!AL142=0,"",Eventos!AL142)</f>
        <v/>
      </c>
      <c r="F137" s="106" t="str">
        <f>+IF(Eventos!AN142=0,"",Eventos!AN142)</f>
        <v/>
      </c>
      <c r="G137" s="106" t="str">
        <f>+IF(Eventos!AO142=0,"",Eventos!AO142)</f>
        <v/>
      </c>
      <c r="H137" t="str">
        <f>+IF(Eventos!AR142=0,"",Eventos!AR142)</f>
        <v/>
      </c>
      <c r="I137" t="str">
        <f>+IF(Eventos!AT142=0,"",Eventos!AT142)</f>
        <v/>
      </c>
      <c r="J137" t="str">
        <f>+IF(Eventos!AV142=0,"",Eventos!AV142)</f>
        <v/>
      </c>
      <c r="K137" t="str">
        <f>+IF(Eventos!AX142=0,"",Eventos!AX142)</f>
        <v/>
      </c>
      <c r="L137" t="str">
        <f>+IF(Eventos!AZ142=0,"",Eventos!AZ142)</f>
        <v/>
      </c>
      <c r="M137" t="str">
        <f>+IF(Eventos!BB142=0,"",Eventos!BB142)</f>
        <v/>
      </c>
      <c r="N137" s="106" t="str">
        <f>+IF(Eventos!AP142=0,"",Eventos!AP142)</f>
        <v/>
      </c>
      <c r="O137" s="106" t="str">
        <f>+IF(Eventos!AM142=0,"",Eventos!AM142)</f>
        <v/>
      </c>
    </row>
    <row r="138" spans="1:15" x14ac:dyDescent="0.35">
      <c r="A138" s="106" t="str">
        <f>+IF(Eventos!AI143=0,"",Eventos!AI143)</f>
        <v/>
      </c>
      <c r="B138" s="106" t="str">
        <f>+IF(Eventos!S143=0,"",Eventos!S143)</f>
        <v/>
      </c>
      <c r="C138" t="str">
        <f>+IF(Eventos!AJ143=0,"",Eventos!AJ143)</f>
        <v/>
      </c>
      <c r="D138" s="106" t="str">
        <f>+IF(Eventos!AK143=0,"",Eventos!AK143)</f>
        <v/>
      </c>
      <c r="E138" s="106" t="str">
        <f>+IF(Eventos!AL143=0,"",Eventos!AL143)</f>
        <v/>
      </c>
      <c r="F138" s="106" t="str">
        <f>+IF(Eventos!AN143=0,"",Eventos!AN143)</f>
        <v/>
      </c>
      <c r="G138" s="106" t="str">
        <f>+IF(Eventos!AO143=0,"",Eventos!AO143)</f>
        <v/>
      </c>
      <c r="H138" t="str">
        <f>+IF(Eventos!AR143=0,"",Eventos!AR143)</f>
        <v/>
      </c>
      <c r="I138" t="str">
        <f>+IF(Eventos!AT143=0,"",Eventos!AT143)</f>
        <v/>
      </c>
      <c r="J138" t="str">
        <f>+IF(Eventos!AV143=0,"",Eventos!AV143)</f>
        <v/>
      </c>
      <c r="K138" t="str">
        <f>+IF(Eventos!AX143=0,"",Eventos!AX143)</f>
        <v/>
      </c>
      <c r="L138" t="str">
        <f>+IF(Eventos!AZ143=0,"",Eventos!AZ143)</f>
        <v/>
      </c>
      <c r="M138" t="str">
        <f>+IF(Eventos!BB143=0,"",Eventos!BB143)</f>
        <v/>
      </c>
      <c r="N138" s="106" t="str">
        <f>+IF(Eventos!AP143=0,"",Eventos!AP143)</f>
        <v/>
      </c>
      <c r="O138" s="106" t="str">
        <f>+IF(Eventos!AM143=0,"",Eventos!AM143)</f>
        <v/>
      </c>
    </row>
    <row r="139" spans="1:15" x14ac:dyDescent="0.35">
      <c r="A139" s="106" t="str">
        <f>+IF(Eventos!AI144=0,"",Eventos!AI144)</f>
        <v/>
      </c>
      <c r="B139" s="106" t="str">
        <f>+IF(Eventos!S144=0,"",Eventos!S144)</f>
        <v/>
      </c>
      <c r="C139" t="str">
        <f>+IF(Eventos!AJ144=0,"",Eventos!AJ144)</f>
        <v/>
      </c>
      <c r="D139" s="106" t="str">
        <f>+IF(Eventos!AK144=0,"",Eventos!AK144)</f>
        <v/>
      </c>
      <c r="E139" s="106" t="str">
        <f>+IF(Eventos!AL144=0,"",Eventos!AL144)</f>
        <v/>
      </c>
      <c r="F139" s="106" t="str">
        <f>+IF(Eventos!AN144=0,"",Eventos!AN144)</f>
        <v/>
      </c>
      <c r="G139" s="106" t="str">
        <f>+IF(Eventos!AO144=0,"",Eventos!AO144)</f>
        <v/>
      </c>
      <c r="H139" t="str">
        <f>+IF(Eventos!AR144=0,"",Eventos!AR144)</f>
        <v/>
      </c>
      <c r="I139" t="str">
        <f>+IF(Eventos!AT144=0,"",Eventos!AT144)</f>
        <v/>
      </c>
      <c r="J139" t="str">
        <f>+IF(Eventos!AV144=0,"",Eventos!AV144)</f>
        <v/>
      </c>
      <c r="K139" t="str">
        <f>+IF(Eventos!AX144=0,"",Eventos!AX144)</f>
        <v/>
      </c>
      <c r="L139" t="str">
        <f>+IF(Eventos!AZ144=0,"",Eventos!AZ144)</f>
        <v/>
      </c>
      <c r="M139" t="str">
        <f>+IF(Eventos!BB144=0,"",Eventos!BB144)</f>
        <v/>
      </c>
      <c r="N139" s="106" t="str">
        <f>+IF(Eventos!AP144=0,"",Eventos!AP144)</f>
        <v/>
      </c>
      <c r="O139" s="106" t="str">
        <f>+IF(Eventos!AM144=0,"",Eventos!AM144)</f>
        <v/>
      </c>
    </row>
    <row r="140" spans="1:15" x14ac:dyDescent="0.35">
      <c r="A140" s="106" t="str">
        <f>+IF(Eventos!AI145=0,"",Eventos!AI145)</f>
        <v/>
      </c>
      <c r="B140" s="106" t="str">
        <f>+IF(Eventos!S145=0,"",Eventos!S145)</f>
        <v/>
      </c>
      <c r="C140" t="str">
        <f>+IF(Eventos!AJ145=0,"",Eventos!AJ145)</f>
        <v/>
      </c>
      <c r="D140" s="106" t="str">
        <f>+IF(Eventos!AK145=0,"",Eventos!AK145)</f>
        <v/>
      </c>
      <c r="E140" s="106" t="str">
        <f>+IF(Eventos!AL145=0,"",Eventos!AL145)</f>
        <v/>
      </c>
      <c r="F140" s="106" t="str">
        <f>+IF(Eventos!AN145=0,"",Eventos!AN145)</f>
        <v/>
      </c>
      <c r="G140" s="106" t="str">
        <f>+IF(Eventos!AO145=0,"",Eventos!AO145)</f>
        <v/>
      </c>
      <c r="H140" t="str">
        <f>+IF(Eventos!AR145=0,"",Eventos!AR145)</f>
        <v/>
      </c>
      <c r="I140" t="str">
        <f>+IF(Eventos!AT145=0,"",Eventos!AT145)</f>
        <v/>
      </c>
      <c r="J140" t="str">
        <f>+IF(Eventos!AV145=0,"",Eventos!AV145)</f>
        <v/>
      </c>
      <c r="K140" t="str">
        <f>+IF(Eventos!AX145=0,"",Eventos!AX145)</f>
        <v/>
      </c>
      <c r="L140" t="str">
        <f>+IF(Eventos!AZ145=0,"",Eventos!AZ145)</f>
        <v/>
      </c>
      <c r="M140" t="str">
        <f>+IF(Eventos!BB145=0,"",Eventos!BB145)</f>
        <v/>
      </c>
      <c r="N140" s="106" t="str">
        <f>+IF(Eventos!AP145=0,"",Eventos!AP145)</f>
        <v/>
      </c>
      <c r="O140" s="106" t="str">
        <f>+IF(Eventos!AM145=0,"",Eventos!AM145)</f>
        <v/>
      </c>
    </row>
    <row r="141" spans="1:15" x14ac:dyDescent="0.35">
      <c r="A141" s="106" t="str">
        <f>+IF(Eventos!AI146=0,"",Eventos!AI146)</f>
        <v/>
      </c>
      <c r="B141" s="106" t="str">
        <f>+IF(Eventos!S146=0,"",Eventos!S146)</f>
        <v/>
      </c>
      <c r="C141" t="str">
        <f>+IF(Eventos!AJ146=0,"",Eventos!AJ146)</f>
        <v/>
      </c>
      <c r="D141" s="106" t="str">
        <f>+IF(Eventos!AK146=0,"",Eventos!AK146)</f>
        <v/>
      </c>
      <c r="E141" s="106" t="str">
        <f>+IF(Eventos!AL146=0,"",Eventos!AL146)</f>
        <v/>
      </c>
      <c r="F141" s="106" t="str">
        <f>+IF(Eventos!AN146=0,"",Eventos!AN146)</f>
        <v/>
      </c>
      <c r="G141" s="106" t="str">
        <f>+IF(Eventos!AO146=0,"",Eventos!AO146)</f>
        <v/>
      </c>
      <c r="H141" t="str">
        <f>+IF(Eventos!AR146=0,"",Eventos!AR146)</f>
        <v/>
      </c>
      <c r="I141" t="str">
        <f>+IF(Eventos!AT146=0,"",Eventos!AT146)</f>
        <v/>
      </c>
      <c r="J141" t="str">
        <f>+IF(Eventos!AV146=0,"",Eventos!AV146)</f>
        <v/>
      </c>
      <c r="K141" t="str">
        <f>+IF(Eventos!AX146=0,"",Eventos!AX146)</f>
        <v/>
      </c>
      <c r="L141" t="str">
        <f>+IF(Eventos!AZ146=0,"",Eventos!AZ146)</f>
        <v/>
      </c>
      <c r="M141" t="str">
        <f>+IF(Eventos!BB146=0,"",Eventos!BB146)</f>
        <v/>
      </c>
      <c r="N141" s="106" t="str">
        <f>+IF(Eventos!AP146=0,"",Eventos!AP146)</f>
        <v/>
      </c>
      <c r="O141" s="106" t="str">
        <f>+IF(Eventos!AM146=0,"",Eventos!AM146)</f>
        <v/>
      </c>
    </row>
    <row r="142" spans="1:15" x14ac:dyDescent="0.35">
      <c r="A142" s="106" t="str">
        <f>+IF(Eventos!AI147=0,"",Eventos!AI147)</f>
        <v/>
      </c>
      <c r="B142" s="106" t="str">
        <f>+IF(Eventos!S147=0,"",Eventos!S147)</f>
        <v/>
      </c>
      <c r="C142" t="str">
        <f>+IF(Eventos!AJ147=0,"",Eventos!AJ147)</f>
        <v/>
      </c>
      <c r="D142" s="106" t="str">
        <f>+IF(Eventos!AK147=0,"",Eventos!AK147)</f>
        <v/>
      </c>
      <c r="E142" s="106" t="str">
        <f>+IF(Eventos!AL147=0,"",Eventos!AL147)</f>
        <v/>
      </c>
      <c r="F142" s="106" t="str">
        <f>+IF(Eventos!AN147=0,"",Eventos!AN147)</f>
        <v/>
      </c>
      <c r="G142" s="106" t="str">
        <f>+IF(Eventos!AO147=0,"",Eventos!AO147)</f>
        <v/>
      </c>
      <c r="H142" t="str">
        <f>+IF(Eventos!AR147=0,"",Eventos!AR147)</f>
        <v/>
      </c>
      <c r="I142" t="str">
        <f>+IF(Eventos!AT147=0,"",Eventos!AT147)</f>
        <v/>
      </c>
      <c r="J142" t="str">
        <f>+IF(Eventos!AV147=0,"",Eventos!AV147)</f>
        <v/>
      </c>
      <c r="K142" t="str">
        <f>+IF(Eventos!AX147=0,"",Eventos!AX147)</f>
        <v/>
      </c>
      <c r="L142" t="str">
        <f>+IF(Eventos!AZ147=0,"",Eventos!AZ147)</f>
        <v/>
      </c>
      <c r="M142" t="str">
        <f>+IF(Eventos!BB147=0,"",Eventos!BB147)</f>
        <v/>
      </c>
      <c r="N142" s="106" t="str">
        <f>+IF(Eventos!AP147=0,"",Eventos!AP147)</f>
        <v/>
      </c>
      <c r="O142" s="106" t="str">
        <f>+IF(Eventos!AM147=0,"",Eventos!AM147)</f>
        <v/>
      </c>
    </row>
    <row r="143" spans="1:15" x14ac:dyDescent="0.35">
      <c r="A143" s="106" t="str">
        <f>+IF(Eventos!AI148=0,"",Eventos!AI148)</f>
        <v/>
      </c>
      <c r="B143" s="106" t="str">
        <f>+IF(Eventos!S148=0,"",Eventos!S148)</f>
        <v/>
      </c>
      <c r="C143" t="str">
        <f>+IF(Eventos!AJ148=0,"",Eventos!AJ148)</f>
        <v/>
      </c>
      <c r="D143" s="106" t="str">
        <f>+IF(Eventos!AK148=0,"",Eventos!AK148)</f>
        <v/>
      </c>
      <c r="E143" s="106" t="str">
        <f>+IF(Eventos!AL148=0,"",Eventos!AL148)</f>
        <v/>
      </c>
      <c r="F143" s="106" t="str">
        <f>+IF(Eventos!AN148=0,"",Eventos!AN148)</f>
        <v/>
      </c>
      <c r="G143" s="106" t="str">
        <f>+IF(Eventos!AO148=0,"",Eventos!AO148)</f>
        <v/>
      </c>
      <c r="H143" t="str">
        <f>+IF(Eventos!AR148=0,"",Eventos!AR148)</f>
        <v/>
      </c>
      <c r="I143" t="str">
        <f>+IF(Eventos!AT148=0,"",Eventos!AT148)</f>
        <v/>
      </c>
      <c r="J143" t="str">
        <f>+IF(Eventos!AV148=0,"",Eventos!AV148)</f>
        <v/>
      </c>
      <c r="K143" t="str">
        <f>+IF(Eventos!AX148=0,"",Eventos!AX148)</f>
        <v/>
      </c>
      <c r="L143" t="str">
        <f>+IF(Eventos!AZ148=0,"",Eventos!AZ148)</f>
        <v/>
      </c>
      <c r="M143" t="str">
        <f>+IF(Eventos!BB148=0,"",Eventos!BB148)</f>
        <v/>
      </c>
      <c r="N143" s="106" t="str">
        <f>+IF(Eventos!AP148=0,"",Eventos!AP148)</f>
        <v/>
      </c>
      <c r="O143" s="106" t="str">
        <f>+IF(Eventos!AM148=0,"",Eventos!AM148)</f>
        <v/>
      </c>
    </row>
    <row r="144" spans="1:15" x14ac:dyDescent="0.35">
      <c r="A144" s="106" t="str">
        <f>+IF(Eventos!AI149=0,"",Eventos!AI149)</f>
        <v/>
      </c>
      <c r="B144" s="106" t="str">
        <f>+IF(Eventos!S149=0,"",Eventos!S149)</f>
        <v/>
      </c>
      <c r="C144" t="str">
        <f>+IF(Eventos!AJ149=0,"",Eventos!AJ149)</f>
        <v/>
      </c>
      <c r="D144" s="106" t="str">
        <f>+IF(Eventos!AK149=0,"",Eventos!AK149)</f>
        <v/>
      </c>
      <c r="E144" s="106" t="str">
        <f>+IF(Eventos!AL149=0,"",Eventos!AL149)</f>
        <v/>
      </c>
      <c r="F144" s="106" t="str">
        <f>+IF(Eventos!AN149=0,"",Eventos!AN149)</f>
        <v/>
      </c>
      <c r="G144" s="106" t="str">
        <f>+IF(Eventos!AO149=0,"",Eventos!AO149)</f>
        <v/>
      </c>
      <c r="H144" t="str">
        <f>+IF(Eventos!AR149=0,"",Eventos!AR149)</f>
        <v/>
      </c>
      <c r="I144" t="str">
        <f>+IF(Eventos!AT149=0,"",Eventos!AT149)</f>
        <v/>
      </c>
      <c r="J144" t="str">
        <f>+IF(Eventos!AV149=0,"",Eventos!AV149)</f>
        <v/>
      </c>
      <c r="K144" t="str">
        <f>+IF(Eventos!AX149=0,"",Eventos!AX149)</f>
        <v/>
      </c>
      <c r="L144" t="str">
        <f>+IF(Eventos!AZ149=0,"",Eventos!AZ149)</f>
        <v/>
      </c>
      <c r="M144" t="str">
        <f>+IF(Eventos!BB149=0,"",Eventos!BB149)</f>
        <v/>
      </c>
      <c r="N144" s="106" t="str">
        <f>+IF(Eventos!AP149=0,"",Eventos!AP149)</f>
        <v/>
      </c>
      <c r="O144" s="106" t="str">
        <f>+IF(Eventos!AM149=0,"",Eventos!AM149)</f>
        <v/>
      </c>
    </row>
    <row r="145" spans="1:15" x14ac:dyDescent="0.35">
      <c r="A145" s="106" t="str">
        <f>+IF(Eventos!AI150=0,"",Eventos!AI150)</f>
        <v/>
      </c>
      <c r="B145" s="106" t="str">
        <f>+IF(Eventos!S150=0,"",Eventos!S150)</f>
        <v/>
      </c>
      <c r="C145" t="str">
        <f>+IF(Eventos!AJ150=0,"",Eventos!AJ150)</f>
        <v/>
      </c>
      <c r="D145" s="106" t="str">
        <f>+IF(Eventos!AK150=0,"",Eventos!AK150)</f>
        <v/>
      </c>
      <c r="E145" s="106" t="str">
        <f>+IF(Eventos!AL150=0,"",Eventos!AL150)</f>
        <v/>
      </c>
      <c r="F145" s="106" t="str">
        <f>+IF(Eventos!AN150=0,"",Eventos!AN150)</f>
        <v/>
      </c>
      <c r="G145" s="106" t="str">
        <f>+IF(Eventos!AO150=0,"",Eventos!AO150)</f>
        <v/>
      </c>
      <c r="H145" t="str">
        <f>+IF(Eventos!AR150=0,"",Eventos!AR150)</f>
        <v/>
      </c>
      <c r="I145" t="str">
        <f>+IF(Eventos!AT150=0,"",Eventos!AT150)</f>
        <v/>
      </c>
      <c r="J145" t="str">
        <f>+IF(Eventos!AV150=0,"",Eventos!AV150)</f>
        <v/>
      </c>
      <c r="K145" t="str">
        <f>+IF(Eventos!AX150=0,"",Eventos!AX150)</f>
        <v/>
      </c>
      <c r="L145" t="str">
        <f>+IF(Eventos!AZ150=0,"",Eventos!AZ150)</f>
        <v/>
      </c>
      <c r="M145" t="str">
        <f>+IF(Eventos!BB150=0,"",Eventos!BB150)</f>
        <v/>
      </c>
      <c r="N145" s="106" t="str">
        <f>+IF(Eventos!AP150=0,"",Eventos!AP150)</f>
        <v/>
      </c>
      <c r="O145" s="106" t="str">
        <f>+IF(Eventos!AM150=0,"",Eventos!AM150)</f>
        <v/>
      </c>
    </row>
    <row r="146" spans="1:15" x14ac:dyDescent="0.35">
      <c r="A146" s="106" t="str">
        <f>+IF(Eventos!AI151=0,"",Eventos!AI151)</f>
        <v/>
      </c>
      <c r="B146" s="106" t="str">
        <f>+IF(Eventos!S151=0,"",Eventos!S151)</f>
        <v/>
      </c>
      <c r="C146" t="str">
        <f>+IF(Eventos!AJ151=0,"",Eventos!AJ151)</f>
        <v/>
      </c>
      <c r="D146" s="106" t="str">
        <f>+IF(Eventos!AK151=0,"",Eventos!AK151)</f>
        <v/>
      </c>
      <c r="E146" s="106" t="str">
        <f>+IF(Eventos!AL151=0,"",Eventos!AL151)</f>
        <v/>
      </c>
      <c r="F146" s="106" t="str">
        <f>+IF(Eventos!AN151=0,"",Eventos!AN151)</f>
        <v/>
      </c>
      <c r="G146" s="106" t="str">
        <f>+IF(Eventos!AO151=0,"",Eventos!AO151)</f>
        <v/>
      </c>
      <c r="H146" t="str">
        <f>+IF(Eventos!AR151=0,"",Eventos!AR151)</f>
        <v/>
      </c>
      <c r="I146" t="str">
        <f>+IF(Eventos!AT151=0,"",Eventos!AT151)</f>
        <v/>
      </c>
      <c r="J146" t="str">
        <f>+IF(Eventos!AV151=0,"",Eventos!AV151)</f>
        <v/>
      </c>
      <c r="K146" t="str">
        <f>+IF(Eventos!AX151=0,"",Eventos!AX151)</f>
        <v/>
      </c>
      <c r="L146" t="str">
        <f>+IF(Eventos!AZ151=0,"",Eventos!AZ151)</f>
        <v/>
      </c>
      <c r="M146" t="str">
        <f>+IF(Eventos!BB151=0,"",Eventos!BB151)</f>
        <v/>
      </c>
      <c r="N146" s="106" t="str">
        <f>+IF(Eventos!AP151=0,"",Eventos!AP151)</f>
        <v/>
      </c>
      <c r="O146" s="106" t="str">
        <f>+IF(Eventos!AM151=0,"",Eventos!AM151)</f>
        <v/>
      </c>
    </row>
    <row r="147" spans="1:15" x14ac:dyDescent="0.35">
      <c r="A147" s="106" t="str">
        <f>+IF(Eventos!AI152=0,"",Eventos!AI152)</f>
        <v/>
      </c>
      <c r="B147" s="106" t="str">
        <f>+IF(Eventos!S152=0,"",Eventos!S152)</f>
        <v/>
      </c>
      <c r="C147" t="str">
        <f>+IF(Eventos!AJ152=0,"",Eventos!AJ152)</f>
        <v/>
      </c>
      <c r="D147" s="106" t="str">
        <f>+IF(Eventos!AK152=0,"",Eventos!AK152)</f>
        <v/>
      </c>
      <c r="E147" s="106" t="str">
        <f>+IF(Eventos!AL152=0,"",Eventos!AL152)</f>
        <v/>
      </c>
      <c r="F147" s="106" t="str">
        <f>+IF(Eventos!AN152=0,"",Eventos!AN152)</f>
        <v/>
      </c>
      <c r="G147" s="106" t="str">
        <f>+IF(Eventos!AO152=0,"",Eventos!AO152)</f>
        <v/>
      </c>
      <c r="H147" t="str">
        <f>+IF(Eventos!AR152=0,"",Eventos!AR152)</f>
        <v/>
      </c>
      <c r="I147" t="str">
        <f>+IF(Eventos!AT152=0,"",Eventos!AT152)</f>
        <v/>
      </c>
      <c r="J147" t="str">
        <f>+IF(Eventos!AV152=0,"",Eventos!AV152)</f>
        <v/>
      </c>
      <c r="K147" t="str">
        <f>+IF(Eventos!AX152=0,"",Eventos!AX152)</f>
        <v/>
      </c>
      <c r="L147" t="str">
        <f>+IF(Eventos!AZ152=0,"",Eventos!AZ152)</f>
        <v/>
      </c>
      <c r="M147" t="str">
        <f>+IF(Eventos!BB152=0,"",Eventos!BB152)</f>
        <v/>
      </c>
      <c r="N147" s="106" t="str">
        <f>+IF(Eventos!AP152=0,"",Eventos!AP152)</f>
        <v/>
      </c>
      <c r="O147" s="106" t="str">
        <f>+IF(Eventos!AM152=0,"",Eventos!AM152)</f>
        <v/>
      </c>
    </row>
    <row r="148" spans="1:15" x14ac:dyDescent="0.35">
      <c r="A148" s="106" t="str">
        <f>+IF(Eventos!AI153=0,"",Eventos!AI153)</f>
        <v/>
      </c>
      <c r="B148" s="106" t="str">
        <f>+IF(Eventos!S153=0,"",Eventos!S153)</f>
        <v/>
      </c>
      <c r="C148" t="str">
        <f>+IF(Eventos!AJ153=0,"",Eventos!AJ153)</f>
        <v/>
      </c>
      <c r="D148" s="106" t="str">
        <f>+IF(Eventos!AK153=0,"",Eventos!AK153)</f>
        <v/>
      </c>
      <c r="E148" s="106" t="str">
        <f>+IF(Eventos!AL153=0,"",Eventos!AL153)</f>
        <v/>
      </c>
      <c r="F148" s="106" t="str">
        <f>+IF(Eventos!AN153=0,"",Eventos!AN153)</f>
        <v/>
      </c>
      <c r="G148" s="106" t="str">
        <f>+IF(Eventos!AO153=0,"",Eventos!AO153)</f>
        <v/>
      </c>
      <c r="H148" t="str">
        <f>+IF(Eventos!AR153=0,"",Eventos!AR153)</f>
        <v/>
      </c>
      <c r="I148" t="str">
        <f>+IF(Eventos!AT153=0,"",Eventos!AT153)</f>
        <v/>
      </c>
      <c r="J148" t="str">
        <f>+IF(Eventos!AV153=0,"",Eventos!AV153)</f>
        <v/>
      </c>
      <c r="K148" t="str">
        <f>+IF(Eventos!AX153=0,"",Eventos!AX153)</f>
        <v/>
      </c>
      <c r="L148" t="str">
        <f>+IF(Eventos!AZ153=0,"",Eventos!AZ153)</f>
        <v/>
      </c>
      <c r="M148" t="str">
        <f>+IF(Eventos!BB153=0,"",Eventos!BB153)</f>
        <v/>
      </c>
      <c r="N148" s="106" t="str">
        <f>+IF(Eventos!AP153=0,"",Eventos!AP153)</f>
        <v/>
      </c>
      <c r="O148" s="106" t="str">
        <f>+IF(Eventos!AM153=0,"",Eventos!AM153)</f>
        <v/>
      </c>
    </row>
    <row r="149" spans="1:15" x14ac:dyDescent="0.35">
      <c r="A149" s="106" t="str">
        <f>+IF(Eventos!AI154=0,"",Eventos!AI154)</f>
        <v/>
      </c>
      <c r="B149" s="106" t="str">
        <f>+IF(Eventos!S154=0,"",Eventos!S154)</f>
        <v/>
      </c>
      <c r="C149" t="str">
        <f>+IF(Eventos!AJ154=0,"",Eventos!AJ154)</f>
        <v/>
      </c>
      <c r="D149" s="106" t="str">
        <f>+IF(Eventos!AK154=0,"",Eventos!AK154)</f>
        <v/>
      </c>
      <c r="E149" s="106" t="str">
        <f>+IF(Eventos!AL154=0,"",Eventos!AL154)</f>
        <v/>
      </c>
      <c r="F149" s="106" t="str">
        <f>+IF(Eventos!AN154=0,"",Eventos!AN154)</f>
        <v/>
      </c>
      <c r="G149" s="106" t="str">
        <f>+IF(Eventos!AO154=0,"",Eventos!AO154)</f>
        <v/>
      </c>
      <c r="H149" t="str">
        <f>+IF(Eventos!AR154=0,"",Eventos!AR154)</f>
        <v/>
      </c>
      <c r="I149" t="str">
        <f>+IF(Eventos!AT154=0,"",Eventos!AT154)</f>
        <v/>
      </c>
      <c r="J149" t="str">
        <f>+IF(Eventos!AV154=0,"",Eventos!AV154)</f>
        <v/>
      </c>
      <c r="K149" t="str">
        <f>+IF(Eventos!AX154=0,"",Eventos!AX154)</f>
        <v/>
      </c>
      <c r="L149" t="str">
        <f>+IF(Eventos!AZ154=0,"",Eventos!AZ154)</f>
        <v/>
      </c>
      <c r="M149" t="str">
        <f>+IF(Eventos!BB154=0,"",Eventos!BB154)</f>
        <v/>
      </c>
      <c r="N149" s="106" t="str">
        <f>+IF(Eventos!AP154=0,"",Eventos!AP154)</f>
        <v/>
      </c>
      <c r="O149" s="106" t="str">
        <f>+IF(Eventos!AM154=0,"",Eventos!AM154)</f>
        <v/>
      </c>
    </row>
    <row r="150" spans="1:15" x14ac:dyDescent="0.35">
      <c r="A150" s="106" t="str">
        <f>+IF(Eventos!AI155=0,"",Eventos!AI155)</f>
        <v/>
      </c>
      <c r="B150" s="106" t="str">
        <f>+IF(Eventos!S155=0,"",Eventos!S155)</f>
        <v/>
      </c>
      <c r="C150" t="str">
        <f>+IF(Eventos!AJ155=0,"",Eventos!AJ155)</f>
        <v/>
      </c>
      <c r="D150" s="106" t="str">
        <f>+IF(Eventos!AK155=0,"",Eventos!AK155)</f>
        <v/>
      </c>
      <c r="E150" s="106" t="str">
        <f>+IF(Eventos!AL155=0,"",Eventos!AL155)</f>
        <v/>
      </c>
      <c r="F150" s="106" t="str">
        <f>+IF(Eventos!AN155=0,"",Eventos!AN155)</f>
        <v/>
      </c>
      <c r="G150" s="106" t="str">
        <f>+IF(Eventos!AO155=0,"",Eventos!AO155)</f>
        <v/>
      </c>
      <c r="H150" t="str">
        <f>+IF(Eventos!AR155=0,"",Eventos!AR155)</f>
        <v/>
      </c>
      <c r="I150" t="str">
        <f>+IF(Eventos!AT155=0,"",Eventos!AT155)</f>
        <v/>
      </c>
      <c r="J150" t="str">
        <f>+IF(Eventos!AV155=0,"",Eventos!AV155)</f>
        <v/>
      </c>
      <c r="K150" t="str">
        <f>+IF(Eventos!AX155=0,"",Eventos!AX155)</f>
        <v/>
      </c>
      <c r="L150" t="str">
        <f>+IF(Eventos!AZ155=0,"",Eventos!AZ155)</f>
        <v/>
      </c>
      <c r="M150" t="str">
        <f>+IF(Eventos!BB155=0,"",Eventos!BB155)</f>
        <v/>
      </c>
      <c r="N150" s="106" t="str">
        <f>+IF(Eventos!AP155=0,"",Eventos!AP155)</f>
        <v/>
      </c>
      <c r="O150" s="106" t="str">
        <f>+IF(Eventos!AM155=0,"",Eventos!AM155)</f>
        <v/>
      </c>
    </row>
    <row r="151" spans="1:15" x14ac:dyDescent="0.35">
      <c r="A151" s="106" t="str">
        <f>+IF(Eventos!AI156=0,"",Eventos!AI156)</f>
        <v/>
      </c>
      <c r="B151" s="106" t="str">
        <f>+IF(Eventos!S156=0,"",Eventos!S156)</f>
        <v/>
      </c>
      <c r="C151" t="str">
        <f>+IF(Eventos!AJ156=0,"",Eventos!AJ156)</f>
        <v/>
      </c>
      <c r="D151" s="106" t="str">
        <f>+IF(Eventos!AK156=0,"",Eventos!AK156)</f>
        <v/>
      </c>
      <c r="E151" s="106" t="str">
        <f>+IF(Eventos!AL156=0,"",Eventos!AL156)</f>
        <v/>
      </c>
      <c r="F151" s="106" t="str">
        <f>+IF(Eventos!AN156=0,"",Eventos!AN156)</f>
        <v/>
      </c>
      <c r="G151" s="106" t="str">
        <f>+IF(Eventos!AO156=0,"",Eventos!AO156)</f>
        <v/>
      </c>
      <c r="H151" t="str">
        <f>+IF(Eventos!AR156=0,"",Eventos!AR156)</f>
        <v/>
      </c>
      <c r="I151" t="str">
        <f>+IF(Eventos!AT156=0,"",Eventos!AT156)</f>
        <v/>
      </c>
      <c r="J151" t="str">
        <f>+IF(Eventos!AV156=0,"",Eventos!AV156)</f>
        <v/>
      </c>
      <c r="K151" t="str">
        <f>+IF(Eventos!AX156=0,"",Eventos!AX156)</f>
        <v/>
      </c>
      <c r="L151" t="str">
        <f>+IF(Eventos!AZ156=0,"",Eventos!AZ156)</f>
        <v/>
      </c>
      <c r="M151" t="str">
        <f>+IF(Eventos!BB156=0,"",Eventos!BB156)</f>
        <v/>
      </c>
      <c r="N151" s="106" t="str">
        <f>+IF(Eventos!AP156=0,"",Eventos!AP156)</f>
        <v/>
      </c>
      <c r="O151" s="106" t="str">
        <f>+IF(Eventos!AM156=0,"",Eventos!AM156)</f>
        <v/>
      </c>
    </row>
    <row r="152" spans="1:15" x14ac:dyDescent="0.35">
      <c r="A152" s="106" t="str">
        <f>+IF(Eventos!AI157=0,"",Eventos!AI157)</f>
        <v/>
      </c>
      <c r="B152" s="106" t="str">
        <f>+IF(Eventos!S157=0,"",Eventos!S157)</f>
        <v/>
      </c>
      <c r="C152" t="str">
        <f>+IF(Eventos!AJ157=0,"",Eventos!AJ157)</f>
        <v/>
      </c>
      <c r="D152" s="106" t="str">
        <f>+IF(Eventos!AK157=0,"",Eventos!AK157)</f>
        <v/>
      </c>
      <c r="E152" s="106" t="str">
        <f>+IF(Eventos!AL157=0,"",Eventos!AL157)</f>
        <v/>
      </c>
      <c r="F152" s="106" t="str">
        <f>+IF(Eventos!AN157=0,"",Eventos!AN157)</f>
        <v/>
      </c>
      <c r="G152" s="106" t="str">
        <f>+IF(Eventos!AO157=0,"",Eventos!AO157)</f>
        <v/>
      </c>
      <c r="H152" t="str">
        <f>+IF(Eventos!AR157=0,"",Eventos!AR157)</f>
        <v/>
      </c>
      <c r="I152" t="str">
        <f>+IF(Eventos!AT157=0,"",Eventos!AT157)</f>
        <v/>
      </c>
      <c r="J152" t="str">
        <f>+IF(Eventos!AV157=0,"",Eventos!AV157)</f>
        <v/>
      </c>
      <c r="K152" t="str">
        <f>+IF(Eventos!AX157=0,"",Eventos!AX157)</f>
        <v/>
      </c>
      <c r="L152" t="str">
        <f>+IF(Eventos!AZ157=0,"",Eventos!AZ157)</f>
        <v/>
      </c>
      <c r="M152" t="str">
        <f>+IF(Eventos!BB157=0,"",Eventos!BB157)</f>
        <v/>
      </c>
      <c r="N152" s="106" t="str">
        <f>+IF(Eventos!AP157=0,"",Eventos!AP157)</f>
        <v/>
      </c>
      <c r="O152" s="106" t="str">
        <f>+IF(Eventos!AM157=0,"",Eventos!AM157)</f>
        <v/>
      </c>
    </row>
    <row r="153" spans="1:15" x14ac:dyDescent="0.35">
      <c r="A153" s="106" t="str">
        <f>+IF(Eventos!AI158=0,"",Eventos!AI158)</f>
        <v/>
      </c>
      <c r="B153" s="106" t="str">
        <f>+IF(Eventos!S158=0,"",Eventos!S158)</f>
        <v/>
      </c>
      <c r="C153" t="str">
        <f>+IF(Eventos!AJ158=0,"",Eventos!AJ158)</f>
        <v/>
      </c>
      <c r="D153" s="106" t="str">
        <f>+IF(Eventos!AK158=0,"",Eventos!AK158)</f>
        <v/>
      </c>
      <c r="E153" s="106" t="str">
        <f>+IF(Eventos!AL158=0,"",Eventos!AL158)</f>
        <v/>
      </c>
      <c r="F153" s="106" t="str">
        <f>+IF(Eventos!AN158=0,"",Eventos!AN158)</f>
        <v/>
      </c>
      <c r="G153" s="106" t="str">
        <f>+IF(Eventos!AO158=0,"",Eventos!AO158)</f>
        <v/>
      </c>
      <c r="H153" t="str">
        <f>+IF(Eventos!AR158=0,"",Eventos!AR158)</f>
        <v/>
      </c>
      <c r="I153" t="str">
        <f>+IF(Eventos!AT158=0,"",Eventos!AT158)</f>
        <v/>
      </c>
      <c r="J153" t="str">
        <f>+IF(Eventos!AV158=0,"",Eventos!AV158)</f>
        <v/>
      </c>
      <c r="K153" t="str">
        <f>+IF(Eventos!AX158=0,"",Eventos!AX158)</f>
        <v/>
      </c>
      <c r="L153" t="str">
        <f>+IF(Eventos!AZ158=0,"",Eventos!AZ158)</f>
        <v/>
      </c>
      <c r="M153" t="str">
        <f>+IF(Eventos!BB158=0,"",Eventos!BB158)</f>
        <v/>
      </c>
      <c r="N153" s="106" t="str">
        <f>+IF(Eventos!AP158=0,"",Eventos!AP158)</f>
        <v/>
      </c>
      <c r="O153" s="106" t="str">
        <f>+IF(Eventos!AM158=0,"",Eventos!AM158)</f>
        <v/>
      </c>
    </row>
    <row r="154" spans="1:15" x14ac:dyDescent="0.35">
      <c r="A154" s="106" t="str">
        <f>+IF(Eventos!AI159=0,"",Eventos!AI159)</f>
        <v/>
      </c>
      <c r="B154" s="106" t="str">
        <f>+IF(Eventos!S159=0,"",Eventos!S159)</f>
        <v/>
      </c>
      <c r="C154" t="str">
        <f>+IF(Eventos!AJ159=0,"",Eventos!AJ159)</f>
        <v/>
      </c>
      <c r="D154" s="106" t="str">
        <f>+IF(Eventos!AK159=0,"",Eventos!AK159)</f>
        <v/>
      </c>
      <c r="E154" s="106" t="str">
        <f>+IF(Eventos!AL159=0,"",Eventos!AL159)</f>
        <v/>
      </c>
      <c r="F154" s="106" t="str">
        <f>+IF(Eventos!AN159=0,"",Eventos!AN159)</f>
        <v/>
      </c>
      <c r="G154" s="106" t="str">
        <f>+IF(Eventos!AO159=0,"",Eventos!AO159)</f>
        <v/>
      </c>
      <c r="H154" t="str">
        <f>+IF(Eventos!AR159=0,"",Eventos!AR159)</f>
        <v/>
      </c>
      <c r="I154" t="str">
        <f>+IF(Eventos!AT159=0,"",Eventos!AT159)</f>
        <v/>
      </c>
      <c r="J154" t="str">
        <f>+IF(Eventos!AV159=0,"",Eventos!AV159)</f>
        <v/>
      </c>
      <c r="K154" t="str">
        <f>+IF(Eventos!AX159=0,"",Eventos!AX159)</f>
        <v/>
      </c>
      <c r="L154" t="str">
        <f>+IF(Eventos!AZ159=0,"",Eventos!AZ159)</f>
        <v/>
      </c>
      <c r="M154" t="str">
        <f>+IF(Eventos!BB159=0,"",Eventos!BB159)</f>
        <v/>
      </c>
      <c r="N154" s="106" t="str">
        <f>+IF(Eventos!AP159=0,"",Eventos!AP159)</f>
        <v/>
      </c>
      <c r="O154" s="106" t="str">
        <f>+IF(Eventos!AM159=0,"",Eventos!AM159)</f>
        <v/>
      </c>
    </row>
    <row r="155" spans="1:15" x14ac:dyDescent="0.35">
      <c r="A155" s="106" t="str">
        <f>+IF(Eventos!AI160=0,"",Eventos!AI160)</f>
        <v/>
      </c>
      <c r="B155" s="106" t="str">
        <f>+IF(Eventos!S160=0,"",Eventos!S160)</f>
        <v/>
      </c>
      <c r="C155" t="str">
        <f>+IF(Eventos!AJ160=0,"",Eventos!AJ160)</f>
        <v/>
      </c>
      <c r="D155" s="106" t="str">
        <f>+IF(Eventos!AK160=0,"",Eventos!AK160)</f>
        <v/>
      </c>
      <c r="E155" s="106" t="str">
        <f>+IF(Eventos!AL160=0,"",Eventos!AL160)</f>
        <v/>
      </c>
      <c r="F155" s="106" t="str">
        <f>+IF(Eventos!AN160=0,"",Eventos!AN160)</f>
        <v/>
      </c>
      <c r="G155" s="106" t="str">
        <f>+IF(Eventos!AO160=0,"",Eventos!AO160)</f>
        <v/>
      </c>
      <c r="H155" t="str">
        <f>+IF(Eventos!AR160=0,"",Eventos!AR160)</f>
        <v/>
      </c>
      <c r="I155" t="str">
        <f>+IF(Eventos!AT160=0,"",Eventos!AT160)</f>
        <v/>
      </c>
      <c r="J155" t="str">
        <f>+IF(Eventos!AV160=0,"",Eventos!AV160)</f>
        <v/>
      </c>
      <c r="K155" t="str">
        <f>+IF(Eventos!AX160=0,"",Eventos!AX160)</f>
        <v/>
      </c>
      <c r="L155" t="str">
        <f>+IF(Eventos!AZ160=0,"",Eventos!AZ160)</f>
        <v/>
      </c>
      <c r="M155" t="str">
        <f>+IF(Eventos!BB160=0,"",Eventos!BB160)</f>
        <v/>
      </c>
      <c r="N155" s="106" t="str">
        <f>+IF(Eventos!AP160=0,"",Eventos!AP160)</f>
        <v/>
      </c>
      <c r="O155" s="106" t="str">
        <f>+IF(Eventos!AM160=0,"",Eventos!AM160)</f>
        <v/>
      </c>
    </row>
    <row r="156" spans="1:15" x14ac:dyDescent="0.35">
      <c r="A156" s="106" t="str">
        <f>+IF(Eventos!AI161=0,"",Eventos!AI161)</f>
        <v/>
      </c>
      <c r="B156" s="106" t="str">
        <f>+IF(Eventos!S161=0,"",Eventos!S161)</f>
        <v/>
      </c>
      <c r="C156" t="str">
        <f>+IF(Eventos!AJ161=0,"",Eventos!AJ161)</f>
        <v/>
      </c>
      <c r="D156" s="106" t="str">
        <f>+IF(Eventos!AK161=0,"",Eventos!AK161)</f>
        <v/>
      </c>
      <c r="E156" s="106" t="str">
        <f>+IF(Eventos!AL161=0,"",Eventos!AL161)</f>
        <v/>
      </c>
      <c r="F156" s="106" t="str">
        <f>+IF(Eventos!AN161=0,"",Eventos!AN161)</f>
        <v/>
      </c>
      <c r="G156" s="106" t="str">
        <f>+IF(Eventos!AO161=0,"",Eventos!AO161)</f>
        <v/>
      </c>
      <c r="H156" t="str">
        <f>+IF(Eventos!AR161=0,"",Eventos!AR161)</f>
        <v/>
      </c>
      <c r="I156" t="str">
        <f>+IF(Eventos!AT161=0,"",Eventos!AT161)</f>
        <v/>
      </c>
      <c r="J156" t="str">
        <f>+IF(Eventos!AV161=0,"",Eventos!AV161)</f>
        <v/>
      </c>
      <c r="K156" t="str">
        <f>+IF(Eventos!AX161=0,"",Eventos!AX161)</f>
        <v/>
      </c>
      <c r="L156" t="str">
        <f>+IF(Eventos!AZ161=0,"",Eventos!AZ161)</f>
        <v/>
      </c>
      <c r="M156" t="str">
        <f>+IF(Eventos!BB161=0,"",Eventos!BB161)</f>
        <v/>
      </c>
      <c r="N156" s="106" t="str">
        <f>+IF(Eventos!AP161=0,"",Eventos!AP161)</f>
        <v/>
      </c>
      <c r="O156" s="106" t="str">
        <f>+IF(Eventos!AM161=0,"",Eventos!AM161)</f>
        <v/>
      </c>
    </row>
    <row r="157" spans="1:15" x14ac:dyDescent="0.35">
      <c r="A157" s="106" t="str">
        <f>+IF(Eventos!AI162=0,"",Eventos!AI162)</f>
        <v/>
      </c>
      <c r="B157" s="106" t="str">
        <f>+IF(Eventos!S162=0,"",Eventos!S162)</f>
        <v/>
      </c>
      <c r="C157" t="str">
        <f>+IF(Eventos!AJ162=0,"",Eventos!AJ162)</f>
        <v/>
      </c>
      <c r="D157" s="106" t="str">
        <f>+IF(Eventos!AK162=0,"",Eventos!AK162)</f>
        <v/>
      </c>
      <c r="E157" s="106" t="str">
        <f>+IF(Eventos!AL162=0,"",Eventos!AL162)</f>
        <v/>
      </c>
      <c r="F157" s="106" t="str">
        <f>+IF(Eventos!AN162=0,"",Eventos!AN162)</f>
        <v/>
      </c>
      <c r="G157" s="106" t="str">
        <f>+IF(Eventos!AO162=0,"",Eventos!AO162)</f>
        <v/>
      </c>
      <c r="H157" t="str">
        <f>+IF(Eventos!AR162=0,"",Eventos!AR162)</f>
        <v/>
      </c>
      <c r="I157" t="str">
        <f>+IF(Eventos!AT162=0,"",Eventos!AT162)</f>
        <v/>
      </c>
      <c r="J157" t="str">
        <f>+IF(Eventos!AV162=0,"",Eventos!AV162)</f>
        <v/>
      </c>
      <c r="K157" t="str">
        <f>+IF(Eventos!AX162=0,"",Eventos!AX162)</f>
        <v/>
      </c>
      <c r="L157" t="str">
        <f>+IF(Eventos!AZ162=0,"",Eventos!AZ162)</f>
        <v/>
      </c>
      <c r="M157" t="str">
        <f>+IF(Eventos!BB162=0,"",Eventos!BB162)</f>
        <v/>
      </c>
      <c r="N157" s="106" t="str">
        <f>+IF(Eventos!AP162=0,"",Eventos!AP162)</f>
        <v/>
      </c>
      <c r="O157" s="106" t="str">
        <f>+IF(Eventos!AM162=0,"",Eventos!AM162)</f>
        <v/>
      </c>
    </row>
    <row r="158" spans="1:15" x14ac:dyDescent="0.35">
      <c r="A158" s="106" t="str">
        <f>+IF(Eventos!AI163=0,"",Eventos!AI163)</f>
        <v/>
      </c>
      <c r="B158" s="106" t="str">
        <f>+IF(Eventos!S163=0,"",Eventos!S163)</f>
        <v/>
      </c>
      <c r="C158" t="str">
        <f>+IF(Eventos!AJ163=0,"",Eventos!AJ163)</f>
        <v/>
      </c>
      <c r="D158" s="106" t="str">
        <f>+IF(Eventos!AK163=0,"",Eventos!AK163)</f>
        <v/>
      </c>
      <c r="E158" s="106" t="str">
        <f>+IF(Eventos!AL163=0,"",Eventos!AL163)</f>
        <v/>
      </c>
      <c r="F158" s="106" t="str">
        <f>+IF(Eventos!AN163=0,"",Eventos!AN163)</f>
        <v/>
      </c>
      <c r="G158" s="106" t="str">
        <f>+IF(Eventos!AO163=0,"",Eventos!AO163)</f>
        <v/>
      </c>
      <c r="H158" t="str">
        <f>+IF(Eventos!AR163=0,"",Eventos!AR163)</f>
        <v/>
      </c>
      <c r="I158" t="str">
        <f>+IF(Eventos!AT163=0,"",Eventos!AT163)</f>
        <v/>
      </c>
      <c r="J158" t="str">
        <f>+IF(Eventos!AV163=0,"",Eventos!AV163)</f>
        <v/>
      </c>
      <c r="K158" t="str">
        <f>+IF(Eventos!AX163=0,"",Eventos!AX163)</f>
        <v/>
      </c>
      <c r="L158" t="str">
        <f>+IF(Eventos!AZ163=0,"",Eventos!AZ163)</f>
        <v/>
      </c>
      <c r="M158" t="str">
        <f>+IF(Eventos!BB163=0,"",Eventos!BB163)</f>
        <v/>
      </c>
      <c r="N158" s="106" t="str">
        <f>+IF(Eventos!AP163=0,"",Eventos!AP163)</f>
        <v/>
      </c>
      <c r="O158" s="106" t="str">
        <f>+IF(Eventos!AM163=0,"",Eventos!AM163)</f>
        <v/>
      </c>
    </row>
    <row r="159" spans="1:15" x14ac:dyDescent="0.35">
      <c r="A159" s="106" t="str">
        <f>+IF(Eventos!AI164=0,"",Eventos!AI164)</f>
        <v/>
      </c>
      <c r="B159" s="106" t="str">
        <f>+IF(Eventos!S164=0,"",Eventos!S164)</f>
        <v/>
      </c>
      <c r="C159" t="str">
        <f>+IF(Eventos!AJ164=0,"",Eventos!AJ164)</f>
        <v/>
      </c>
      <c r="D159" s="106" t="str">
        <f>+IF(Eventos!AK164=0,"",Eventos!AK164)</f>
        <v/>
      </c>
      <c r="E159" s="106" t="str">
        <f>+IF(Eventos!AL164=0,"",Eventos!AL164)</f>
        <v/>
      </c>
      <c r="F159" s="106" t="str">
        <f>+IF(Eventos!AN164=0,"",Eventos!AN164)</f>
        <v/>
      </c>
      <c r="G159" s="106" t="str">
        <f>+IF(Eventos!AO164=0,"",Eventos!AO164)</f>
        <v/>
      </c>
      <c r="H159" t="str">
        <f>+IF(Eventos!AR164=0,"",Eventos!AR164)</f>
        <v/>
      </c>
      <c r="I159" t="str">
        <f>+IF(Eventos!AT164=0,"",Eventos!AT164)</f>
        <v/>
      </c>
      <c r="J159" t="str">
        <f>+IF(Eventos!AV164=0,"",Eventos!AV164)</f>
        <v/>
      </c>
      <c r="K159" t="str">
        <f>+IF(Eventos!AX164=0,"",Eventos!AX164)</f>
        <v/>
      </c>
      <c r="L159" t="str">
        <f>+IF(Eventos!AZ164=0,"",Eventos!AZ164)</f>
        <v/>
      </c>
      <c r="M159" t="str">
        <f>+IF(Eventos!BB164=0,"",Eventos!BB164)</f>
        <v/>
      </c>
      <c r="N159" s="106" t="str">
        <f>+IF(Eventos!AP164=0,"",Eventos!AP164)</f>
        <v/>
      </c>
      <c r="O159" s="106" t="str">
        <f>+IF(Eventos!AM164=0,"",Eventos!AM164)</f>
        <v/>
      </c>
    </row>
    <row r="160" spans="1:15" x14ac:dyDescent="0.35">
      <c r="A160" s="106" t="str">
        <f>+IF(Eventos!AI165=0,"",Eventos!AI165)</f>
        <v/>
      </c>
      <c r="B160" s="106" t="str">
        <f>+IF(Eventos!S165=0,"",Eventos!S165)</f>
        <v/>
      </c>
      <c r="C160" t="str">
        <f>+IF(Eventos!AJ165=0,"",Eventos!AJ165)</f>
        <v/>
      </c>
      <c r="D160" s="106" t="str">
        <f>+IF(Eventos!AK165=0,"",Eventos!AK165)</f>
        <v/>
      </c>
      <c r="E160" s="106" t="str">
        <f>+IF(Eventos!AL165=0,"",Eventos!AL165)</f>
        <v/>
      </c>
      <c r="F160" s="106" t="str">
        <f>+IF(Eventos!AN165=0,"",Eventos!AN165)</f>
        <v/>
      </c>
      <c r="G160" s="106" t="str">
        <f>+IF(Eventos!AO165=0,"",Eventos!AO165)</f>
        <v/>
      </c>
      <c r="H160" t="str">
        <f>+IF(Eventos!AR165=0,"",Eventos!AR165)</f>
        <v/>
      </c>
      <c r="I160" t="str">
        <f>+IF(Eventos!AT165=0,"",Eventos!AT165)</f>
        <v/>
      </c>
      <c r="J160" t="str">
        <f>+IF(Eventos!AV165=0,"",Eventos!AV165)</f>
        <v/>
      </c>
      <c r="K160" t="str">
        <f>+IF(Eventos!AX165=0,"",Eventos!AX165)</f>
        <v/>
      </c>
      <c r="L160" t="str">
        <f>+IF(Eventos!AZ165=0,"",Eventos!AZ165)</f>
        <v/>
      </c>
      <c r="M160" t="str">
        <f>+IF(Eventos!BB165=0,"",Eventos!BB165)</f>
        <v/>
      </c>
      <c r="N160" s="106" t="str">
        <f>+IF(Eventos!AP165=0,"",Eventos!AP165)</f>
        <v/>
      </c>
      <c r="O160" s="106" t="str">
        <f>+IF(Eventos!AM165=0,"",Eventos!AM165)</f>
        <v/>
      </c>
    </row>
    <row r="161" spans="1:15" x14ac:dyDescent="0.35">
      <c r="A161" s="106" t="str">
        <f>+IF(Eventos!AI166=0,"",Eventos!AI166)</f>
        <v/>
      </c>
      <c r="B161" s="106" t="str">
        <f>+IF(Eventos!S166=0,"",Eventos!S166)</f>
        <v/>
      </c>
      <c r="C161" t="str">
        <f>+IF(Eventos!AJ166=0,"",Eventos!AJ166)</f>
        <v/>
      </c>
      <c r="D161" s="106" t="str">
        <f>+IF(Eventos!AK166=0,"",Eventos!AK166)</f>
        <v/>
      </c>
      <c r="E161" s="106" t="str">
        <f>+IF(Eventos!AL166=0,"",Eventos!AL166)</f>
        <v/>
      </c>
      <c r="F161" s="106" t="str">
        <f>+IF(Eventos!AN166=0,"",Eventos!AN166)</f>
        <v/>
      </c>
      <c r="G161" s="106" t="str">
        <f>+IF(Eventos!AO166=0,"",Eventos!AO166)</f>
        <v/>
      </c>
      <c r="H161" t="str">
        <f>+IF(Eventos!AR166=0,"",Eventos!AR166)</f>
        <v/>
      </c>
      <c r="I161" t="str">
        <f>+IF(Eventos!AT166=0,"",Eventos!AT166)</f>
        <v/>
      </c>
      <c r="J161" t="str">
        <f>+IF(Eventos!AV166=0,"",Eventos!AV166)</f>
        <v/>
      </c>
      <c r="K161" t="str">
        <f>+IF(Eventos!AX166=0,"",Eventos!AX166)</f>
        <v/>
      </c>
      <c r="L161" t="str">
        <f>+IF(Eventos!AZ166=0,"",Eventos!AZ166)</f>
        <v/>
      </c>
      <c r="M161" t="str">
        <f>+IF(Eventos!BB166=0,"",Eventos!BB166)</f>
        <v/>
      </c>
      <c r="N161" s="106" t="str">
        <f>+IF(Eventos!AP166=0,"",Eventos!AP166)</f>
        <v/>
      </c>
      <c r="O161" s="106" t="str">
        <f>+IF(Eventos!AM166=0,"",Eventos!AM166)</f>
        <v/>
      </c>
    </row>
    <row r="162" spans="1:15" x14ac:dyDescent="0.35">
      <c r="A162" s="106" t="str">
        <f>+IF(Eventos!AI167=0,"",Eventos!AI167)</f>
        <v/>
      </c>
      <c r="B162" s="106" t="str">
        <f>+IF(Eventos!S167=0,"",Eventos!S167)</f>
        <v/>
      </c>
      <c r="C162" t="str">
        <f>+IF(Eventos!AJ167=0,"",Eventos!AJ167)</f>
        <v/>
      </c>
      <c r="D162" s="106" t="str">
        <f>+IF(Eventos!AK167=0,"",Eventos!AK167)</f>
        <v/>
      </c>
      <c r="E162" s="106" t="str">
        <f>+IF(Eventos!AL167=0,"",Eventos!AL167)</f>
        <v/>
      </c>
      <c r="F162" s="106" t="str">
        <f>+IF(Eventos!AN167=0,"",Eventos!AN167)</f>
        <v/>
      </c>
      <c r="G162" s="106" t="str">
        <f>+IF(Eventos!AO167=0,"",Eventos!AO167)</f>
        <v/>
      </c>
      <c r="H162" t="str">
        <f>+IF(Eventos!AR167=0,"",Eventos!AR167)</f>
        <v/>
      </c>
      <c r="I162" t="str">
        <f>+IF(Eventos!AT167=0,"",Eventos!AT167)</f>
        <v/>
      </c>
      <c r="J162" t="str">
        <f>+IF(Eventos!AV167=0,"",Eventos!AV167)</f>
        <v/>
      </c>
      <c r="K162" t="str">
        <f>+IF(Eventos!AX167=0,"",Eventos!AX167)</f>
        <v/>
      </c>
      <c r="L162" t="str">
        <f>+IF(Eventos!AZ167=0,"",Eventos!AZ167)</f>
        <v/>
      </c>
      <c r="M162" t="str">
        <f>+IF(Eventos!BB167=0,"",Eventos!BB167)</f>
        <v/>
      </c>
      <c r="N162" s="106" t="str">
        <f>+IF(Eventos!AP167=0,"",Eventos!AP167)</f>
        <v/>
      </c>
      <c r="O162" s="106" t="str">
        <f>+IF(Eventos!AM167=0,"",Eventos!AM167)</f>
        <v/>
      </c>
    </row>
    <row r="163" spans="1:15" x14ac:dyDescent="0.35">
      <c r="A163" s="106" t="str">
        <f>+IF(Eventos!AI168=0,"",Eventos!AI168)</f>
        <v/>
      </c>
      <c r="B163" s="106" t="str">
        <f>+IF(Eventos!S168=0,"",Eventos!S168)</f>
        <v/>
      </c>
      <c r="C163" t="str">
        <f>+IF(Eventos!AJ168=0,"",Eventos!AJ168)</f>
        <v/>
      </c>
      <c r="D163" s="106" t="str">
        <f>+IF(Eventos!AK168=0,"",Eventos!AK168)</f>
        <v/>
      </c>
      <c r="E163" s="106" t="str">
        <f>+IF(Eventos!AL168=0,"",Eventos!AL168)</f>
        <v/>
      </c>
      <c r="F163" s="106" t="str">
        <f>+IF(Eventos!AN168=0,"",Eventos!AN168)</f>
        <v/>
      </c>
      <c r="G163" s="106" t="str">
        <f>+IF(Eventos!AO168=0,"",Eventos!AO168)</f>
        <v/>
      </c>
      <c r="H163" t="str">
        <f>+IF(Eventos!AR168=0,"",Eventos!AR168)</f>
        <v/>
      </c>
      <c r="I163" t="str">
        <f>+IF(Eventos!AT168=0,"",Eventos!AT168)</f>
        <v/>
      </c>
      <c r="J163" t="str">
        <f>+IF(Eventos!AV168=0,"",Eventos!AV168)</f>
        <v/>
      </c>
      <c r="K163" t="str">
        <f>+IF(Eventos!AX168=0,"",Eventos!AX168)</f>
        <v/>
      </c>
      <c r="L163" t="str">
        <f>+IF(Eventos!AZ168=0,"",Eventos!AZ168)</f>
        <v/>
      </c>
      <c r="M163" t="str">
        <f>+IF(Eventos!BB168=0,"",Eventos!BB168)</f>
        <v/>
      </c>
      <c r="N163" s="106" t="str">
        <f>+IF(Eventos!AP168=0,"",Eventos!AP168)</f>
        <v/>
      </c>
      <c r="O163" s="106" t="str">
        <f>+IF(Eventos!AM168=0,"",Eventos!AM168)</f>
        <v/>
      </c>
    </row>
    <row r="164" spans="1:15" x14ac:dyDescent="0.35">
      <c r="A164" s="106" t="str">
        <f>+IF(Eventos!AI169=0,"",Eventos!AI169)</f>
        <v/>
      </c>
      <c r="B164" s="106" t="str">
        <f>+IF(Eventos!S169=0,"",Eventos!S169)</f>
        <v/>
      </c>
      <c r="C164" t="str">
        <f>+IF(Eventos!AJ169=0,"",Eventos!AJ169)</f>
        <v/>
      </c>
      <c r="D164" s="106" t="str">
        <f>+IF(Eventos!AK169=0,"",Eventos!AK169)</f>
        <v/>
      </c>
      <c r="E164" s="106" t="str">
        <f>+IF(Eventos!AL169=0,"",Eventos!AL169)</f>
        <v/>
      </c>
      <c r="F164" s="106" t="str">
        <f>+IF(Eventos!AN169=0,"",Eventos!AN169)</f>
        <v/>
      </c>
      <c r="G164" s="106" t="str">
        <f>+IF(Eventos!AO169=0,"",Eventos!AO169)</f>
        <v/>
      </c>
      <c r="H164" t="str">
        <f>+IF(Eventos!AR169=0,"",Eventos!AR169)</f>
        <v/>
      </c>
      <c r="I164" t="str">
        <f>+IF(Eventos!AT169=0,"",Eventos!AT169)</f>
        <v/>
      </c>
      <c r="J164" t="str">
        <f>+IF(Eventos!AV169=0,"",Eventos!AV169)</f>
        <v/>
      </c>
      <c r="K164" t="str">
        <f>+IF(Eventos!AX169=0,"",Eventos!AX169)</f>
        <v/>
      </c>
      <c r="L164" t="str">
        <f>+IF(Eventos!AZ169=0,"",Eventos!AZ169)</f>
        <v/>
      </c>
      <c r="M164" t="str">
        <f>+IF(Eventos!BB169=0,"",Eventos!BB169)</f>
        <v/>
      </c>
      <c r="N164" s="106" t="str">
        <f>+IF(Eventos!AP169=0,"",Eventos!AP169)</f>
        <v/>
      </c>
      <c r="O164" s="106" t="str">
        <f>+IF(Eventos!AM169=0,"",Eventos!AM169)</f>
        <v/>
      </c>
    </row>
    <row r="165" spans="1:15" x14ac:dyDescent="0.35">
      <c r="A165" s="106" t="str">
        <f>+IF(Eventos!AI170=0,"",Eventos!AI170)</f>
        <v/>
      </c>
      <c r="B165" s="106" t="str">
        <f>+IF(Eventos!S170=0,"",Eventos!S170)</f>
        <v/>
      </c>
      <c r="C165" t="str">
        <f>+IF(Eventos!AJ170=0,"",Eventos!AJ170)</f>
        <v/>
      </c>
      <c r="D165" s="106" t="str">
        <f>+IF(Eventos!AK170=0,"",Eventos!AK170)</f>
        <v/>
      </c>
      <c r="E165" s="106" t="str">
        <f>+IF(Eventos!AL170=0,"",Eventos!AL170)</f>
        <v/>
      </c>
      <c r="F165" s="106" t="str">
        <f>+IF(Eventos!AN170=0,"",Eventos!AN170)</f>
        <v/>
      </c>
      <c r="G165" s="106" t="str">
        <f>+IF(Eventos!AO170=0,"",Eventos!AO170)</f>
        <v/>
      </c>
      <c r="H165" t="str">
        <f>+IF(Eventos!AR170=0,"",Eventos!AR170)</f>
        <v/>
      </c>
      <c r="I165" t="str">
        <f>+IF(Eventos!AT170=0,"",Eventos!AT170)</f>
        <v/>
      </c>
      <c r="J165" t="str">
        <f>+IF(Eventos!AV170=0,"",Eventos!AV170)</f>
        <v/>
      </c>
      <c r="K165" t="str">
        <f>+IF(Eventos!AX170=0,"",Eventos!AX170)</f>
        <v/>
      </c>
      <c r="L165" t="str">
        <f>+IF(Eventos!AZ170=0,"",Eventos!AZ170)</f>
        <v/>
      </c>
      <c r="M165" t="str">
        <f>+IF(Eventos!BB170=0,"",Eventos!BB170)</f>
        <v/>
      </c>
      <c r="N165" s="106" t="str">
        <f>+IF(Eventos!AP170=0,"",Eventos!AP170)</f>
        <v/>
      </c>
      <c r="O165" s="106" t="str">
        <f>+IF(Eventos!AM170=0,"",Eventos!AM170)</f>
        <v/>
      </c>
    </row>
    <row r="166" spans="1:15" x14ac:dyDescent="0.35">
      <c r="A166" s="106" t="str">
        <f>+IF(Eventos!AI171=0,"",Eventos!AI171)</f>
        <v/>
      </c>
      <c r="B166" s="106" t="str">
        <f>+IF(Eventos!S171=0,"",Eventos!S171)</f>
        <v/>
      </c>
      <c r="C166" t="str">
        <f>+IF(Eventos!AJ171=0,"",Eventos!AJ171)</f>
        <v/>
      </c>
      <c r="D166" s="106" t="str">
        <f>+IF(Eventos!AK171=0,"",Eventos!AK171)</f>
        <v/>
      </c>
      <c r="E166" s="106" t="str">
        <f>+IF(Eventos!AL171=0,"",Eventos!AL171)</f>
        <v/>
      </c>
      <c r="F166" s="106" t="str">
        <f>+IF(Eventos!AN171=0,"",Eventos!AN171)</f>
        <v/>
      </c>
      <c r="G166" s="106" t="str">
        <f>+IF(Eventos!AO171=0,"",Eventos!AO171)</f>
        <v/>
      </c>
      <c r="H166" t="str">
        <f>+IF(Eventos!AR171=0,"",Eventos!AR171)</f>
        <v/>
      </c>
      <c r="I166" t="str">
        <f>+IF(Eventos!AT171=0,"",Eventos!AT171)</f>
        <v/>
      </c>
      <c r="J166" t="str">
        <f>+IF(Eventos!AV171=0,"",Eventos!AV171)</f>
        <v/>
      </c>
      <c r="K166" t="str">
        <f>+IF(Eventos!AX171=0,"",Eventos!AX171)</f>
        <v/>
      </c>
      <c r="L166" t="str">
        <f>+IF(Eventos!AZ171=0,"",Eventos!AZ171)</f>
        <v/>
      </c>
      <c r="M166" t="str">
        <f>+IF(Eventos!BB171=0,"",Eventos!BB171)</f>
        <v/>
      </c>
      <c r="N166" s="106" t="str">
        <f>+IF(Eventos!AP171=0,"",Eventos!AP171)</f>
        <v/>
      </c>
      <c r="O166" s="106" t="str">
        <f>+IF(Eventos!AM171=0,"",Eventos!AM171)</f>
        <v/>
      </c>
    </row>
    <row r="167" spans="1:15" x14ac:dyDescent="0.35">
      <c r="A167" s="106" t="str">
        <f>+IF(Eventos!AI172=0,"",Eventos!AI172)</f>
        <v/>
      </c>
      <c r="B167" s="106" t="str">
        <f>+IF(Eventos!S172=0,"",Eventos!S172)</f>
        <v/>
      </c>
      <c r="C167" t="str">
        <f>+IF(Eventos!AJ172=0,"",Eventos!AJ172)</f>
        <v/>
      </c>
      <c r="D167" s="106" t="str">
        <f>+IF(Eventos!AK172=0,"",Eventos!AK172)</f>
        <v/>
      </c>
      <c r="E167" s="106" t="str">
        <f>+IF(Eventos!AL172=0,"",Eventos!AL172)</f>
        <v/>
      </c>
      <c r="F167" s="106" t="str">
        <f>+IF(Eventos!AN172=0,"",Eventos!AN172)</f>
        <v/>
      </c>
      <c r="G167" s="106" t="str">
        <f>+IF(Eventos!AO172=0,"",Eventos!AO172)</f>
        <v/>
      </c>
      <c r="H167" t="str">
        <f>+IF(Eventos!AR172=0,"",Eventos!AR172)</f>
        <v/>
      </c>
      <c r="I167" t="str">
        <f>+IF(Eventos!AT172=0,"",Eventos!AT172)</f>
        <v/>
      </c>
      <c r="J167" t="str">
        <f>+IF(Eventos!AV172=0,"",Eventos!AV172)</f>
        <v/>
      </c>
      <c r="K167" t="str">
        <f>+IF(Eventos!AX172=0,"",Eventos!AX172)</f>
        <v/>
      </c>
      <c r="L167" t="str">
        <f>+IF(Eventos!AZ172=0,"",Eventos!AZ172)</f>
        <v/>
      </c>
      <c r="M167" t="str">
        <f>+IF(Eventos!BB172=0,"",Eventos!BB172)</f>
        <v/>
      </c>
      <c r="N167" s="106" t="str">
        <f>+IF(Eventos!AP172=0,"",Eventos!AP172)</f>
        <v/>
      </c>
      <c r="O167" s="106" t="str">
        <f>+IF(Eventos!AM172=0,"",Eventos!AM172)</f>
        <v/>
      </c>
    </row>
    <row r="168" spans="1:15" x14ac:dyDescent="0.35">
      <c r="A168" s="106" t="str">
        <f>+IF(Eventos!AI173=0,"",Eventos!AI173)</f>
        <v/>
      </c>
      <c r="B168" s="106" t="str">
        <f>+IF(Eventos!S173=0,"",Eventos!S173)</f>
        <v/>
      </c>
      <c r="C168" t="str">
        <f>+IF(Eventos!AJ173=0,"",Eventos!AJ173)</f>
        <v/>
      </c>
      <c r="D168" s="106" t="str">
        <f>+IF(Eventos!AK173=0,"",Eventos!AK173)</f>
        <v/>
      </c>
      <c r="E168" s="106" t="str">
        <f>+IF(Eventos!AL173=0,"",Eventos!AL173)</f>
        <v/>
      </c>
      <c r="F168" s="106" t="str">
        <f>+IF(Eventos!AN173=0,"",Eventos!AN173)</f>
        <v/>
      </c>
      <c r="G168" s="106" t="str">
        <f>+IF(Eventos!AO173=0,"",Eventos!AO173)</f>
        <v/>
      </c>
      <c r="H168" t="str">
        <f>+IF(Eventos!AR173=0,"",Eventos!AR173)</f>
        <v/>
      </c>
      <c r="I168" t="str">
        <f>+IF(Eventos!AT173=0,"",Eventos!AT173)</f>
        <v/>
      </c>
      <c r="J168" t="str">
        <f>+IF(Eventos!AV173=0,"",Eventos!AV173)</f>
        <v/>
      </c>
      <c r="K168" t="str">
        <f>+IF(Eventos!AX173=0,"",Eventos!AX173)</f>
        <v/>
      </c>
      <c r="L168" t="str">
        <f>+IF(Eventos!AZ173=0,"",Eventos!AZ173)</f>
        <v/>
      </c>
      <c r="M168" t="str">
        <f>+IF(Eventos!BB173=0,"",Eventos!BB173)</f>
        <v/>
      </c>
      <c r="N168" s="106" t="str">
        <f>+IF(Eventos!AP173=0,"",Eventos!AP173)</f>
        <v/>
      </c>
      <c r="O168" s="106" t="str">
        <f>+IF(Eventos!AM173=0,"",Eventos!AM173)</f>
        <v/>
      </c>
    </row>
    <row r="169" spans="1:15" x14ac:dyDescent="0.35">
      <c r="A169" s="106" t="str">
        <f>+IF(Eventos!AI174=0,"",Eventos!AI174)</f>
        <v/>
      </c>
      <c r="B169" s="106" t="str">
        <f>+IF(Eventos!S174=0,"",Eventos!S174)</f>
        <v/>
      </c>
      <c r="C169" t="str">
        <f>+IF(Eventos!AJ174=0,"",Eventos!AJ174)</f>
        <v/>
      </c>
      <c r="D169" s="106" t="str">
        <f>+IF(Eventos!AK174=0,"",Eventos!AK174)</f>
        <v/>
      </c>
      <c r="E169" s="106" t="str">
        <f>+IF(Eventos!AL174=0,"",Eventos!AL174)</f>
        <v/>
      </c>
      <c r="F169" s="106" t="str">
        <f>+IF(Eventos!AN174=0,"",Eventos!AN174)</f>
        <v/>
      </c>
      <c r="G169" s="106" t="str">
        <f>+IF(Eventos!AO174=0,"",Eventos!AO174)</f>
        <v/>
      </c>
      <c r="H169" t="str">
        <f>+IF(Eventos!AR174=0,"",Eventos!AR174)</f>
        <v/>
      </c>
      <c r="I169" t="str">
        <f>+IF(Eventos!AT174=0,"",Eventos!AT174)</f>
        <v/>
      </c>
      <c r="J169" t="str">
        <f>+IF(Eventos!AV174=0,"",Eventos!AV174)</f>
        <v/>
      </c>
      <c r="K169" t="str">
        <f>+IF(Eventos!AX174=0,"",Eventos!AX174)</f>
        <v/>
      </c>
      <c r="L169" t="str">
        <f>+IF(Eventos!AZ174=0,"",Eventos!AZ174)</f>
        <v/>
      </c>
      <c r="M169" t="str">
        <f>+IF(Eventos!BB174=0,"",Eventos!BB174)</f>
        <v/>
      </c>
      <c r="N169" s="106" t="str">
        <f>+IF(Eventos!AP174=0,"",Eventos!AP174)</f>
        <v/>
      </c>
      <c r="O169" s="106" t="str">
        <f>+IF(Eventos!AM174=0,"",Eventos!AM174)</f>
        <v/>
      </c>
    </row>
    <row r="170" spans="1:15" x14ac:dyDescent="0.35">
      <c r="A170" s="106" t="str">
        <f>+IF(Eventos!AI175=0,"",Eventos!AI175)</f>
        <v/>
      </c>
      <c r="B170" s="106" t="str">
        <f>+IF(Eventos!S175=0,"",Eventos!S175)</f>
        <v/>
      </c>
      <c r="C170" t="str">
        <f>+IF(Eventos!AJ175=0,"",Eventos!AJ175)</f>
        <v/>
      </c>
      <c r="D170" s="106" t="str">
        <f>+IF(Eventos!AK175=0,"",Eventos!AK175)</f>
        <v/>
      </c>
      <c r="E170" s="106" t="str">
        <f>+IF(Eventos!AL175=0,"",Eventos!AL175)</f>
        <v/>
      </c>
      <c r="F170" s="106" t="str">
        <f>+IF(Eventos!AN175=0,"",Eventos!AN175)</f>
        <v/>
      </c>
      <c r="G170" s="106" t="str">
        <f>+IF(Eventos!AO175=0,"",Eventos!AO175)</f>
        <v/>
      </c>
      <c r="H170" t="str">
        <f>+IF(Eventos!AR175=0,"",Eventos!AR175)</f>
        <v/>
      </c>
      <c r="I170" t="str">
        <f>+IF(Eventos!AT175=0,"",Eventos!AT175)</f>
        <v/>
      </c>
      <c r="J170" t="str">
        <f>+IF(Eventos!AV175=0,"",Eventos!AV175)</f>
        <v/>
      </c>
      <c r="K170" t="str">
        <f>+IF(Eventos!AX175=0,"",Eventos!AX175)</f>
        <v/>
      </c>
      <c r="L170" t="str">
        <f>+IF(Eventos!AZ175=0,"",Eventos!AZ175)</f>
        <v/>
      </c>
      <c r="M170" t="str">
        <f>+IF(Eventos!BB175=0,"",Eventos!BB175)</f>
        <v/>
      </c>
      <c r="N170" s="106" t="str">
        <f>+IF(Eventos!AP175=0,"",Eventos!AP175)</f>
        <v/>
      </c>
      <c r="O170" s="106" t="str">
        <f>+IF(Eventos!AM175=0,"",Eventos!AM175)</f>
        <v/>
      </c>
    </row>
    <row r="171" spans="1:15" x14ac:dyDescent="0.35">
      <c r="A171" s="106" t="str">
        <f>+IF(Eventos!AI176=0,"",Eventos!AI176)</f>
        <v/>
      </c>
      <c r="B171" s="106" t="str">
        <f>+IF(Eventos!S176=0,"",Eventos!S176)</f>
        <v/>
      </c>
      <c r="C171" t="str">
        <f>+IF(Eventos!AJ176=0,"",Eventos!AJ176)</f>
        <v/>
      </c>
      <c r="D171" s="106" t="str">
        <f>+IF(Eventos!AK176=0,"",Eventos!AK176)</f>
        <v/>
      </c>
      <c r="E171" s="106" t="str">
        <f>+IF(Eventos!AL176=0,"",Eventos!AL176)</f>
        <v/>
      </c>
      <c r="F171" s="106" t="str">
        <f>+IF(Eventos!AN176=0,"",Eventos!AN176)</f>
        <v/>
      </c>
      <c r="G171" s="106" t="str">
        <f>+IF(Eventos!AO176=0,"",Eventos!AO176)</f>
        <v/>
      </c>
      <c r="H171" t="str">
        <f>+IF(Eventos!AR176=0,"",Eventos!AR176)</f>
        <v/>
      </c>
      <c r="I171" t="str">
        <f>+IF(Eventos!AT176=0,"",Eventos!AT176)</f>
        <v/>
      </c>
      <c r="J171" t="str">
        <f>+IF(Eventos!AV176=0,"",Eventos!AV176)</f>
        <v/>
      </c>
      <c r="K171" t="str">
        <f>+IF(Eventos!AX176=0,"",Eventos!AX176)</f>
        <v/>
      </c>
      <c r="L171" t="str">
        <f>+IF(Eventos!AZ176=0,"",Eventos!AZ176)</f>
        <v/>
      </c>
      <c r="M171" t="str">
        <f>+IF(Eventos!BB176=0,"",Eventos!BB176)</f>
        <v/>
      </c>
      <c r="N171" s="106" t="str">
        <f>+IF(Eventos!AP176=0,"",Eventos!AP176)</f>
        <v/>
      </c>
      <c r="O171" s="106" t="str">
        <f>+IF(Eventos!AM176=0,"",Eventos!AM176)</f>
        <v/>
      </c>
    </row>
    <row r="172" spans="1:15" x14ac:dyDescent="0.35">
      <c r="A172" s="106" t="str">
        <f>+IF(Eventos!AI177=0,"",Eventos!AI177)</f>
        <v/>
      </c>
      <c r="B172" s="106" t="str">
        <f>+IF(Eventos!S177=0,"",Eventos!S177)</f>
        <v/>
      </c>
      <c r="C172" t="str">
        <f>+IF(Eventos!AJ177=0,"",Eventos!AJ177)</f>
        <v/>
      </c>
      <c r="D172" s="106" t="str">
        <f>+IF(Eventos!AK177=0,"",Eventos!AK177)</f>
        <v/>
      </c>
      <c r="E172" s="106" t="str">
        <f>+IF(Eventos!AL177=0,"",Eventos!AL177)</f>
        <v/>
      </c>
      <c r="F172" s="106" t="str">
        <f>+IF(Eventos!AN177=0,"",Eventos!AN177)</f>
        <v/>
      </c>
      <c r="G172" s="106" t="str">
        <f>+IF(Eventos!AO177=0,"",Eventos!AO177)</f>
        <v/>
      </c>
      <c r="H172" t="str">
        <f>+IF(Eventos!AR177=0,"",Eventos!AR177)</f>
        <v/>
      </c>
      <c r="I172" t="str">
        <f>+IF(Eventos!AT177=0,"",Eventos!AT177)</f>
        <v/>
      </c>
      <c r="J172" t="str">
        <f>+IF(Eventos!AV177=0,"",Eventos!AV177)</f>
        <v/>
      </c>
      <c r="K172" t="str">
        <f>+IF(Eventos!AX177=0,"",Eventos!AX177)</f>
        <v/>
      </c>
      <c r="L172" t="str">
        <f>+IF(Eventos!AZ177=0,"",Eventos!AZ177)</f>
        <v/>
      </c>
      <c r="M172" t="str">
        <f>+IF(Eventos!BB177=0,"",Eventos!BB177)</f>
        <v/>
      </c>
      <c r="N172" s="106" t="str">
        <f>+IF(Eventos!AP177=0,"",Eventos!AP177)</f>
        <v/>
      </c>
      <c r="O172" s="106" t="str">
        <f>+IF(Eventos!AM177=0,"",Eventos!AM177)</f>
        <v/>
      </c>
    </row>
    <row r="173" spans="1:15" x14ac:dyDescent="0.35">
      <c r="A173" s="106" t="str">
        <f>+IF(Eventos!AI178=0,"",Eventos!AI178)</f>
        <v/>
      </c>
      <c r="B173" s="106" t="str">
        <f>+IF(Eventos!S178=0,"",Eventos!S178)</f>
        <v/>
      </c>
      <c r="C173" t="str">
        <f>+IF(Eventos!AJ178=0,"",Eventos!AJ178)</f>
        <v/>
      </c>
      <c r="D173" s="106" t="str">
        <f>+IF(Eventos!AK178=0,"",Eventos!AK178)</f>
        <v/>
      </c>
      <c r="E173" s="106" t="str">
        <f>+IF(Eventos!AL178=0,"",Eventos!AL178)</f>
        <v/>
      </c>
      <c r="F173" s="106" t="str">
        <f>+IF(Eventos!AN178=0,"",Eventos!AN178)</f>
        <v/>
      </c>
      <c r="G173" s="106" t="str">
        <f>+IF(Eventos!AO178=0,"",Eventos!AO178)</f>
        <v/>
      </c>
      <c r="H173" t="str">
        <f>+IF(Eventos!AR178=0,"",Eventos!AR178)</f>
        <v/>
      </c>
      <c r="I173" t="str">
        <f>+IF(Eventos!AT178=0,"",Eventos!AT178)</f>
        <v/>
      </c>
      <c r="J173" t="str">
        <f>+IF(Eventos!AV178=0,"",Eventos!AV178)</f>
        <v/>
      </c>
      <c r="K173" t="str">
        <f>+IF(Eventos!AX178=0,"",Eventos!AX178)</f>
        <v/>
      </c>
      <c r="L173" t="str">
        <f>+IF(Eventos!AZ178=0,"",Eventos!AZ178)</f>
        <v/>
      </c>
      <c r="M173" t="str">
        <f>+IF(Eventos!BB178=0,"",Eventos!BB178)</f>
        <v/>
      </c>
      <c r="N173" s="106" t="str">
        <f>+IF(Eventos!AP178=0,"",Eventos!AP178)</f>
        <v/>
      </c>
      <c r="O173" s="106" t="str">
        <f>+IF(Eventos!AM178=0,"",Eventos!AM178)</f>
        <v/>
      </c>
    </row>
    <row r="174" spans="1:15" x14ac:dyDescent="0.35">
      <c r="A174" s="106" t="str">
        <f>+IF(Eventos!AI179=0,"",Eventos!AI179)</f>
        <v/>
      </c>
      <c r="B174" s="106" t="str">
        <f>+IF(Eventos!S179=0,"",Eventos!S179)</f>
        <v/>
      </c>
      <c r="C174" t="str">
        <f>+IF(Eventos!AJ179=0,"",Eventos!AJ179)</f>
        <v/>
      </c>
      <c r="D174" s="106" t="str">
        <f>+IF(Eventos!AK179=0,"",Eventos!AK179)</f>
        <v/>
      </c>
      <c r="E174" s="106" t="str">
        <f>+IF(Eventos!AL179=0,"",Eventos!AL179)</f>
        <v/>
      </c>
      <c r="F174" s="106" t="str">
        <f>+IF(Eventos!AN179=0,"",Eventos!AN179)</f>
        <v/>
      </c>
      <c r="G174" s="106" t="str">
        <f>+IF(Eventos!AO179=0,"",Eventos!AO179)</f>
        <v/>
      </c>
      <c r="H174" t="str">
        <f>+IF(Eventos!AR179=0,"",Eventos!AR179)</f>
        <v/>
      </c>
      <c r="I174" t="str">
        <f>+IF(Eventos!AT179=0,"",Eventos!AT179)</f>
        <v/>
      </c>
      <c r="J174" t="str">
        <f>+IF(Eventos!AV179=0,"",Eventos!AV179)</f>
        <v/>
      </c>
      <c r="K174" t="str">
        <f>+IF(Eventos!AX179=0,"",Eventos!AX179)</f>
        <v/>
      </c>
      <c r="L174" t="str">
        <f>+IF(Eventos!AZ179=0,"",Eventos!AZ179)</f>
        <v/>
      </c>
      <c r="M174" t="str">
        <f>+IF(Eventos!BB179=0,"",Eventos!BB179)</f>
        <v/>
      </c>
      <c r="N174" s="106" t="str">
        <f>+IF(Eventos!AP179=0,"",Eventos!AP179)</f>
        <v/>
      </c>
      <c r="O174" s="106" t="str">
        <f>+IF(Eventos!AM179=0,"",Eventos!AM179)</f>
        <v/>
      </c>
    </row>
    <row r="175" spans="1:15" x14ac:dyDescent="0.35">
      <c r="A175" s="106" t="str">
        <f>+IF(Eventos!AI180=0,"",Eventos!AI180)</f>
        <v/>
      </c>
      <c r="B175" s="106" t="str">
        <f>+IF(Eventos!S180=0,"",Eventos!S180)</f>
        <v/>
      </c>
      <c r="C175" t="str">
        <f>+IF(Eventos!AJ180=0,"",Eventos!AJ180)</f>
        <v/>
      </c>
      <c r="D175" s="106" t="str">
        <f>+IF(Eventos!AK180=0,"",Eventos!AK180)</f>
        <v/>
      </c>
      <c r="E175" s="106" t="str">
        <f>+IF(Eventos!AL180=0,"",Eventos!AL180)</f>
        <v/>
      </c>
      <c r="F175" s="106" t="str">
        <f>+IF(Eventos!AN180=0,"",Eventos!AN180)</f>
        <v/>
      </c>
      <c r="G175" s="106" t="str">
        <f>+IF(Eventos!AO180=0,"",Eventos!AO180)</f>
        <v/>
      </c>
      <c r="H175" t="str">
        <f>+IF(Eventos!AR180=0,"",Eventos!AR180)</f>
        <v/>
      </c>
      <c r="I175" t="str">
        <f>+IF(Eventos!AT180=0,"",Eventos!AT180)</f>
        <v/>
      </c>
      <c r="J175" t="str">
        <f>+IF(Eventos!AV180=0,"",Eventos!AV180)</f>
        <v/>
      </c>
      <c r="K175" t="str">
        <f>+IF(Eventos!AX180=0,"",Eventos!AX180)</f>
        <v/>
      </c>
      <c r="L175" t="str">
        <f>+IF(Eventos!AZ180=0,"",Eventos!AZ180)</f>
        <v/>
      </c>
      <c r="M175" t="str">
        <f>+IF(Eventos!BB180=0,"",Eventos!BB180)</f>
        <v/>
      </c>
      <c r="N175" s="106" t="str">
        <f>+IF(Eventos!AP180=0,"",Eventos!AP180)</f>
        <v/>
      </c>
      <c r="O175" s="106" t="str">
        <f>+IF(Eventos!AM180=0,"",Eventos!AM180)</f>
        <v/>
      </c>
    </row>
    <row r="176" spans="1:15" x14ac:dyDescent="0.35">
      <c r="A176" s="106" t="str">
        <f>+IF(Eventos!AI181=0,"",Eventos!AI181)</f>
        <v/>
      </c>
      <c r="B176" s="106" t="str">
        <f>+IF(Eventos!S181=0,"",Eventos!S181)</f>
        <v/>
      </c>
      <c r="C176" t="str">
        <f>+IF(Eventos!AJ181=0,"",Eventos!AJ181)</f>
        <v/>
      </c>
      <c r="D176" s="106" t="str">
        <f>+IF(Eventos!AK181=0,"",Eventos!AK181)</f>
        <v/>
      </c>
      <c r="E176" s="106" t="str">
        <f>+IF(Eventos!AL181=0,"",Eventos!AL181)</f>
        <v/>
      </c>
      <c r="F176" s="106" t="str">
        <f>+IF(Eventos!AN181=0,"",Eventos!AN181)</f>
        <v/>
      </c>
      <c r="G176" s="106" t="str">
        <f>+IF(Eventos!AO181=0,"",Eventos!AO181)</f>
        <v/>
      </c>
      <c r="H176" t="str">
        <f>+IF(Eventos!AR181=0,"",Eventos!AR181)</f>
        <v/>
      </c>
      <c r="I176" t="str">
        <f>+IF(Eventos!AT181=0,"",Eventos!AT181)</f>
        <v/>
      </c>
      <c r="J176" t="str">
        <f>+IF(Eventos!AV181=0,"",Eventos!AV181)</f>
        <v/>
      </c>
      <c r="K176" t="str">
        <f>+IF(Eventos!AX181=0,"",Eventos!AX181)</f>
        <v/>
      </c>
      <c r="L176" t="str">
        <f>+IF(Eventos!AZ181=0,"",Eventos!AZ181)</f>
        <v/>
      </c>
      <c r="M176" t="str">
        <f>+IF(Eventos!BB181=0,"",Eventos!BB181)</f>
        <v/>
      </c>
      <c r="N176" s="106" t="str">
        <f>+IF(Eventos!AP181=0,"",Eventos!AP181)</f>
        <v/>
      </c>
      <c r="O176" s="106" t="str">
        <f>+IF(Eventos!AM181=0,"",Eventos!AM181)</f>
        <v/>
      </c>
    </row>
    <row r="177" spans="1:15" x14ac:dyDescent="0.35">
      <c r="A177" s="106" t="str">
        <f>+IF(Eventos!AI182=0,"",Eventos!AI182)</f>
        <v/>
      </c>
      <c r="B177" s="106" t="str">
        <f>+IF(Eventos!S182=0,"",Eventos!S182)</f>
        <v/>
      </c>
      <c r="C177" t="str">
        <f>+IF(Eventos!AJ182=0,"",Eventos!AJ182)</f>
        <v/>
      </c>
      <c r="D177" s="106" t="str">
        <f>+IF(Eventos!AK182=0,"",Eventos!AK182)</f>
        <v/>
      </c>
      <c r="E177" s="106" t="str">
        <f>+IF(Eventos!AL182=0,"",Eventos!AL182)</f>
        <v/>
      </c>
      <c r="F177" s="106" t="str">
        <f>+IF(Eventos!AN182=0,"",Eventos!AN182)</f>
        <v/>
      </c>
      <c r="G177" s="106" t="str">
        <f>+IF(Eventos!AO182=0,"",Eventos!AO182)</f>
        <v/>
      </c>
      <c r="H177" t="str">
        <f>+IF(Eventos!AR182=0,"",Eventos!AR182)</f>
        <v/>
      </c>
      <c r="I177" t="str">
        <f>+IF(Eventos!AT182=0,"",Eventos!AT182)</f>
        <v/>
      </c>
      <c r="J177" t="str">
        <f>+IF(Eventos!AV182=0,"",Eventos!AV182)</f>
        <v/>
      </c>
      <c r="K177" t="str">
        <f>+IF(Eventos!AX182=0,"",Eventos!AX182)</f>
        <v/>
      </c>
      <c r="L177" t="str">
        <f>+IF(Eventos!AZ182=0,"",Eventos!AZ182)</f>
        <v/>
      </c>
      <c r="M177" t="str">
        <f>+IF(Eventos!BB182=0,"",Eventos!BB182)</f>
        <v/>
      </c>
      <c r="N177" s="106" t="str">
        <f>+IF(Eventos!AP182=0,"",Eventos!AP182)</f>
        <v/>
      </c>
      <c r="O177" s="106" t="str">
        <f>+IF(Eventos!AM182=0,"",Eventos!AM182)</f>
        <v/>
      </c>
    </row>
    <row r="178" spans="1:15" x14ac:dyDescent="0.35">
      <c r="A178" s="106" t="str">
        <f>+IF(Eventos!AI183=0,"",Eventos!AI183)</f>
        <v/>
      </c>
      <c r="B178" s="106" t="str">
        <f>+IF(Eventos!S183=0,"",Eventos!S183)</f>
        <v/>
      </c>
      <c r="C178" t="str">
        <f>+IF(Eventos!AJ183=0,"",Eventos!AJ183)</f>
        <v/>
      </c>
      <c r="D178" s="106" t="str">
        <f>+IF(Eventos!AK183=0,"",Eventos!AK183)</f>
        <v/>
      </c>
      <c r="E178" s="106" t="str">
        <f>+IF(Eventos!AL183=0,"",Eventos!AL183)</f>
        <v/>
      </c>
      <c r="F178" s="106" t="str">
        <f>+IF(Eventos!AN183=0,"",Eventos!AN183)</f>
        <v/>
      </c>
      <c r="G178" s="106" t="str">
        <f>+IF(Eventos!AO183=0,"",Eventos!AO183)</f>
        <v/>
      </c>
      <c r="H178" t="str">
        <f>+IF(Eventos!AR183=0,"",Eventos!AR183)</f>
        <v/>
      </c>
      <c r="I178" t="str">
        <f>+IF(Eventos!AT183=0,"",Eventos!AT183)</f>
        <v/>
      </c>
      <c r="J178" t="str">
        <f>+IF(Eventos!AV183=0,"",Eventos!AV183)</f>
        <v/>
      </c>
      <c r="K178" t="str">
        <f>+IF(Eventos!AX183=0,"",Eventos!AX183)</f>
        <v/>
      </c>
      <c r="L178" t="str">
        <f>+IF(Eventos!AZ183=0,"",Eventos!AZ183)</f>
        <v/>
      </c>
      <c r="M178" t="str">
        <f>+IF(Eventos!BB183=0,"",Eventos!BB183)</f>
        <v/>
      </c>
      <c r="N178" s="106" t="str">
        <f>+IF(Eventos!AP183=0,"",Eventos!AP183)</f>
        <v/>
      </c>
      <c r="O178" s="106" t="str">
        <f>+IF(Eventos!AM183=0,"",Eventos!AM183)</f>
        <v/>
      </c>
    </row>
    <row r="179" spans="1:15" x14ac:dyDescent="0.35">
      <c r="A179" s="106" t="str">
        <f>+IF(Eventos!AI184=0,"",Eventos!AI184)</f>
        <v/>
      </c>
      <c r="B179" s="106" t="str">
        <f>+IF(Eventos!S184=0,"",Eventos!S184)</f>
        <v/>
      </c>
      <c r="C179" t="str">
        <f>+IF(Eventos!AJ184=0,"",Eventos!AJ184)</f>
        <v/>
      </c>
      <c r="D179" s="106" t="str">
        <f>+IF(Eventos!AK184=0,"",Eventos!AK184)</f>
        <v/>
      </c>
      <c r="E179" s="106" t="str">
        <f>+IF(Eventos!AL184=0,"",Eventos!AL184)</f>
        <v/>
      </c>
      <c r="F179" s="106" t="str">
        <f>+IF(Eventos!AN184=0,"",Eventos!AN184)</f>
        <v/>
      </c>
      <c r="G179" s="106" t="str">
        <f>+IF(Eventos!AO184=0,"",Eventos!AO184)</f>
        <v/>
      </c>
      <c r="H179" t="str">
        <f>+IF(Eventos!AR184=0,"",Eventos!AR184)</f>
        <v/>
      </c>
      <c r="I179" t="str">
        <f>+IF(Eventos!AT184=0,"",Eventos!AT184)</f>
        <v/>
      </c>
      <c r="J179" t="str">
        <f>+IF(Eventos!AV184=0,"",Eventos!AV184)</f>
        <v/>
      </c>
      <c r="K179" t="str">
        <f>+IF(Eventos!AX184=0,"",Eventos!AX184)</f>
        <v/>
      </c>
      <c r="L179" t="str">
        <f>+IF(Eventos!AZ184=0,"",Eventos!AZ184)</f>
        <v/>
      </c>
      <c r="M179" t="str">
        <f>+IF(Eventos!BB184=0,"",Eventos!BB184)</f>
        <v/>
      </c>
      <c r="N179" s="106" t="str">
        <f>+IF(Eventos!AP184=0,"",Eventos!AP184)</f>
        <v/>
      </c>
      <c r="O179" s="106" t="str">
        <f>+IF(Eventos!AM184=0,"",Eventos!AM184)</f>
        <v/>
      </c>
    </row>
    <row r="180" spans="1:15" x14ac:dyDescent="0.35">
      <c r="A180" s="106" t="str">
        <f>+IF(Eventos!AI185=0,"",Eventos!AI185)</f>
        <v/>
      </c>
      <c r="B180" s="106" t="str">
        <f>+IF(Eventos!S185=0,"",Eventos!S185)</f>
        <v/>
      </c>
      <c r="C180" t="str">
        <f>+IF(Eventos!AJ185=0,"",Eventos!AJ185)</f>
        <v/>
      </c>
      <c r="D180" s="106" t="str">
        <f>+IF(Eventos!AK185=0,"",Eventos!AK185)</f>
        <v/>
      </c>
      <c r="E180" s="106" t="str">
        <f>+IF(Eventos!AL185=0,"",Eventos!AL185)</f>
        <v/>
      </c>
      <c r="F180" s="106" t="str">
        <f>+IF(Eventos!AN185=0,"",Eventos!AN185)</f>
        <v/>
      </c>
      <c r="G180" s="106" t="str">
        <f>+IF(Eventos!AO185=0,"",Eventos!AO185)</f>
        <v/>
      </c>
      <c r="H180" t="str">
        <f>+IF(Eventos!AR185=0,"",Eventos!AR185)</f>
        <v/>
      </c>
      <c r="I180" t="str">
        <f>+IF(Eventos!AT185=0,"",Eventos!AT185)</f>
        <v/>
      </c>
      <c r="J180" t="str">
        <f>+IF(Eventos!AV185=0,"",Eventos!AV185)</f>
        <v/>
      </c>
      <c r="K180" t="str">
        <f>+IF(Eventos!AX185=0,"",Eventos!AX185)</f>
        <v/>
      </c>
      <c r="L180" t="str">
        <f>+IF(Eventos!AZ185=0,"",Eventos!AZ185)</f>
        <v/>
      </c>
      <c r="M180" t="str">
        <f>+IF(Eventos!BB185=0,"",Eventos!BB185)</f>
        <v/>
      </c>
      <c r="N180" s="106" t="str">
        <f>+IF(Eventos!AP185=0,"",Eventos!AP185)</f>
        <v/>
      </c>
      <c r="O180" s="106" t="str">
        <f>+IF(Eventos!AM185=0,"",Eventos!AM185)</f>
        <v/>
      </c>
    </row>
    <row r="181" spans="1:15" x14ac:dyDescent="0.35">
      <c r="A181" s="106" t="str">
        <f>+IF(Eventos!AI186=0,"",Eventos!AI186)</f>
        <v/>
      </c>
      <c r="B181" s="106" t="str">
        <f>+IF(Eventos!S186=0,"",Eventos!S186)</f>
        <v/>
      </c>
      <c r="C181" t="str">
        <f>+IF(Eventos!AJ186=0,"",Eventos!AJ186)</f>
        <v/>
      </c>
      <c r="D181" s="106" t="str">
        <f>+IF(Eventos!AK186=0,"",Eventos!AK186)</f>
        <v/>
      </c>
      <c r="E181" s="106" t="str">
        <f>+IF(Eventos!AL186=0,"",Eventos!AL186)</f>
        <v/>
      </c>
      <c r="F181" s="106" t="str">
        <f>+IF(Eventos!AN186=0,"",Eventos!AN186)</f>
        <v/>
      </c>
      <c r="G181" s="106" t="str">
        <f>+IF(Eventos!AO186=0,"",Eventos!AO186)</f>
        <v/>
      </c>
      <c r="H181" t="str">
        <f>+IF(Eventos!AR186=0,"",Eventos!AR186)</f>
        <v/>
      </c>
      <c r="I181" t="str">
        <f>+IF(Eventos!AT186=0,"",Eventos!AT186)</f>
        <v/>
      </c>
      <c r="J181" t="str">
        <f>+IF(Eventos!AV186=0,"",Eventos!AV186)</f>
        <v/>
      </c>
      <c r="K181" t="str">
        <f>+IF(Eventos!AX186=0,"",Eventos!AX186)</f>
        <v/>
      </c>
      <c r="L181" t="str">
        <f>+IF(Eventos!AZ186=0,"",Eventos!AZ186)</f>
        <v/>
      </c>
      <c r="M181" t="str">
        <f>+IF(Eventos!BB186=0,"",Eventos!BB186)</f>
        <v/>
      </c>
      <c r="N181" s="106" t="str">
        <f>+IF(Eventos!AP186=0,"",Eventos!AP186)</f>
        <v/>
      </c>
      <c r="O181" s="106" t="str">
        <f>+IF(Eventos!AM186=0,"",Eventos!AM186)</f>
        <v/>
      </c>
    </row>
    <row r="182" spans="1:15" x14ac:dyDescent="0.35">
      <c r="A182" s="106" t="str">
        <f>+IF(Eventos!AI187=0,"",Eventos!AI187)</f>
        <v/>
      </c>
      <c r="B182" s="106" t="str">
        <f>+IF(Eventos!S187=0,"",Eventos!S187)</f>
        <v/>
      </c>
      <c r="C182" t="str">
        <f>+IF(Eventos!AJ187=0,"",Eventos!AJ187)</f>
        <v/>
      </c>
      <c r="D182" s="106" t="str">
        <f>+IF(Eventos!AK187=0,"",Eventos!AK187)</f>
        <v/>
      </c>
      <c r="E182" s="106" t="str">
        <f>+IF(Eventos!AL187=0,"",Eventos!AL187)</f>
        <v/>
      </c>
      <c r="F182" s="106" t="str">
        <f>+IF(Eventos!AN187=0,"",Eventos!AN187)</f>
        <v/>
      </c>
      <c r="G182" s="106" t="str">
        <f>+IF(Eventos!AO187=0,"",Eventos!AO187)</f>
        <v/>
      </c>
      <c r="H182" t="str">
        <f>+IF(Eventos!AR187=0,"",Eventos!AR187)</f>
        <v/>
      </c>
      <c r="I182" t="str">
        <f>+IF(Eventos!AT187=0,"",Eventos!AT187)</f>
        <v/>
      </c>
      <c r="J182" t="str">
        <f>+IF(Eventos!AV187=0,"",Eventos!AV187)</f>
        <v/>
      </c>
      <c r="K182" t="str">
        <f>+IF(Eventos!AX187=0,"",Eventos!AX187)</f>
        <v/>
      </c>
      <c r="L182" t="str">
        <f>+IF(Eventos!AZ187=0,"",Eventos!AZ187)</f>
        <v/>
      </c>
      <c r="M182" t="str">
        <f>+IF(Eventos!BB187=0,"",Eventos!BB187)</f>
        <v/>
      </c>
      <c r="N182" s="106" t="str">
        <f>+IF(Eventos!AP187=0,"",Eventos!AP187)</f>
        <v/>
      </c>
      <c r="O182" s="106" t="str">
        <f>+IF(Eventos!AM187=0,"",Eventos!AM187)</f>
        <v/>
      </c>
    </row>
    <row r="183" spans="1:15" x14ac:dyDescent="0.35">
      <c r="A183" s="106" t="str">
        <f>+IF(Eventos!AI188=0,"",Eventos!AI188)</f>
        <v/>
      </c>
      <c r="B183" s="106" t="str">
        <f>+IF(Eventos!S188=0,"",Eventos!S188)</f>
        <v/>
      </c>
      <c r="C183" t="str">
        <f>+IF(Eventos!AJ188=0,"",Eventos!AJ188)</f>
        <v/>
      </c>
      <c r="D183" s="106" t="str">
        <f>+IF(Eventos!AK188=0,"",Eventos!AK188)</f>
        <v/>
      </c>
      <c r="E183" s="106" t="str">
        <f>+IF(Eventos!AL188=0,"",Eventos!AL188)</f>
        <v/>
      </c>
      <c r="F183" s="106" t="str">
        <f>+IF(Eventos!AN188=0,"",Eventos!AN188)</f>
        <v/>
      </c>
      <c r="G183" s="106" t="str">
        <f>+IF(Eventos!AO188=0,"",Eventos!AO188)</f>
        <v/>
      </c>
      <c r="H183" t="str">
        <f>+IF(Eventos!AR188=0,"",Eventos!AR188)</f>
        <v/>
      </c>
      <c r="I183" t="str">
        <f>+IF(Eventos!AT188=0,"",Eventos!AT188)</f>
        <v/>
      </c>
      <c r="J183" t="str">
        <f>+IF(Eventos!AV188=0,"",Eventos!AV188)</f>
        <v/>
      </c>
      <c r="K183" t="str">
        <f>+IF(Eventos!AX188=0,"",Eventos!AX188)</f>
        <v/>
      </c>
      <c r="L183" t="str">
        <f>+IF(Eventos!AZ188=0,"",Eventos!AZ188)</f>
        <v/>
      </c>
      <c r="M183" t="str">
        <f>+IF(Eventos!BB188=0,"",Eventos!BB188)</f>
        <v/>
      </c>
      <c r="N183" s="106" t="str">
        <f>+IF(Eventos!AP188=0,"",Eventos!AP188)</f>
        <v/>
      </c>
      <c r="O183" s="106" t="str">
        <f>+IF(Eventos!AM188=0,"",Eventos!AM188)</f>
        <v/>
      </c>
    </row>
    <row r="184" spans="1:15" x14ac:dyDescent="0.35">
      <c r="A184" s="106" t="str">
        <f>+IF(Eventos!AI189=0,"",Eventos!AI189)</f>
        <v/>
      </c>
      <c r="B184" s="106" t="str">
        <f>+IF(Eventos!S189=0,"",Eventos!S189)</f>
        <v/>
      </c>
      <c r="C184" t="str">
        <f>+IF(Eventos!AJ189=0,"",Eventos!AJ189)</f>
        <v/>
      </c>
      <c r="D184" s="106" t="str">
        <f>+IF(Eventos!AK189=0,"",Eventos!AK189)</f>
        <v/>
      </c>
      <c r="E184" s="106" t="str">
        <f>+IF(Eventos!AL189=0,"",Eventos!AL189)</f>
        <v/>
      </c>
      <c r="F184" s="106" t="str">
        <f>+IF(Eventos!AN189=0,"",Eventos!AN189)</f>
        <v/>
      </c>
      <c r="G184" s="106" t="str">
        <f>+IF(Eventos!AO189=0,"",Eventos!AO189)</f>
        <v/>
      </c>
      <c r="H184" t="str">
        <f>+IF(Eventos!AR189=0,"",Eventos!AR189)</f>
        <v/>
      </c>
      <c r="I184" t="str">
        <f>+IF(Eventos!AT189=0,"",Eventos!AT189)</f>
        <v/>
      </c>
      <c r="J184" t="str">
        <f>+IF(Eventos!AV189=0,"",Eventos!AV189)</f>
        <v/>
      </c>
      <c r="K184" t="str">
        <f>+IF(Eventos!AX189=0,"",Eventos!AX189)</f>
        <v/>
      </c>
      <c r="L184" t="str">
        <f>+IF(Eventos!AZ189=0,"",Eventos!AZ189)</f>
        <v/>
      </c>
      <c r="M184" t="str">
        <f>+IF(Eventos!BB189=0,"",Eventos!BB189)</f>
        <v/>
      </c>
      <c r="N184" s="106" t="str">
        <f>+IF(Eventos!AP189=0,"",Eventos!AP189)</f>
        <v/>
      </c>
      <c r="O184" s="106" t="str">
        <f>+IF(Eventos!AM189=0,"",Eventos!AM189)</f>
        <v/>
      </c>
    </row>
    <row r="185" spans="1:15" x14ac:dyDescent="0.35">
      <c r="A185" s="106" t="str">
        <f>+IF(Eventos!AI190=0,"",Eventos!AI190)</f>
        <v/>
      </c>
      <c r="B185" s="106" t="str">
        <f>+IF(Eventos!S190=0,"",Eventos!S190)</f>
        <v/>
      </c>
      <c r="C185" t="str">
        <f>+IF(Eventos!AJ190=0,"",Eventos!AJ190)</f>
        <v/>
      </c>
      <c r="D185" s="106" t="str">
        <f>+IF(Eventos!AK190=0,"",Eventos!AK190)</f>
        <v/>
      </c>
      <c r="E185" s="106" t="str">
        <f>+IF(Eventos!AL190=0,"",Eventos!AL190)</f>
        <v/>
      </c>
      <c r="F185" s="106" t="str">
        <f>+IF(Eventos!AN190=0,"",Eventos!AN190)</f>
        <v/>
      </c>
      <c r="G185" s="106" t="str">
        <f>+IF(Eventos!AO190=0,"",Eventos!AO190)</f>
        <v/>
      </c>
      <c r="H185" t="str">
        <f>+IF(Eventos!AR190=0,"",Eventos!AR190)</f>
        <v/>
      </c>
      <c r="I185" t="str">
        <f>+IF(Eventos!AT190=0,"",Eventos!AT190)</f>
        <v/>
      </c>
      <c r="J185" t="str">
        <f>+IF(Eventos!AV190=0,"",Eventos!AV190)</f>
        <v/>
      </c>
      <c r="K185" t="str">
        <f>+IF(Eventos!AX190=0,"",Eventos!AX190)</f>
        <v/>
      </c>
      <c r="L185" t="str">
        <f>+IF(Eventos!AZ190=0,"",Eventos!AZ190)</f>
        <v/>
      </c>
      <c r="M185" t="str">
        <f>+IF(Eventos!BB190=0,"",Eventos!BB190)</f>
        <v/>
      </c>
      <c r="N185" s="106" t="str">
        <f>+IF(Eventos!AP190=0,"",Eventos!AP190)</f>
        <v/>
      </c>
      <c r="O185" s="106" t="str">
        <f>+IF(Eventos!AM190=0,"",Eventos!AM190)</f>
        <v/>
      </c>
    </row>
    <row r="186" spans="1:15" x14ac:dyDescent="0.35">
      <c r="A186" s="106" t="str">
        <f>+IF(Eventos!AI191=0,"",Eventos!AI191)</f>
        <v/>
      </c>
      <c r="B186" s="106" t="str">
        <f>+IF(Eventos!S191=0,"",Eventos!S191)</f>
        <v/>
      </c>
      <c r="C186" t="str">
        <f>+IF(Eventos!AJ191=0,"",Eventos!AJ191)</f>
        <v/>
      </c>
      <c r="D186" s="106" t="str">
        <f>+IF(Eventos!AK191=0,"",Eventos!AK191)</f>
        <v/>
      </c>
      <c r="E186" s="106" t="str">
        <f>+IF(Eventos!AL191=0,"",Eventos!AL191)</f>
        <v/>
      </c>
      <c r="F186" s="106" t="str">
        <f>+IF(Eventos!AN191=0,"",Eventos!AN191)</f>
        <v/>
      </c>
      <c r="G186" s="106" t="str">
        <f>+IF(Eventos!AO191=0,"",Eventos!AO191)</f>
        <v/>
      </c>
      <c r="H186" t="str">
        <f>+IF(Eventos!AR191=0,"",Eventos!AR191)</f>
        <v/>
      </c>
      <c r="I186" t="str">
        <f>+IF(Eventos!AT191=0,"",Eventos!AT191)</f>
        <v/>
      </c>
      <c r="J186" t="str">
        <f>+IF(Eventos!AV191=0,"",Eventos!AV191)</f>
        <v/>
      </c>
      <c r="K186" t="str">
        <f>+IF(Eventos!AX191=0,"",Eventos!AX191)</f>
        <v/>
      </c>
      <c r="L186" t="str">
        <f>+IF(Eventos!AZ191=0,"",Eventos!AZ191)</f>
        <v/>
      </c>
      <c r="M186" t="str">
        <f>+IF(Eventos!BB191=0,"",Eventos!BB191)</f>
        <v/>
      </c>
      <c r="N186" s="106" t="str">
        <f>+IF(Eventos!AP191=0,"",Eventos!AP191)</f>
        <v/>
      </c>
      <c r="O186" s="106" t="str">
        <f>+IF(Eventos!AM191=0,"",Eventos!AM191)</f>
        <v/>
      </c>
    </row>
    <row r="187" spans="1:15" x14ac:dyDescent="0.35">
      <c r="A187" s="106" t="str">
        <f>+IF(Eventos!AI192=0,"",Eventos!AI192)</f>
        <v/>
      </c>
      <c r="B187" s="106" t="str">
        <f>+IF(Eventos!S192=0,"",Eventos!S192)</f>
        <v/>
      </c>
      <c r="C187" t="str">
        <f>+IF(Eventos!AJ192=0,"",Eventos!AJ192)</f>
        <v/>
      </c>
      <c r="D187" s="106" t="str">
        <f>+IF(Eventos!AK192=0,"",Eventos!AK192)</f>
        <v/>
      </c>
      <c r="E187" s="106" t="str">
        <f>+IF(Eventos!AL192=0,"",Eventos!AL192)</f>
        <v/>
      </c>
      <c r="F187" s="106" t="str">
        <f>+IF(Eventos!AN192=0,"",Eventos!AN192)</f>
        <v/>
      </c>
      <c r="G187" s="106" t="str">
        <f>+IF(Eventos!AO192=0,"",Eventos!AO192)</f>
        <v/>
      </c>
      <c r="H187" t="str">
        <f>+IF(Eventos!AR192=0,"",Eventos!AR192)</f>
        <v/>
      </c>
      <c r="I187" t="str">
        <f>+IF(Eventos!AT192=0,"",Eventos!AT192)</f>
        <v/>
      </c>
      <c r="J187" t="str">
        <f>+IF(Eventos!AV192=0,"",Eventos!AV192)</f>
        <v/>
      </c>
      <c r="K187" t="str">
        <f>+IF(Eventos!AX192=0,"",Eventos!AX192)</f>
        <v/>
      </c>
      <c r="L187" t="str">
        <f>+IF(Eventos!AZ192=0,"",Eventos!AZ192)</f>
        <v/>
      </c>
      <c r="M187" t="str">
        <f>+IF(Eventos!BB192=0,"",Eventos!BB192)</f>
        <v/>
      </c>
      <c r="N187" s="106" t="str">
        <f>+IF(Eventos!AP192=0,"",Eventos!AP192)</f>
        <v/>
      </c>
      <c r="O187" s="106" t="str">
        <f>+IF(Eventos!AM192=0,"",Eventos!AM192)</f>
        <v/>
      </c>
    </row>
    <row r="188" spans="1:15" x14ac:dyDescent="0.35">
      <c r="A188" s="106" t="str">
        <f>+IF(Eventos!AI193=0,"",Eventos!AI193)</f>
        <v/>
      </c>
      <c r="B188" s="106" t="str">
        <f>+IF(Eventos!S193=0,"",Eventos!S193)</f>
        <v/>
      </c>
      <c r="C188" t="str">
        <f>+IF(Eventos!AJ193=0,"",Eventos!AJ193)</f>
        <v/>
      </c>
      <c r="D188" s="106" t="str">
        <f>+IF(Eventos!AK193=0,"",Eventos!AK193)</f>
        <v/>
      </c>
      <c r="E188" s="106" t="str">
        <f>+IF(Eventos!AL193=0,"",Eventos!AL193)</f>
        <v/>
      </c>
      <c r="F188" s="106" t="str">
        <f>+IF(Eventos!AN193=0,"",Eventos!AN193)</f>
        <v/>
      </c>
      <c r="G188" s="106" t="str">
        <f>+IF(Eventos!AO193=0,"",Eventos!AO193)</f>
        <v/>
      </c>
      <c r="H188" t="str">
        <f>+IF(Eventos!AR193=0,"",Eventos!AR193)</f>
        <v/>
      </c>
      <c r="I188" t="str">
        <f>+IF(Eventos!AT193=0,"",Eventos!AT193)</f>
        <v/>
      </c>
      <c r="J188" t="str">
        <f>+IF(Eventos!AV193=0,"",Eventos!AV193)</f>
        <v/>
      </c>
      <c r="K188" t="str">
        <f>+IF(Eventos!AX193=0,"",Eventos!AX193)</f>
        <v/>
      </c>
      <c r="L188" t="str">
        <f>+IF(Eventos!AZ193=0,"",Eventos!AZ193)</f>
        <v/>
      </c>
      <c r="M188" t="str">
        <f>+IF(Eventos!BB193=0,"",Eventos!BB193)</f>
        <v/>
      </c>
      <c r="N188" s="106" t="str">
        <f>+IF(Eventos!AP193=0,"",Eventos!AP193)</f>
        <v/>
      </c>
      <c r="O188" s="106" t="str">
        <f>+IF(Eventos!AM193=0,"",Eventos!AM193)</f>
        <v/>
      </c>
    </row>
    <row r="189" spans="1:15" x14ac:dyDescent="0.35">
      <c r="A189" s="106" t="str">
        <f>+IF(Eventos!AI194=0,"",Eventos!AI194)</f>
        <v/>
      </c>
      <c r="B189" s="106" t="str">
        <f>+IF(Eventos!S194=0,"",Eventos!S194)</f>
        <v/>
      </c>
      <c r="C189" t="str">
        <f>+IF(Eventos!AJ194=0,"",Eventos!AJ194)</f>
        <v/>
      </c>
      <c r="D189" s="106" t="str">
        <f>+IF(Eventos!AK194=0,"",Eventos!AK194)</f>
        <v/>
      </c>
      <c r="E189" s="106" t="str">
        <f>+IF(Eventos!AL194=0,"",Eventos!AL194)</f>
        <v/>
      </c>
      <c r="F189" s="106" t="str">
        <f>+IF(Eventos!AN194=0,"",Eventos!AN194)</f>
        <v/>
      </c>
      <c r="G189" s="106" t="str">
        <f>+IF(Eventos!AO194=0,"",Eventos!AO194)</f>
        <v/>
      </c>
      <c r="H189" t="str">
        <f>+IF(Eventos!AR194=0,"",Eventos!AR194)</f>
        <v/>
      </c>
      <c r="I189" t="str">
        <f>+IF(Eventos!AT194=0,"",Eventos!AT194)</f>
        <v/>
      </c>
      <c r="J189" t="str">
        <f>+IF(Eventos!AV194=0,"",Eventos!AV194)</f>
        <v/>
      </c>
      <c r="K189" t="str">
        <f>+IF(Eventos!AX194=0,"",Eventos!AX194)</f>
        <v/>
      </c>
      <c r="L189" t="str">
        <f>+IF(Eventos!AZ194=0,"",Eventos!AZ194)</f>
        <v/>
      </c>
      <c r="M189" t="str">
        <f>+IF(Eventos!BB194=0,"",Eventos!BB194)</f>
        <v/>
      </c>
      <c r="N189" s="106" t="str">
        <f>+IF(Eventos!AP194=0,"",Eventos!AP194)</f>
        <v/>
      </c>
      <c r="O189" s="106" t="str">
        <f>+IF(Eventos!AM194=0,"",Eventos!AM194)</f>
        <v/>
      </c>
    </row>
    <row r="190" spans="1:15" x14ac:dyDescent="0.35">
      <c r="A190" s="106" t="str">
        <f>+IF(Eventos!AI195=0,"",Eventos!AI195)</f>
        <v/>
      </c>
      <c r="B190" s="106" t="str">
        <f>+IF(Eventos!S195=0,"",Eventos!S195)</f>
        <v/>
      </c>
      <c r="C190" t="str">
        <f>+IF(Eventos!AJ195=0,"",Eventos!AJ195)</f>
        <v/>
      </c>
      <c r="D190" s="106" t="str">
        <f>+IF(Eventos!AK195=0,"",Eventos!AK195)</f>
        <v/>
      </c>
      <c r="E190" s="106" t="str">
        <f>+IF(Eventos!AL195=0,"",Eventos!AL195)</f>
        <v/>
      </c>
      <c r="F190" s="106" t="str">
        <f>+IF(Eventos!AN195=0,"",Eventos!AN195)</f>
        <v/>
      </c>
      <c r="G190" s="106" t="str">
        <f>+IF(Eventos!AO195=0,"",Eventos!AO195)</f>
        <v/>
      </c>
      <c r="H190" t="str">
        <f>+IF(Eventos!AR195=0,"",Eventos!AR195)</f>
        <v/>
      </c>
      <c r="I190" t="str">
        <f>+IF(Eventos!AT195=0,"",Eventos!AT195)</f>
        <v/>
      </c>
      <c r="J190" t="str">
        <f>+IF(Eventos!AV195=0,"",Eventos!AV195)</f>
        <v/>
      </c>
      <c r="K190" t="str">
        <f>+IF(Eventos!AX195=0,"",Eventos!AX195)</f>
        <v/>
      </c>
      <c r="L190" t="str">
        <f>+IF(Eventos!AZ195=0,"",Eventos!AZ195)</f>
        <v/>
      </c>
      <c r="M190" t="str">
        <f>+IF(Eventos!BB195=0,"",Eventos!BB195)</f>
        <v/>
      </c>
      <c r="N190" s="106" t="str">
        <f>+IF(Eventos!AP195=0,"",Eventos!AP195)</f>
        <v/>
      </c>
      <c r="O190" s="106" t="str">
        <f>+IF(Eventos!AM195=0,"",Eventos!AM195)</f>
        <v/>
      </c>
    </row>
    <row r="191" spans="1:15" x14ac:dyDescent="0.35">
      <c r="A191" s="106" t="str">
        <f>+IF(Eventos!AI196=0,"",Eventos!AI196)</f>
        <v/>
      </c>
      <c r="B191" s="106" t="str">
        <f>+IF(Eventos!S196=0,"",Eventos!S196)</f>
        <v/>
      </c>
      <c r="C191" t="str">
        <f>+IF(Eventos!AJ196=0,"",Eventos!AJ196)</f>
        <v/>
      </c>
      <c r="D191" s="106" t="str">
        <f>+IF(Eventos!AK196=0,"",Eventos!AK196)</f>
        <v/>
      </c>
      <c r="E191" s="106" t="str">
        <f>+IF(Eventos!AL196=0,"",Eventos!AL196)</f>
        <v/>
      </c>
      <c r="F191" s="106" t="str">
        <f>+IF(Eventos!AN196=0,"",Eventos!AN196)</f>
        <v/>
      </c>
      <c r="G191" s="106" t="str">
        <f>+IF(Eventos!AO196=0,"",Eventos!AO196)</f>
        <v/>
      </c>
      <c r="H191" t="str">
        <f>+IF(Eventos!AR196=0,"",Eventos!AR196)</f>
        <v/>
      </c>
      <c r="I191" t="str">
        <f>+IF(Eventos!AT196=0,"",Eventos!AT196)</f>
        <v/>
      </c>
      <c r="J191" t="str">
        <f>+IF(Eventos!AV196=0,"",Eventos!AV196)</f>
        <v/>
      </c>
      <c r="K191" t="str">
        <f>+IF(Eventos!AX196=0,"",Eventos!AX196)</f>
        <v/>
      </c>
      <c r="L191" t="str">
        <f>+IF(Eventos!AZ196=0,"",Eventos!AZ196)</f>
        <v/>
      </c>
      <c r="M191" t="str">
        <f>+IF(Eventos!BB196=0,"",Eventos!BB196)</f>
        <v/>
      </c>
      <c r="N191" s="106" t="str">
        <f>+IF(Eventos!AP196=0,"",Eventos!AP196)</f>
        <v/>
      </c>
      <c r="O191" s="106" t="str">
        <f>+IF(Eventos!AM196=0,"",Eventos!AM196)</f>
        <v/>
      </c>
    </row>
    <row r="192" spans="1:15" x14ac:dyDescent="0.35">
      <c r="A192" s="106" t="str">
        <f>+IF(Eventos!AI197=0,"",Eventos!AI197)</f>
        <v/>
      </c>
      <c r="B192" s="106" t="str">
        <f>+IF(Eventos!S197=0,"",Eventos!S197)</f>
        <v/>
      </c>
      <c r="C192" t="str">
        <f>+IF(Eventos!AJ197=0,"",Eventos!AJ197)</f>
        <v/>
      </c>
      <c r="D192" s="106" t="str">
        <f>+IF(Eventos!AK197=0,"",Eventos!AK197)</f>
        <v/>
      </c>
      <c r="E192" s="106" t="str">
        <f>+IF(Eventos!AL197=0,"",Eventos!AL197)</f>
        <v/>
      </c>
      <c r="F192" s="106" t="str">
        <f>+IF(Eventos!AN197=0,"",Eventos!AN197)</f>
        <v/>
      </c>
      <c r="G192" s="106" t="str">
        <f>+IF(Eventos!AO197=0,"",Eventos!AO197)</f>
        <v/>
      </c>
      <c r="H192" t="str">
        <f>+IF(Eventos!AR197=0,"",Eventos!AR197)</f>
        <v/>
      </c>
      <c r="I192" t="str">
        <f>+IF(Eventos!AT197=0,"",Eventos!AT197)</f>
        <v/>
      </c>
      <c r="J192" t="str">
        <f>+IF(Eventos!AV197=0,"",Eventos!AV197)</f>
        <v/>
      </c>
      <c r="K192" t="str">
        <f>+IF(Eventos!AX197=0,"",Eventos!AX197)</f>
        <v/>
      </c>
      <c r="L192" t="str">
        <f>+IF(Eventos!AZ197=0,"",Eventos!AZ197)</f>
        <v/>
      </c>
      <c r="M192" t="str">
        <f>+IF(Eventos!BB197=0,"",Eventos!BB197)</f>
        <v/>
      </c>
      <c r="N192" s="106" t="str">
        <f>+IF(Eventos!AP197=0,"",Eventos!AP197)</f>
        <v/>
      </c>
      <c r="O192" s="106" t="str">
        <f>+IF(Eventos!AM197=0,"",Eventos!AM197)</f>
        <v/>
      </c>
    </row>
    <row r="193" spans="1:15" x14ac:dyDescent="0.35">
      <c r="A193" s="106" t="str">
        <f>+IF(Eventos!AI198=0,"",Eventos!AI198)</f>
        <v/>
      </c>
      <c r="B193" s="106" t="str">
        <f>+IF(Eventos!S198=0,"",Eventos!S198)</f>
        <v/>
      </c>
      <c r="C193" t="str">
        <f>+IF(Eventos!AJ198=0,"",Eventos!AJ198)</f>
        <v/>
      </c>
      <c r="D193" s="106" t="str">
        <f>+IF(Eventos!AK198=0,"",Eventos!AK198)</f>
        <v/>
      </c>
      <c r="E193" s="106" t="str">
        <f>+IF(Eventos!AL198=0,"",Eventos!AL198)</f>
        <v/>
      </c>
      <c r="F193" s="106" t="str">
        <f>+IF(Eventos!AN198=0,"",Eventos!AN198)</f>
        <v/>
      </c>
      <c r="G193" s="106" t="str">
        <f>+IF(Eventos!AO198=0,"",Eventos!AO198)</f>
        <v/>
      </c>
      <c r="H193" t="str">
        <f>+IF(Eventos!AR198=0,"",Eventos!AR198)</f>
        <v/>
      </c>
      <c r="I193" t="str">
        <f>+IF(Eventos!AT198=0,"",Eventos!AT198)</f>
        <v/>
      </c>
      <c r="J193" t="str">
        <f>+IF(Eventos!AV198=0,"",Eventos!AV198)</f>
        <v/>
      </c>
      <c r="K193" t="str">
        <f>+IF(Eventos!AX198=0,"",Eventos!AX198)</f>
        <v/>
      </c>
      <c r="L193" t="str">
        <f>+IF(Eventos!AZ198=0,"",Eventos!AZ198)</f>
        <v/>
      </c>
      <c r="M193" t="str">
        <f>+IF(Eventos!BB198=0,"",Eventos!BB198)</f>
        <v/>
      </c>
      <c r="N193" s="106" t="str">
        <f>+IF(Eventos!AP198=0,"",Eventos!AP198)</f>
        <v/>
      </c>
      <c r="O193" s="106" t="str">
        <f>+IF(Eventos!AM198=0,"",Eventos!AM198)</f>
        <v/>
      </c>
    </row>
    <row r="194" spans="1:15" x14ac:dyDescent="0.35">
      <c r="A194" s="106" t="str">
        <f>+IF(Eventos!AI199=0,"",Eventos!AI199)</f>
        <v/>
      </c>
      <c r="B194" s="106" t="str">
        <f>+IF(Eventos!S199=0,"",Eventos!S199)</f>
        <v/>
      </c>
      <c r="C194" t="str">
        <f>+IF(Eventos!AJ199=0,"",Eventos!AJ199)</f>
        <v/>
      </c>
      <c r="D194" s="106" t="str">
        <f>+IF(Eventos!AK199=0,"",Eventos!AK199)</f>
        <v/>
      </c>
      <c r="E194" s="106" t="str">
        <f>+IF(Eventos!AL199=0,"",Eventos!AL199)</f>
        <v/>
      </c>
      <c r="F194" s="106" t="str">
        <f>+IF(Eventos!AN199=0,"",Eventos!AN199)</f>
        <v/>
      </c>
      <c r="G194" s="106" t="str">
        <f>+IF(Eventos!AO199=0,"",Eventos!AO199)</f>
        <v/>
      </c>
      <c r="H194" t="str">
        <f>+IF(Eventos!AR199=0,"",Eventos!AR199)</f>
        <v/>
      </c>
      <c r="I194" t="str">
        <f>+IF(Eventos!AT199=0,"",Eventos!AT199)</f>
        <v/>
      </c>
      <c r="J194" t="str">
        <f>+IF(Eventos!AV199=0,"",Eventos!AV199)</f>
        <v/>
      </c>
      <c r="K194" t="str">
        <f>+IF(Eventos!AX199=0,"",Eventos!AX199)</f>
        <v/>
      </c>
      <c r="L194" t="str">
        <f>+IF(Eventos!AZ199=0,"",Eventos!AZ199)</f>
        <v/>
      </c>
      <c r="M194" t="str">
        <f>+IF(Eventos!BB199=0,"",Eventos!BB199)</f>
        <v/>
      </c>
      <c r="N194" s="106" t="str">
        <f>+IF(Eventos!AP199=0,"",Eventos!AP199)</f>
        <v/>
      </c>
      <c r="O194" s="106" t="str">
        <f>+IF(Eventos!AM199=0,"",Eventos!AM199)</f>
        <v/>
      </c>
    </row>
    <row r="195" spans="1:15" x14ac:dyDescent="0.35">
      <c r="A195" s="106" t="str">
        <f>+IF(Eventos!AI200=0,"",Eventos!AI200)</f>
        <v/>
      </c>
      <c r="B195" s="106" t="str">
        <f>+IF(Eventos!S200=0,"",Eventos!S200)</f>
        <v/>
      </c>
      <c r="C195" t="str">
        <f>+IF(Eventos!AJ200=0,"",Eventos!AJ200)</f>
        <v/>
      </c>
      <c r="D195" s="106" t="str">
        <f>+IF(Eventos!AK200=0,"",Eventos!AK200)</f>
        <v/>
      </c>
      <c r="E195" s="106" t="str">
        <f>+IF(Eventos!AL200=0,"",Eventos!AL200)</f>
        <v/>
      </c>
      <c r="F195" s="106" t="str">
        <f>+IF(Eventos!AN200=0,"",Eventos!AN200)</f>
        <v/>
      </c>
      <c r="G195" s="106" t="str">
        <f>+IF(Eventos!AO200=0,"",Eventos!AO200)</f>
        <v/>
      </c>
      <c r="H195" t="str">
        <f>+IF(Eventos!AR200=0,"",Eventos!AR200)</f>
        <v/>
      </c>
      <c r="I195" t="str">
        <f>+IF(Eventos!AT200=0,"",Eventos!AT200)</f>
        <v/>
      </c>
      <c r="J195" t="str">
        <f>+IF(Eventos!AV200=0,"",Eventos!AV200)</f>
        <v/>
      </c>
      <c r="K195" t="str">
        <f>+IF(Eventos!AX200=0,"",Eventos!AX200)</f>
        <v/>
      </c>
      <c r="L195" t="str">
        <f>+IF(Eventos!AZ200=0,"",Eventos!AZ200)</f>
        <v/>
      </c>
      <c r="M195" t="str">
        <f>+IF(Eventos!BB200=0,"",Eventos!BB200)</f>
        <v/>
      </c>
      <c r="N195" s="106" t="str">
        <f>+IF(Eventos!AP200=0,"",Eventos!AP200)</f>
        <v/>
      </c>
      <c r="O195" s="106" t="str">
        <f>+IF(Eventos!AM200=0,"",Eventos!AM200)</f>
        <v/>
      </c>
    </row>
    <row r="196" spans="1:15" x14ac:dyDescent="0.35">
      <c r="A196" s="106" t="str">
        <f>+IF(Eventos!AI201=0,"",Eventos!AI201)</f>
        <v/>
      </c>
      <c r="B196" s="106" t="str">
        <f>+IF(Eventos!S201=0,"",Eventos!S201)</f>
        <v/>
      </c>
      <c r="C196" t="str">
        <f>+IF(Eventos!AJ201=0,"",Eventos!AJ201)</f>
        <v/>
      </c>
      <c r="D196" s="106" t="str">
        <f>+IF(Eventos!AK201=0,"",Eventos!AK201)</f>
        <v/>
      </c>
      <c r="E196" s="106" t="str">
        <f>+IF(Eventos!AL201=0,"",Eventos!AL201)</f>
        <v/>
      </c>
      <c r="F196" s="106" t="str">
        <f>+IF(Eventos!AN201=0,"",Eventos!AN201)</f>
        <v/>
      </c>
      <c r="G196" s="106" t="str">
        <f>+IF(Eventos!AO201=0,"",Eventos!AO201)</f>
        <v/>
      </c>
      <c r="H196" t="str">
        <f>+IF(Eventos!AR201=0,"",Eventos!AR201)</f>
        <v/>
      </c>
      <c r="I196" t="str">
        <f>+IF(Eventos!AT201=0,"",Eventos!AT201)</f>
        <v/>
      </c>
      <c r="J196" t="str">
        <f>+IF(Eventos!AV201=0,"",Eventos!AV201)</f>
        <v/>
      </c>
      <c r="K196" t="str">
        <f>+IF(Eventos!AX201=0,"",Eventos!AX201)</f>
        <v/>
      </c>
      <c r="L196" t="str">
        <f>+IF(Eventos!AZ201=0,"",Eventos!AZ201)</f>
        <v/>
      </c>
      <c r="M196" t="str">
        <f>+IF(Eventos!BB201=0,"",Eventos!BB201)</f>
        <v/>
      </c>
      <c r="N196" s="106" t="str">
        <f>+IF(Eventos!AP201=0,"",Eventos!AP201)</f>
        <v/>
      </c>
      <c r="O196" s="106" t="str">
        <f>+IF(Eventos!AM201=0,"",Eventos!AM201)</f>
        <v/>
      </c>
    </row>
    <row r="197" spans="1:15" x14ac:dyDescent="0.35">
      <c r="A197" s="106" t="str">
        <f>+IF(Eventos!AI202=0,"",Eventos!AI202)</f>
        <v/>
      </c>
      <c r="B197" s="106" t="str">
        <f>+IF(Eventos!S202=0,"",Eventos!S202)</f>
        <v/>
      </c>
      <c r="C197" t="str">
        <f>+IF(Eventos!AJ202=0,"",Eventos!AJ202)</f>
        <v/>
      </c>
      <c r="D197" s="106" t="str">
        <f>+IF(Eventos!AK202=0,"",Eventos!AK202)</f>
        <v/>
      </c>
      <c r="E197" s="106" t="str">
        <f>+IF(Eventos!AL202=0,"",Eventos!AL202)</f>
        <v/>
      </c>
      <c r="F197" s="106" t="str">
        <f>+IF(Eventos!AN202=0,"",Eventos!AN202)</f>
        <v/>
      </c>
      <c r="G197" s="106" t="str">
        <f>+IF(Eventos!AO202=0,"",Eventos!AO202)</f>
        <v/>
      </c>
      <c r="H197" t="str">
        <f>+IF(Eventos!AR202=0,"",Eventos!AR202)</f>
        <v/>
      </c>
      <c r="I197" t="str">
        <f>+IF(Eventos!AT202=0,"",Eventos!AT202)</f>
        <v/>
      </c>
      <c r="J197" t="str">
        <f>+IF(Eventos!AV202=0,"",Eventos!AV202)</f>
        <v/>
      </c>
      <c r="K197" t="str">
        <f>+IF(Eventos!AX202=0,"",Eventos!AX202)</f>
        <v/>
      </c>
      <c r="L197" t="str">
        <f>+IF(Eventos!AZ202=0,"",Eventos!AZ202)</f>
        <v/>
      </c>
      <c r="M197" t="str">
        <f>+IF(Eventos!BB202=0,"",Eventos!BB202)</f>
        <v/>
      </c>
      <c r="N197" s="106" t="str">
        <f>+IF(Eventos!AP202=0,"",Eventos!AP202)</f>
        <v/>
      </c>
      <c r="O197" s="106" t="str">
        <f>+IF(Eventos!AM202=0,"",Eventos!AM202)</f>
        <v/>
      </c>
    </row>
    <row r="198" spans="1:15" x14ac:dyDescent="0.35">
      <c r="A198" s="106" t="str">
        <f>+IF(Eventos!AI203=0,"",Eventos!AI203)</f>
        <v/>
      </c>
      <c r="B198" s="106" t="str">
        <f>+IF(Eventos!S203=0,"",Eventos!S203)</f>
        <v/>
      </c>
      <c r="C198" t="str">
        <f>+IF(Eventos!AJ203=0,"",Eventos!AJ203)</f>
        <v/>
      </c>
      <c r="D198" s="106" t="str">
        <f>+IF(Eventos!AK203=0,"",Eventos!AK203)</f>
        <v/>
      </c>
      <c r="E198" s="106" t="str">
        <f>+IF(Eventos!AL203=0,"",Eventos!AL203)</f>
        <v/>
      </c>
      <c r="F198" s="106" t="str">
        <f>+IF(Eventos!AN203=0,"",Eventos!AN203)</f>
        <v/>
      </c>
      <c r="G198" s="106" t="str">
        <f>+IF(Eventos!AO203=0,"",Eventos!AO203)</f>
        <v/>
      </c>
      <c r="H198" t="str">
        <f>+IF(Eventos!AR203=0,"",Eventos!AR203)</f>
        <v/>
      </c>
      <c r="I198" t="str">
        <f>+IF(Eventos!AT203=0,"",Eventos!AT203)</f>
        <v/>
      </c>
      <c r="J198" t="str">
        <f>+IF(Eventos!AV203=0,"",Eventos!AV203)</f>
        <v/>
      </c>
      <c r="K198" t="str">
        <f>+IF(Eventos!AX203=0,"",Eventos!AX203)</f>
        <v/>
      </c>
      <c r="L198" t="str">
        <f>+IF(Eventos!AZ203=0,"",Eventos!AZ203)</f>
        <v/>
      </c>
      <c r="M198" t="str">
        <f>+IF(Eventos!BB203=0,"",Eventos!BB203)</f>
        <v/>
      </c>
      <c r="N198" s="106" t="str">
        <f>+IF(Eventos!AP203=0,"",Eventos!AP203)</f>
        <v/>
      </c>
      <c r="O198" s="106" t="str">
        <f>+IF(Eventos!AM203=0,"",Eventos!AM203)</f>
        <v/>
      </c>
    </row>
    <row r="199" spans="1:15" x14ac:dyDescent="0.35">
      <c r="A199" s="106" t="str">
        <f>+IF(Eventos!AI204=0,"",Eventos!AI204)</f>
        <v/>
      </c>
      <c r="B199" s="106" t="str">
        <f>+IF(Eventos!S204=0,"",Eventos!S204)</f>
        <v/>
      </c>
      <c r="C199" t="str">
        <f>+IF(Eventos!AJ204=0,"",Eventos!AJ204)</f>
        <v/>
      </c>
      <c r="D199" s="106" t="str">
        <f>+IF(Eventos!AK204=0,"",Eventos!AK204)</f>
        <v/>
      </c>
      <c r="E199" s="106" t="str">
        <f>+IF(Eventos!AL204=0,"",Eventos!AL204)</f>
        <v/>
      </c>
      <c r="F199" s="106" t="str">
        <f>+IF(Eventos!AN204=0,"",Eventos!AN204)</f>
        <v/>
      </c>
      <c r="G199" s="106" t="str">
        <f>+IF(Eventos!AO204=0,"",Eventos!AO204)</f>
        <v/>
      </c>
      <c r="H199" t="str">
        <f>+IF(Eventos!AR204=0,"",Eventos!AR204)</f>
        <v/>
      </c>
      <c r="I199" t="str">
        <f>+IF(Eventos!AT204=0,"",Eventos!AT204)</f>
        <v/>
      </c>
      <c r="J199" t="str">
        <f>+IF(Eventos!AV204=0,"",Eventos!AV204)</f>
        <v/>
      </c>
      <c r="K199" t="str">
        <f>+IF(Eventos!AX204=0,"",Eventos!AX204)</f>
        <v/>
      </c>
      <c r="L199" t="str">
        <f>+IF(Eventos!AZ204=0,"",Eventos!AZ204)</f>
        <v/>
      </c>
      <c r="M199" t="str">
        <f>+IF(Eventos!BB204=0,"",Eventos!BB204)</f>
        <v/>
      </c>
      <c r="N199" s="106" t="str">
        <f>+IF(Eventos!AP204=0,"",Eventos!AP204)</f>
        <v/>
      </c>
      <c r="O199" s="106" t="str">
        <f>+IF(Eventos!AM204=0,"",Eventos!AM204)</f>
        <v/>
      </c>
    </row>
    <row r="200" spans="1:15" x14ac:dyDescent="0.35">
      <c r="A200" s="106" t="str">
        <f>+IF(Eventos!AI205=0,"",Eventos!AI205)</f>
        <v/>
      </c>
      <c r="B200" s="106" t="str">
        <f>+IF(Eventos!S205=0,"",Eventos!S205)</f>
        <v/>
      </c>
      <c r="C200" t="str">
        <f>+IF(Eventos!AJ205=0,"",Eventos!AJ205)</f>
        <v/>
      </c>
      <c r="D200" s="106" t="str">
        <f>+IF(Eventos!AK205=0,"",Eventos!AK205)</f>
        <v/>
      </c>
      <c r="E200" s="106" t="str">
        <f>+IF(Eventos!AL205=0,"",Eventos!AL205)</f>
        <v/>
      </c>
      <c r="F200" s="106" t="str">
        <f>+IF(Eventos!AN205=0,"",Eventos!AN205)</f>
        <v/>
      </c>
      <c r="G200" s="106" t="str">
        <f>+IF(Eventos!AO205=0,"",Eventos!AO205)</f>
        <v/>
      </c>
      <c r="H200" t="str">
        <f>+IF(Eventos!AR205=0,"",Eventos!AR205)</f>
        <v/>
      </c>
      <c r="I200" t="str">
        <f>+IF(Eventos!AT205=0,"",Eventos!AT205)</f>
        <v/>
      </c>
      <c r="J200" t="str">
        <f>+IF(Eventos!AV205=0,"",Eventos!AV205)</f>
        <v/>
      </c>
      <c r="K200" t="str">
        <f>+IF(Eventos!AX205=0,"",Eventos!AX205)</f>
        <v/>
      </c>
      <c r="L200" t="str">
        <f>+IF(Eventos!AZ205=0,"",Eventos!AZ205)</f>
        <v/>
      </c>
      <c r="M200" t="str">
        <f>+IF(Eventos!BB205=0,"",Eventos!BB205)</f>
        <v/>
      </c>
      <c r="N200" s="106" t="str">
        <f>+IF(Eventos!AP205=0,"",Eventos!AP205)</f>
        <v/>
      </c>
      <c r="O200" s="106" t="str">
        <f>+IF(Eventos!AM205=0,"",Eventos!AM205)</f>
        <v/>
      </c>
    </row>
    <row r="201" spans="1:15" x14ac:dyDescent="0.35">
      <c r="A201" s="106" t="str">
        <f>+IF(Eventos!AI206=0,"",Eventos!AI206)</f>
        <v/>
      </c>
      <c r="B201" s="106" t="str">
        <f>+IF(Eventos!S206=0,"",Eventos!S206)</f>
        <v/>
      </c>
      <c r="C201" t="str">
        <f>+IF(Eventos!AJ206=0,"",Eventos!AJ206)</f>
        <v/>
      </c>
      <c r="D201" s="106" t="str">
        <f>+IF(Eventos!AK206=0,"",Eventos!AK206)</f>
        <v/>
      </c>
      <c r="E201" s="106" t="str">
        <f>+IF(Eventos!AL206=0,"",Eventos!AL206)</f>
        <v/>
      </c>
      <c r="F201" s="106" t="str">
        <f>+IF(Eventos!AN206=0,"",Eventos!AN206)</f>
        <v/>
      </c>
      <c r="G201" s="106" t="str">
        <f>+IF(Eventos!AO206=0,"",Eventos!AO206)</f>
        <v/>
      </c>
      <c r="H201" t="str">
        <f>+IF(Eventos!AR206=0,"",Eventos!AR206)</f>
        <v/>
      </c>
      <c r="I201" t="str">
        <f>+IF(Eventos!AT206=0,"",Eventos!AT206)</f>
        <v/>
      </c>
      <c r="J201" t="str">
        <f>+IF(Eventos!AV206=0,"",Eventos!AV206)</f>
        <v/>
      </c>
      <c r="K201" t="str">
        <f>+IF(Eventos!AX206=0,"",Eventos!AX206)</f>
        <v/>
      </c>
      <c r="L201" t="str">
        <f>+IF(Eventos!AZ206=0,"",Eventos!AZ206)</f>
        <v/>
      </c>
      <c r="M201" t="str">
        <f>+IF(Eventos!BB206=0,"",Eventos!BB206)</f>
        <v/>
      </c>
      <c r="N201" s="106" t="str">
        <f>+IF(Eventos!AP206=0,"",Eventos!AP206)</f>
        <v/>
      </c>
      <c r="O201" s="106" t="str">
        <f>+IF(Eventos!AM206=0,"",Eventos!AM206)</f>
        <v/>
      </c>
    </row>
    <row r="202" spans="1:15" x14ac:dyDescent="0.35">
      <c r="A202" s="106" t="str">
        <f>+IF(Eventos!AI207=0,"",Eventos!AI207)</f>
        <v/>
      </c>
      <c r="B202" s="106" t="str">
        <f>+IF(Eventos!S207=0,"",Eventos!S207)</f>
        <v/>
      </c>
      <c r="C202" t="str">
        <f>+IF(Eventos!AJ207=0,"",Eventos!AJ207)</f>
        <v/>
      </c>
      <c r="D202" s="106" t="str">
        <f>+IF(Eventos!AK207=0,"",Eventos!AK207)</f>
        <v/>
      </c>
      <c r="E202" s="106" t="str">
        <f>+IF(Eventos!AL207=0,"",Eventos!AL207)</f>
        <v/>
      </c>
      <c r="F202" s="106" t="str">
        <f>+IF(Eventos!AN207=0,"",Eventos!AN207)</f>
        <v/>
      </c>
      <c r="G202" s="106" t="str">
        <f>+IF(Eventos!AO207=0,"",Eventos!AO207)</f>
        <v/>
      </c>
      <c r="H202" t="str">
        <f>+IF(Eventos!AR207=0,"",Eventos!AR207)</f>
        <v/>
      </c>
      <c r="I202" t="str">
        <f>+IF(Eventos!AT207=0,"",Eventos!AT207)</f>
        <v/>
      </c>
      <c r="J202" t="str">
        <f>+IF(Eventos!AV207=0,"",Eventos!AV207)</f>
        <v/>
      </c>
      <c r="K202" t="str">
        <f>+IF(Eventos!AX207=0,"",Eventos!AX207)</f>
        <v/>
      </c>
      <c r="L202" t="str">
        <f>+IF(Eventos!AZ207=0,"",Eventos!AZ207)</f>
        <v/>
      </c>
      <c r="M202" t="str">
        <f>+IF(Eventos!BB207=0,"",Eventos!BB207)</f>
        <v/>
      </c>
      <c r="N202" s="106" t="str">
        <f>+IF(Eventos!AP207=0,"",Eventos!AP207)</f>
        <v/>
      </c>
      <c r="O202" s="106" t="str">
        <f>+IF(Eventos!AM207=0,"",Eventos!AM207)</f>
        <v/>
      </c>
    </row>
    <row r="203" spans="1:15" x14ac:dyDescent="0.35">
      <c r="A203" s="106" t="str">
        <f>+IF(Eventos!AI208=0,"",Eventos!AI208)</f>
        <v/>
      </c>
      <c r="B203" s="106" t="str">
        <f>+IF(Eventos!S208=0,"",Eventos!S208)</f>
        <v/>
      </c>
      <c r="C203" t="str">
        <f>+IF(Eventos!AJ208=0,"",Eventos!AJ208)</f>
        <v/>
      </c>
      <c r="D203" s="106" t="str">
        <f>+IF(Eventos!AK208=0,"",Eventos!AK208)</f>
        <v/>
      </c>
      <c r="E203" s="106" t="str">
        <f>+IF(Eventos!AL208=0,"",Eventos!AL208)</f>
        <v/>
      </c>
      <c r="F203" s="106" t="str">
        <f>+IF(Eventos!AN208=0,"",Eventos!AN208)</f>
        <v/>
      </c>
      <c r="G203" s="106" t="str">
        <f>+IF(Eventos!AO208=0,"",Eventos!AO208)</f>
        <v/>
      </c>
      <c r="H203" t="str">
        <f>+IF(Eventos!AR208=0,"",Eventos!AR208)</f>
        <v/>
      </c>
      <c r="I203" t="str">
        <f>+IF(Eventos!AT208=0,"",Eventos!AT208)</f>
        <v/>
      </c>
      <c r="J203" t="str">
        <f>+IF(Eventos!AV208=0,"",Eventos!AV208)</f>
        <v/>
      </c>
      <c r="K203" t="str">
        <f>+IF(Eventos!AX208=0,"",Eventos!AX208)</f>
        <v/>
      </c>
      <c r="L203" t="str">
        <f>+IF(Eventos!AZ208=0,"",Eventos!AZ208)</f>
        <v/>
      </c>
      <c r="M203" t="str">
        <f>+IF(Eventos!BB208=0,"",Eventos!BB208)</f>
        <v/>
      </c>
      <c r="N203" s="106" t="str">
        <f>+IF(Eventos!AP208=0,"",Eventos!AP208)</f>
        <v/>
      </c>
      <c r="O203" s="106" t="str">
        <f>+IF(Eventos!AM208=0,"",Eventos!AM208)</f>
        <v/>
      </c>
    </row>
    <row r="204" spans="1:15" x14ac:dyDescent="0.35">
      <c r="A204" s="106" t="str">
        <f>+IF(Eventos!AI209=0,"",Eventos!AI209)</f>
        <v/>
      </c>
      <c r="B204" s="106" t="str">
        <f>+IF(Eventos!S209=0,"",Eventos!S209)</f>
        <v/>
      </c>
      <c r="C204" t="str">
        <f>+IF(Eventos!AJ209=0,"",Eventos!AJ209)</f>
        <v/>
      </c>
      <c r="D204" s="106" t="str">
        <f>+IF(Eventos!AK209=0,"",Eventos!AK209)</f>
        <v/>
      </c>
      <c r="E204" s="106" t="str">
        <f>+IF(Eventos!AL209=0,"",Eventos!AL209)</f>
        <v/>
      </c>
      <c r="F204" s="106" t="str">
        <f>+IF(Eventos!AN209=0,"",Eventos!AN209)</f>
        <v/>
      </c>
      <c r="G204" s="106" t="str">
        <f>+IF(Eventos!AO209=0,"",Eventos!AO209)</f>
        <v/>
      </c>
      <c r="H204" t="str">
        <f>+IF(Eventos!AR209=0,"",Eventos!AR209)</f>
        <v/>
      </c>
      <c r="I204" t="str">
        <f>+IF(Eventos!AT209=0,"",Eventos!AT209)</f>
        <v/>
      </c>
      <c r="J204" t="str">
        <f>+IF(Eventos!AV209=0,"",Eventos!AV209)</f>
        <v/>
      </c>
      <c r="K204" t="str">
        <f>+IF(Eventos!AX209=0,"",Eventos!AX209)</f>
        <v/>
      </c>
      <c r="L204" t="str">
        <f>+IF(Eventos!AZ209=0,"",Eventos!AZ209)</f>
        <v/>
      </c>
      <c r="M204" t="str">
        <f>+IF(Eventos!BB209=0,"",Eventos!BB209)</f>
        <v/>
      </c>
      <c r="N204" s="106" t="str">
        <f>+IF(Eventos!AP209=0,"",Eventos!AP209)</f>
        <v/>
      </c>
      <c r="O204" s="106" t="str">
        <f>+IF(Eventos!AM209=0,"",Eventos!AM209)</f>
        <v/>
      </c>
    </row>
    <row r="205" spans="1:15" x14ac:dyDescent="0.35">
      <c r="A205" s="106" t="str">
        <f>+IF(Eventos!AI210=0,"",Eventos!AI210)</f>
        <v/>
      </c>
      <c r="B205" s="106" t="str">
        <f>+IF(Eventos!S210=0,"",Eventos!S210)</f>
        <v/>
      </c>
      <c r="C205" t="str">
        <f>+IF(Eventos!AJ210=0,"",Eventos!AJ210)</f>
        <v/>
      </c>
      <c r="D205" s="106" t="str">
        <f>+IF(Eventos!AK210=0,"",Eventos!AK210)</f>
        <v/>
      </c>
      <c r="E205" s="106" t="str">
        <f>+IF(Eventos!AL210=0,"",Eventos!AL210)</f>
        <v/>
      </c>
      <c r="F205" s="106" t="str">
        <f>+IF(Eventos!AN210=0,"",Eventos!AN210)</f>
        <v/>
      </c>
      <c r="G205" s="106" t="str">
        <f>+IF(Eventos!AO210=0,"",Eventos!AO210)</f>
        <v/>
      </c>
      <c r="H205" t="str">
        <f>+IF(Eventos!AR210=0,"",Eventos!AR210)</f>
        <v/>
      </c>
      <c r="I205" t="str">
        <f>+IF(Eventos!AT210=0,"",Eventos!AT210)</f>
        <v/>
      </c>
      <c r="J205" t="str">
        <f>+IF(Eventos!AV210=0,"",Eventos!AV210)</f>
        <v/>
      </c>
      <c r="K205" t="str">
        <f>+IF(Eventos!AX210=0,"",Eventos!AX210)</f>
        <v/>
      </c>
      <c r="L205" t="str">
        <f>+IF(Eventos!AZ210=0,"",Eventos!AZ210)</f>
        <v/>
      </c>
      <c r="M205" t="str">
        <f>+IF(Eventos!BB210=0,"",Eventos!BB210)</f>
        <v/>
      </c>
      <c r="N205" s="106" t="str">
        <f>+IF(Eventos!AP210=0,"",Eventos!AP210)</f>
        <v/>
      </c>
      <c r="O205" s="106" t="str">
        <f>+IF(Eventos!AM210=0,"",Eventos!AM210)</f>
        <v/>
      </c>
    </row>
    <row r="206" spans="1:15" x14ac:dyDescent="0.35">
      <c r="A206" s="106" t="str">
        <f>+IF(Eventos!AI211=0,"",Eventos!AI211)</f>
        <v/>
      </c>
      <c r="B206" s="106" t="str">
        <f>+IF(Eventos!S211=0,"",Eventos!S211)</f>
        <v/>
      </c>
      <c r="C206" t="str">
        <f>+IF(Eventos!AJ211=0,"",Eventos!AJ211)</f>
        <v/>
      </c>
      <c r="D206" s="106" t="str">
        <f>+IF(Eventos!AK211=0,"",Eventos!AK211)</f>
        <v/>
      </c>
      <c r="E206" s="106" t="str">
        <f>+IF(Eventos!AL211=0,"",Eventos!AL211)</f>
        <v/>
      </c>
      <c r="F206" s="106" t="str">
        <f>+IF(Eventos!AN211=0,"",Eventos!AN211)</f>
        <v/>
      </c>
      <c r="G206" s="106" t="str">
        <f>+IF(Eventos!AO211=0,"",Eventos!AO211)</f>
        <v/>
      </c>
      <c r="H206" t="str">
        <f>+IF(Eventos!AR211=0,"",Eventos!AR211)</f>
        <v/>
      </c>
      <c r="I206" t="str">
        <f>+IF(Eventos!AT211=0,"",Eventos!AT211)</f>
        <v/>
      </c>
      <c r="J206" t="str">
        <f>+IF(Eventos!AV211=0,"",Eventos!AV211)</f>
        <v/>
      </c>
      <c r="K206" t="str">
        <f>+IF(Eventos!AX211=0,"",Eventos!AX211)</f>
        <v/>
      </c>
      <c r="L206" t="str">
        <f>+IF(Eventos!AZ211=0,"",Eventos!AZ211)</f>
        <v/>
      </c>
      <c r="M206" t="str">
        <f>+IF(Eventos!BB211=0,"",Eventos!BB211)</f>
        <v/>
      </c>
      <c r="N206" s="106" t="str">
        <f>+IF(Eventos!AP211=0,"",Eventos!AP211)</f>
        <v/>
      </c>
      <c r="O206" s="106" t="str">
        <f>+IF(Eventos!AM211=0,"",Eventos!AM211)</f>
        <v/>
      </c>
    </row>
    <row r="207" spans="1:15" x14ac:dyDescent="0.35">
      <c r="A207" s="106" t="str">
        <f>+IF(Eventos!AI212=0,"",Eventos!AI212)</f>
        <v/>
      </c>
      <c r="B207" s="106" t="str">
        <f>+IF(Eventos!S212=0,"",Eventos!S212)</f>
        <v/>
      </c>
      <c r="C207" t="str">
        <f>+IF(Eventos!AJ212=0,"",Eventos!AJ212)</f>
        <v/>
      </c>
      <c r="D207" s="106" t="str">
        <f>+IF(Eventos!AK212=0,"",Eventos!AK212)</f>
        <v/>
      </c>
      <c r="E207" s="106" t="str">
        <f>+IF(Eventos!AL212=0,"",Eventos!AL212)</f>
        <v/>
      </c>
      <c r="F207" s="106" t="str">
        <f>+IF(Eventos!AN212=0,"",Eventos!AN212)</f>
        <v/>
      </c>
      <c r="G207" s="106" t="str">
        <f>+IF(Eventos!AO212=0,"",Eventos!AO212)</f>
        <v/>
      </c>
      <c r="H207" t="str">
        <f>+IF(Eventos!AR212=0,"",Eventos!AR212)</f>
        <v/>
      </c>
      <c r="I207" t="str">
        <f>+IF(Eventos!AT212=0,"",Eventos!AT212)</f>
        <v/>
      </c>
      <c r="J207" t="str">
        <f>+IF(Eventos!AV212=0,"",Eventos!AV212)</f>
        <v/>
      </c>
      <c r="K207" t="str">
        <f>+IF(Eventos!AX212=0,"",Eventos!AX212)</f>
        <v/>
      </c>
      <c r="L207" t="str">
        <f>+IF(Eventos!AZ212=0,"",Eventos!AZ212)</f>
        <v/>
      </c>
      <c r="M207" t="str">
        <f>+IF(Eventos!BB212=0,"",Eventos!BB212)</f>
        <v/>
      </c>
      <c r="N207" s="106" t="str">
        <f>+IF(Eventos!AP212=0,"",Eventos!AP212)</f>
        <v/>
      </c>
      <c r="O207" s="106" t="str">
        <f>+IF(Eventos!AM212=0,"",Eventos!AM212)</f>
        <v/>
      </c>
    </row>
    <row r="208" spans="1:15" x14ac:dyDescent="0.35">
      <c r="A208" s="106" t="str">
        <f>+IF(Eventos!AI213=0,"",Eventos!AI213)</f>
        <v/>
      </c>
      <c r="B208" s="106" t="str">
        <f>+IF(Eventos!S213=0,"",Eventos!S213)</f>
        <v/>
      </c>
      <c r="C208" t="str">
        <f>+IF(Eventos!AJ213=0,"",Eventos!AJ213)</f>
        <v/>
      </c>
      <c r="D208" s="106" t="str">
        <f>+IF(Eventos!AK213=0,"",Eventos!AK213)</f>
        <v/>
      </c>
      <c r="E208" s="106" t="str">
        <f>+IF(Eventos!AL213=0,"",Eventos!AL213)</f>
        <v/>
      </c>
      <c r="F208" s="106" t="str">
        <f>+IF(Eventos!AN213=0,"",Eventos!AN213)</f>
        <v/>
      </c>
      <c r="G208" s="106" t="str">
        <f>+IF(Eventos!AO213=0,"",Eventos!AO213)</f>
        <v/>
      </c>
      <c r="H208" t="str">
        <f>+IF(Eventos!AR213=0,"",Eventos!AR213)</f>
        <v/>
      </c>
      <c r="I208" t="str">
        <f>+IF(Eventos!AT213=0,"",Eventos!AT213)</f>
        <v/>
      </c>
      <c r="J208" t="str">
        <f>+IF(Eventos!AV213=0,"",Eventos!AV213)</f>
        <v/>
      </c>
      <c r="K208" t="str">
        <f>+IF(Eventos!AX213=0,"",Eventos!AX213)</f>
        <v/>
      </c>
      <c r="L208" t="str">
        <f>+IF(Eventos!AZ213=0,"",Eventos!AZ213)</f>
        <v/>
      </c>
      <c r="M208" t="str">
        <f>+IF(Eventos!BB213=0,"",Eventos!BB213)</f>
        <v/>
      </c>
      <c r="N208" s="106" t="str">
        <f>+IF(Eventos!AP213=0,"",Eventos!AP213)</f>
        <v/>
      </c>
      <c r="O208" s="106" t="str">
        <f>+IF(Eventos!AM213=0,"",Eventos!AM213)</f>
        <v/>
      </c>
    </row>
    <row r="209" spans="1:15" x14ac:dyDescent="0.35">
      <c r="A209" s="106" t="str">
        <f>+IF(Eventos!AI214=0,"",Eventos!AI214)</f>
        <v/>
      </c>
      <c r="B209" s="106" t="str">
        <f>+IF(Eventos!S214=0,"",Eventos!S214)</f>
        <v/>
      </c>
      <c r="C209" t="str">
        <f>+IF(Eventos!AJ214=0,"",Eventos!AJ214)</f>
        <v/>
      </c>
      <c r="D209" s="106" t="str">
        <f>+IF(Eventos!AK214=0,"",Eventos!AK214)</f>
        <v/>
      </c>
      <c r="E209" s="106" t="str">
        <f>+IF(Eventos!AL214=0,"",Eventos!AL214)</f>
        <v/>
      </c>
      <c r="F209" s="106" t="str">
        <f>+IF(Eventos!AN214=0,"",Eventos!AN214)</f>
        <v/>
      </c>
      <c r="G209" s="106" t="str">
        <f>+IF(Eventos!AO214=0,"",Eventos!AO214)</f>
        <v/>
      </c>
      <c r="H209" t="str">
        <f>+IF(Eventos!AR214=0,"",Eventos!AR214)</f>
        <v/>
      </c>
      <c r="I209" t="str">
        <f>+IF(Eventos!AT214=0,"",Eventos!AT214)</f>
        <v/>
      </c>
      <c r="J209" t="str">
        <f>+IF(Eventos!AV214=0,"",Eventos!AV214)</f>
        <v/>
      </c>
      <c r="K209" t="str">
        <f>+IF(Eventos!AX214=0,"",Eventos!AX214)</f>
        <v/>
      </c>
      <c r="L209" t="str">
        <f>+IF(Eventos!AZ214=0,"",Eventos!AZ214)</f>
        <v/>
      </c>
      <c r="M209" t="str">
        <f>+IF(Eventos!BB214=0,"",Eventos!BB214)</f>
        <v/>
      </c>
      <c r="N209" s="106" t="str">
        <f>+IF(Eventos!AP214=0,"",Eventos!AP214)</f>
        <v/>
      </c>
      <c r="O209" s="106" t="str">
        <f>+IF(Eventos!AM214=0,"",Eventos!AM214)</f>
        <v/>
      </c>
    </row>
    <row r="210" spans="1:15" x14ac:dyDescent="0.35">
      <c r="A210" s="106" t="str">
        <f>+IF(Eventos!AI215=0,"",Eventos!AI215)</f>
        <v/>
      </c>
      <c r="B210" s="106" t="str">
        <f>+IF(Eventos!S215=0,"",Eventos!S215)</f>
        <v/>
      </c>
      <c r="C210" t="str">
        <f>+IF(Eventos!AJ215=0,"",Eventos!AJ215)</f>
        <v/>
      </c>
      <c r="D210" s="106" t="str">
        <f>+IF(Eventos!AK215=0,"",Eventos!AK215)</f>
        <v/>
      </c>
      <c r="E210" s="106" t="str">
        <f>+IF(Eventos!AL215=0,"",Eventos!AL215)</f>
        <v/>
      </c>
      <c r="F210" s="106" t="str">
        <f>+IF(Eventos!AN215=0,"",Eventos!AN215)</f>
        <v/>
      </c>
      <c r="G210" s="106" t="str">
        <f>+IF(Eventos!AO215=0,"",Eventos!AO215)</f>
        <v/>
      </c>
      <c r="H210" t="str">
        <f>+IF(Eventos!AR215=0,"",Eventos!AR215)</f>
        <v/>
      </c>
      <c r="I210" t="str">
        <f>+IF(Eventos!AT215=0,"",Eventos!AT215)</f>
        <v/>
      </c>
      <c r="J210" t="str">
        <f>+IF(Eventos!AV215=0,"",Eventos!AV215)</f>
        <v/>
      </c>
      <c r="K210" t="str">
        <f>+IF(Eventos!AX215=0,"",Eventos!AX215)</f>
        <v/>
      </c>
      <c r="L210" t="str">
        <f>+IF(Eventos!AZ215=0,"",Eventos!AZ215)</f>
        <v/>
      </c>
      <c r="M210" t="str">
        <f>+IF(Eventos!BB215=0,"",Eventos!BB215)</f>
        <v/>
      </c>
      <c r="N210" s="106" t="str">
        <f>+IF(Eventos!AP215=0,"",Eventos!AP215)</f>
        <v/>
      </c>
      <c r="O210" s="106" t="str">
        <f>+IF(Eventos!AM215=0,"",Eventos!AM215)</f>
        <v/>
      </c>
    </row>
    <row r="211" spans="1:15" x14ac:dyDescent="0.35">
      <c r="A211" s="106" t="str">
        <f>+IF(Eventos!AI216=0,"",Eventos!AI216)</f>
        <v/>
      </c>
      <c r="B211" s="106" t="str">
        <f>+IF(Eventos!S216=0,"",Eventos!S216)</f>
        <v/>
      </c>
      <c r="C211" t="str">
        <f>+IF(Eventos!AJ216=0,"",Eventos!AJ216)</f>
        <v/>
      </c>
      <c r="D211" s="106" t="str">
        <f>+IF(Eventos!AK216=0,"",Eventos!AK216)</f>
        <v/>
      </c>
      <c r="E211" s="106" t="str">
        <f>+IF(Eventos!AL216=0,"",Eventos!AL216)</f>
        <v/>
      </c>
      <c r="F211" s="106" t="str">
        <f>+IF(Eventos!AN216=0,"",Eventos!AN216)</f>
        <v/>
      </c>
      <c r="G211" s="106" t="str">
        <f>+IF(Eventos!AO216=0,"",Eventos!AO216)</f>
        <v/>
      </c>
      <c r="H211" t="str">
        <f>+IF(Eventos!AR216=0,"",Eventos!AR216)</f>
        <v/>
      </c>
      <c r="I211" t="str">
        <f>+IF(Eventos!AT216=0,"",Eventos!AT216)</f>
        <v/>
      </c>
      <c r="J211" t="str">
        <f>+IF(Eventos!AV216=0,"",Eventos!AV216)</f>
        <v/>
      </c>
      <c r="K211" t="str">
        <f>+IF(Eventos!AX216=0,"",Eventos!AX216)</f>
        <v/>
      </c>
      <c r="L211" t="str">
        <f>+IF(Eventos!AZ216=0,"",Eventos!AZ216)</f>
        <v/>
      </c>
      <c r="M211" t="str">
        <f>+IF(Eventos!BB216=0,"",Eventos!BB216)</f>
        <v/>
      </c>
      <c r="N211" s="106" t="str">
        <f>+IF(Eventos!AP216=0,"",Eventos!AP216)</f>
        <v/>
      </c>
      <c r="O211" s="106" t="str">
        <f>+IF(Eventos!AM216=0,"",Eventos!AM216)</f>
        <v/>
      </c>
    </row>
    <row r="212" spans="1:15" x14ac:dyDescent="0.35">
      <c r="A212" s="106" t="str">
        <f>+IF(Eventos!AI217=0,"",Eventos!AI217)</f>
        <v/>
      </c>
      <c r="B212" s="106" t="str">
        <f>+IF(Eventos!S217=0,"",Eventos!S217)</f>
        <v/>
      </c>
      <c r="C212" t="str">
        <f>+IF(Eventos!AJ217=0,"",Eventos!AJ217)</f>
        <v/>
      </c>
      <c r="D212" s="106" t="str">
        <f>+IF(Eventos!AK217=0,"",Eventos!AK217)</f>
        <v/>
      </c>
      <c r="E212" s="106" t="str">
        <f>+IF(Eventos!AL217=0,"",Eventos!AL217)</f>
        <v/>
      </c>
      <c r="F212" s="106" t="str">
        <f>+IF(Eventos!AN217=0,"",Eventos!AN217)</f>
        <v/>
      </c>
      <c r="G212" s="106" t="str">
        <f>+IF(Eventos!AO217=0,"",Eventos!AO217)</f>
        <v/>
      </c>
      <c r="H212" t="str">
        <f>+IF(Eventos!AR217=0,"",Eventos!AR217)</f>
        <v/>
      </c>
      <c r="I212" t="str">
        <f>+IF(Eventos!AT217=0,"",Eventos!AT217)</f>
        <v/>
      </c>
      <c r="J212" t="str">
        <f>+IF(Eventos!AV217=0,"",Eventos!AV217)</f>
        <v/>
      </c>
      <c r="K212" t="str">
        <f>+IF(Eventos!AX217=0,"",Eventos!AX217)</f>
        <v/>
      </c>
      <c r="L212" t="str">
        <f>+IF(Eventos!AZ217=0,"",Eventos!AZ217)</f>
        <v/>
      </c>
      <c r="M212" t="str">
        <f>+IF(Eventos!BB217=0,"",Eventos!BB217)</f>
        <v/>
      </c>
      <c r="N212" s="106" t="str">
        <f>+IF(Eventos!AP217=0,"",Eventos!AP217)</f>
        <v/>
      </c>
      <c r="O212" s="106" t="str">
        <f>+IF(Eventos!AM217=0,"",Eventos!AM217)</f>
        <v/>
      </c>
    </row>
    <row r="213" spans="1:15" x14ac:dyDescent="0.35">
      <c r="A213" s="106" t="str">
        <f>+IF(Eventos!AI218=0,"",Eventos!AI218)</f>
        <v/>
      </c>
      <c r="B213" s="106" t="str">
        <f>+IF(Eventos!S218=0,"",Eventos!S218)</f>
        <v/>
      </c>
      <c r="C213" t="str">
        <f>+IF(Eventos!AJ218=0,"",Eventos!AJ218)</f>
        <v/>
      </c>
      <c r="D213" s="106" t="str">
        <f>+IF(Eventos!AK218=0,"",Eventos!AK218)</f>
        <v/>
      </c>
      <c r="E213" s="106" t="str">
        <f>+IF(Eventos!AL218=0,"",Eventos!AL218)</f>
        <v/>
      </c>
      <c r="F213" s="106" t="str">
        <f>+IF(Eventos!AN218=0,"",Eventos!AN218)</f>
        <v/>
      </c>
      <c r="G213" s="106" t="str">
        <f>+IF(Eventos!AO218=0,"",Eventos!AO218)</f>
        <v/>
      </c>
      <c r="H213" t="str">
        <f>+IF(Eventos!AR218=0,"",Eventos!AR218)</f>
        <v/>
      </c>
      <c r="I213" t="str">
        <f>+IF(Eventos!AT218=0,"",Eventos!AT218)</f>
        <v/>
      </c>
      <c r="J213" t="str">
        <f>+IF(Eventos!AV218=0,"",Eventos!AV218)</f>
        <v/>
      </c>
      <c r="K213" t="str">
        <f>+IF(Eventos!AX218=0,"",Eventos!AX218)</f>
        <v/>
      </c>
      <c r="L213" t="str">
        <f>+IF(Eventos!AZ218=0,"",Eventos!AZ218)</f>
        <v/>
      </c>
      <c r="M213" t="str">
        <f>+IF(Eventos!BB218=0,"",Eventos!BB218)</f>
        <v/>
      </c>
      <c r="N213" s="106" t="str">
        <f>+IF(Eventos!AP218=0,"",Eventos!AP218)</f>
        <v/>
      </c>
      <c r="O213" s="106" t="str">
        <f>+IF(Eventos!AM218=0,"",Eventos!AM218)</f>
        <v/>
      </c>
    </row>
    <row r="214" spans="1:15" x14ac:dyDescent="0.35">
      <c r="A214" s="106" t="str">
        <f>+IF(Eventos!AI219=0,"",Eventos!AI219)</f>
        <v/>
      </c>
      <c r="B214" s="106" t="str">
        <f>+IF(Eventos!S219=0,"",Eventos!S219)</f>
        <v/>
      </c>
      <c r="C214" t="str">
        <f>+IF(Eventos!AJ219=0,"",Eventos!AJ219)</f>
        <v/>
      </c>
      <c r="D214" s="106" t="str">
        <f>+IF(Eventos!AK219=0,"",Eventos!AK219)</f>
        <v/>
      </c>
      <c r="E214" s="106" t="str">
        <f>+IF(Eventos!AL219=0,"",Eventos!AL219)</f>
        <v/>
      </c>
      <c r="F214" s="106" t="str">
        <f>+IF(Eventos!AN219=0,"",Eventos!AN219)</f>
        <v/>
      </c>
      <c r="G214" s="106" t="str">
        <f>+IF(Eventos!AO219=0,"",Eventos!AO219)</f>
        <v/>
      </c>
      <c r="H214" t="str">
        <f>+IF(Eventos!AR219=0,"",Eventos!AR219)</f>
        <v/>
      </c>
      <c r="I214" t="str">
        <f>+IF(Eventos!AT219=0,"",Eventos!AT219)</f>
        <v/>
      </c>
      <c r="J214" t="str">
        <f>+IF(Eventos!AV219=0,"",Eventos!AV219)</f>
        <v/>
      </c>
      <c r="K214" t="str">
        <f>+IF(Eventos!AX219=0,"",Eventos!AX219)</f>
        <v/>
      </c>
      <c r="L214" t="str">
        <f>+IF(Eventos!AZ219=0,"",Eventos!AZ219)</f>
        <v/>
      </c>
      <c r="M214" t="str">
        <f>+IF(Eventos!BB219=0,"",Eventos!BB219)</f>
        <v/>
      </c>
      <c r="N214" s="106" t="str">
        <f>+IF(Eventos!AP219=0,"",Eventos!AP219)</f>
        <v/>
      </c>
      <c r="O214" s="106" t="str">
        <f>+IF(Eventos!AM219=0,"",Eventos!AM219)</f>
        <v/>
      </c>
    </row>
    <row r="215" spans="1:15" x14ac:dyDescent="0.35">
      <c r="A215" s="106" t="str">
        <f>+IF(Eventos!AI220=0,"",Eventos!AI220)</f>
        <v/>
      </c>
      <c r="B215" s="106" t="str">
        <f>+IF(Eventos!S220=0,"",Eventos!S220)</f>
        <v/>
      </c>
      <c r="C215" t="str">
        <f>+IF(Eventos!AJ220=0,"",Eventos!AJ220)</f>
        <v/>
      </c>
      <c r="D215" s="106" t="str">
        <f>+IF(Eventos!AK220=0,"",Eventos!AK220)</f>
        <v/>
      </c>
      <c r="E215" s="106" t="str">
        <f>+IF(Eventos!AL220=0,"",Eventos!AL220)</f>
        <v/>
      </c>
      <c r="F215" s="106" t="str">
        <f>+IF(Eventos!AN220=0,"",Eventos!AN220)</f>
        <v/>
      </c>
      <c r="G215" s="106" t="str">
        <f>+IF(Eventos!AO220=0,"",Eventos!AO220)</f>
        <v/>
      </c>
      <c r="H215" t="str">
        <f>+IF(Eventos!AR220=0,"",Eventos!AR220)</f>
        <v/>
      </c>
      <c r="I215" t="str">
        <f>+IF(Eventos!AT220=0,"",Eventos!AT220)</f>
        <v/>
      </c>
      <c r="J215" t="str">
        <f>+IF(Eventos!AV220=0,"",Eventos!AV220)</f>
        <v/>
      </c>
      <c r="K215" t="str">
        <f>+IF(Eventos!AX220=0,"",Eventos!AX220)</f>
        <v/>
      </c>
      <c r="L215" t="str">
        <f>+IF(Eventos!AZ220=0,"",Eventos!AZ220)</f>
        <v/>
      </c>
      <c r="M215" t="str">
        <f>+IF(Eventos!BB220=0,"",Eventos!BB220)</f>
        <v/>
      </c>
      <c r="N215" s="106" t="str">
        <f>+IF(Eventos!AP220=0,"",Eventos!AP220)</f>
        <v/>
      </c>
      <c r="O215" s="106" t="str">
        <f>+IF(Eventos!AM220=0,"",Eventos!AM220)</f>
        <v/>
      </c>
    </row>
    <row r="216" spans="1:15" x14ac:dyDescent="0.35">
      <c r="A216" s="106" t="str">
        <f>+IF(Eventos!AI221=0,"",Eventos!AI221)</f>
        <v/>
      </c>
      <c r="B216" s="106" t="str">
        <f>+IF(Eventos!S221=0,"",Eventos!S221)</f>
        <v/>
      </c>
      <c r="C216" t="str">
        <f>+IF(Eventos!AJ221=0,"",Eventos!AJ221)</f>
        <v/>
      </c>
      <c r="D216" s="106" t="str">
        <f>+IF(Eventos!AK221=0,"",Eventos!AK221)</f>
        <v/>
      </c>
      <c r="E216" s="106" t="str">
        <f>+IF(Eventos!AL221=0,"",Eventos!AL221)</f>
        <v/>
      </c>
      <c r="F216" s="106" t="str">
        <f>+IF(Eventos!AN221=0,"",Eventos!AN221)</f>
        <v/>
      </c>
      <c r="G216" s="106" t="str">
        <f>+IF(Eventos!AO221=0,"",Eventos!AO221)</f>
        <v/>
      </c>
      <c r="H216" t="str">
        <f>+IF(Eventos!AR221=0,"",Eventos!AR221)</f>
        <v/>
      </c>
      <c r="I216" t="str">
        <f>+IF(Eventos!AT221=0,"",Eventos!AT221)</f>
        <v/>
      </c>
      <c r="J216" t="str">
        <f>+IF(Eventos!AV221=0,"",Eventos!AV221)</f>
        <v/>
      </c>
      <c r="K216" t="str">
        <f>+IF(Eventos!AX221=0,"",Eventos!AX221)</f>
        <v/>
      </c>
      <c r="L216" t="str">
        <f>+IF(Eventos!AZ221=0,"",Eventos!AZ221)</f>
        <v/>
      </c>
      <c r="M216" t="str">
        <f>+IF(Eventos!BB221=0,"",Eventos!BB221)</f>
        <v/>
      </c>
      <c r="N216" s="106" t="str">
        <f>+IF(Eventos!AP221=0,"",Eventos!AP221)</f>
        <v/>
      </c>
      <c r="O216" s="106" t="str">
        <f>+IF(Eventos!AM221=0,"",Eventos!AM221)</f>
        <v/>
      </c>
    </row>
    <row r="217" spans="1:15" x14ac:dyDescent="0.35">
      <c r="A217" s="106" t="str">
        <f>+IF(Eventos!AI222=0,"",Eventos!AI222)</f>
        <v/>
      </c>
      <c r="B217" s="106" t="str">
        <f>+IF(Eventos!S222=0,"",Eventos!S222)</f>
        <v/>
      </c>
      <c r="C217" t="str">
        <f>+IF(Eventos!AJ222=0,"",Eventos!AJ222)</f>
        <v/>
      </c>
      <c r="D217" s="106" t="str">
        <f>+IF(Eventos!AK222=0,"",Eventos!AK222)</f>
        <v/>
      </c>
      <c r="E217" s="106" t="str">
        <f>+IF(Eventos!AL222=0,"",Eventos!AL222)</f>
        <v/>
      </c>
      <c r="F217" s="106" t="str">
        <f>+IF(Eventos!AN222=0,"",Eventos!AN222)</f>
        <v/>
      </c>
      <c r="G217" s="106" t="str">
        <f>+IF(Eventos!AO222=0,"",Eventos!AO222)</f>
        <v/>
      </c>
      <c r="H217" t="str">
        <f>+IF(Eventos!AR222=0,"",Eventos!AR222)</f>
        <v/>
      </c>
      <c r="I217" t="str">
        <f>+IF(Eventos!AT222=0,"",Eventos!AT222)</f>
        <v/>
      </c>
      <c r="J217" t="str">
        <f>+IF(Eventos!AV222=0,"",Eventos!AV222)</f>
        <v/>
      </c>
      <c r="K217" t="str">
        <f>+IF(Eventos!AX222=0,"",Eventos!AX222)</f>
        <v/>
      </c>
      <c r="L217" t="str">
        <f>+IF(Eventos!AZ222=0,"",Eventos!AZ222)</f>
        <v/>
      </c>
      <c r="M217" t="str">
        <f>+IF(Eventos!BB222=0,"",Eventos!BB222)</f>
        <v/>
      </c>
      <c r="N217" s="106" t="str">
        <f>+IF(Eventos!AP222=0,"",Eventos!AP222)</f>
        <v/>
      </c>
      <c r="O217" s="106" t="str">
        <f>+IF(Eventos!AM222=0,"",Eventos!AM222)</f>
        <v/>
      </c>
    </row>
    <row r="218" spans="1:15" x14ac:dyDescent="0.35">
      <c r="A218" s="106" t="str">
        <f>+IF(Eventos!AI223=0,"",Eventos!AI223)</f>
        <v/>
      </c>
      <c r="B218" s="106" t="str">
        <f>+IF(Eventos!S223=0,"",Eventos!S223)</f>
        <v/>
      </c>
      <c r="C218" t="str">
        <f>+IF(Eventos!AJ223=0,"",Eventos!AJ223)</f>
        <v/>
      </c>
      <c r="D218" s="106" t="str">
        <f>+IF(Eventos!AK223=0,"",Eventos!AK223)</f>
        <v/>
      </c>
      <c r="E218" s="106" t="str">
        <f>+IF(Eventos!AL223=0,"",Eventos!AL223)</f>
        <v/>
      </c>
      <c r="F218" s="106" t="str">
        <f>+IF(Eventos!AN223=0,"",Eventos!AN223)</f>
        <v/>
      </c>
      <c r="G218" s="106" t="str">
        <f>+IF(Eventos!AO223=0,"",Eventos!AO223)</f>
        <v/>
      </c>
      <c r="H218" t="str">
        <f>+IF(Eventos!AR223=0,"",Eventos!AR223)</f>
        <v/>
      </c>
      <c r="I218" t="str">
        <f>+IF(Eventos!AT223=0,"",Eventos!AT223)</f>
        <v/>
      </c>
      <c r="J218" t="str">
        <f>+IF(Eventos!AV223=0,"",Eventos!AV223)</f>
        <v/>
      </c>
      <c r="K218" t="str">
        <f>+IF(Eventos!AX223=0,"",Eventos!AX223)</f>
        <v/>
      </c>
      <c r="L218" t="str">
        <f>+IF(Eventos!AZ223=0,"",Eventos!AZ223)</f>
        <v/>
      </c>
      <c r="M218" t="str">
        <f>+IF(Eventos!BB223=0,"",Eventos!BB223)</f>
        <v/>
      </c>
      <c r="N218" s="106" t="str">
        <f>+IF(Eventos!AP223=0,"",Eventos!AP223)</f>
        <v/>
      </c>
      <c r="O218" s="106" t="str">
        <f>+IF(Eventos!AM223=0,"",Eventos!AM223)</f>
        <v/>
      </c>
    </row>
    <row r="219" spans="1:15" x14ac:dyDescent="0.35">
      <c r="A219" s="106" t="str">
        <f>+IF(Eventos!AI224=0,"",Eventos!AI224)</f>
        <v/>
      </c>
      <c r="B219" s="106" t="str">
        <f>+IF(Eventos!S224=0,"",Eventos!S224)</f>
        <v/>
      </c>
      <c r="C219" t="str">
        <f>+IF(Eventos!AJ224=0,"",Eventos!AJ224)</f>
        <v/>
      </c>
      <c r="D219" s="106" t="str">
        <f>+IF(Eventos!AK224=0,"",Eventos!AK224)</f>
        <v/>
      </c>
      <c r="E219" s="106" t="str">
        <f>+IF(Eventos!AL224=0,"",Eventos!AL224)</f>
        <v/>
      </c>
      <c r="F219" s="106" t="str">
        <f>+IF(Eventos!AN224=0,"",Eventos!AN224)</f>
        <v/>
      </c>
      <c r="G219" s="106" t="str">
        <f>+IF(Eventos!AO224=0,"",Eventos!AO224)</f>
        <v/>
      </c>
      <c r="H219" t="str">
        <f>+IF(Eventos!AR224=0,"",Eventos!AR224)</f>
        <v/>
      </c>
      <c r="I219" t="str">
        <f>+IF(Eventos!AT224=0,"",Eventos!AT224)</f>
        <v/>
      </c>
      <c r="J219" t="str">
        <f>+IF(Eventos!AV224=0,"",Eventos!AV224)</f>
        <v/>
      </c>
      <c r="K219" t="str">
        <f>+IF(Eventos!AX224=0,"",Eventos!AX224)</f>
        <v/>
      </c>
      <c r="L219" t="str">
        <f>+IF(Eventos!AZ224=0,"",Eventos!AZ224)</f>
        <v/>
      </c>
      <c r="M219" t="str">
        <f>+IF(Eventos!BB224=0,"",Eventos!BB224)</f>
        <v/>
      </c>
      <c r="N219" s="106" t="str">
        <f>+IF(Eventos!AP224=0,"",Eventos!AP224)</f>
        <v/>
      </c>
      <c r="O219" s="106" t="str">
        <f>+IF(Eventos!AM224=0,"",Eventos!AM224)</f>
        <v/>
      </c>
    </row>
    <row r="220" spans="1:15" x14ac:dyDescent="0.35">
      <c r="A220" s="106" t="str">
        <f>+IF(Eventos!AI225=0,"",Eventos!AI225)</f>
        <v/>
      </c>
      <c r="B220" s="106" t="str">
        <f>+IF(Eventos!S225=0,"",Eventos!S225)</f>
        <v/>
      </c>
      <c r="C220" t="str">
        <f>+IF(Eventos!AJ225=0,"",Eventos!AJ225)</f>
        <v/>
      </c>
      <c r="D220" s="106" t="str">
        <f>+IF(Eventos!AK225=0,"",Eventos!AK225)</f>
        <v/>
      </c>
      <c r="E220" s="106" t="str">
        <f>+IF(Eventos!AL225=0,"",Eventos!AL225)</f>
        <v/>
      </c>
      <c r="F220" s="106" t="str">
        <f>+IF(Eventos!AN225=0,"",Eventos!AN225)</f>
        <v/>
      </c>
      <c r="G220" s="106" t="str">
        <f>+IF(Eventos!AO225=0,"",Eventos!AO225)</f>
        <v/>
      </c>
      <c r="H220" t="str">
        <f>+IF(Eventos!AR225=0,"",Eventos!AR225)</f>
        <v/>
      </c>
      <c r="I220" t="str">
        <f>+IF(Eventos!AT225=0,"",Eventos!AT225)</f>
        <v/>
      </c>
      <c r="J220" t="str">
        <f>+IF(Eventos!AV225=0,"",Eventos!AV225)</f>
        <v/>
      </c>
      <c r="K220" t="str">
        <f>+IF(Eventos!AX225=0,"",Eventos!AX225)</f>
        <v/>
      </c>
      <c r="L220" t="str">
        <f>+IF(Eventos!AZ225=0,"",Eventos!AZ225)</f>
        <v/>
      </c>
      <c r="M220" t="str">
        <f>+IF(Eventos!BB225=0,"",Eventos!BB225)</f>
        <v/>
      </c>
      <c r="N220" s="106" t="str">
        <f>+IF(Eventos!AP225=0,"",Eventos!AP225)</f>
        <v/>
      </c>
      <c r="O220" s="106" t="str">
        <f>+IF(Eventos!AM225=0,"",Eventos!AM225)</f>
        <v/>
      </c>
    </row>
    <row r="221" spans="1:15" x14ac:dyDescent="0.35">
      <c r="A221" s="106" t="str">
        <f>+IF(Eventos!AI226=0,"",Eventos!AI226)</f>
        <v/>
      </c>
      <c r="B221" s="106" t="str">
        <f>+IF(Eventos!S226=0,"",Eventos!S226)</f>
        <v/>
      </c>
      <c r="C221" t="str">
        <f>+IF(Eventos!AJ226=0,"",Eventos!AJ226)</f>
        <v/>
      </c>
      <c r="D221" s="106" t="str">
        <f>+IF(Eventos!AK226=0,"",Eventos!AK226)</f>
        <v/>
      </c>
      <c r="E221" s="106" t="str">
        <f>+IF(Eventos!AL226=0,"",Eventos!AL226)</f>
        <v/>
      </c>
      <c r="F221" s="106" t="str">
        <f>+IF(Eventos!AN226=0,"",Eventos!AN226)</f>
        <v/>
      </c>
      <c r="G221" s="106" t="str">
        <f>+IF(Eventos!AO226=0,"",Eventos!AO226)</f>
        <v/>
      </c>
      <c r="H221" t="str">
        <f>+IF(Eventos!AR226=0,"",Eventos!AR226)</f>
        <v/>
      </c>
      <c r="I221" t="str">
        <f>+IF(Eventos!AT226=0,"",Eventos!AT226)</f>
        <v/>
      </c>
      <c r="J221" t="str">
        <f>+IF(Eventos!AV226=0,"",Eventos!AV226)</f>
        <v/>
      </c>
      <c r="K221" t="str">
        <f>+IF(Eventos!AX226=0,"",Eventos!AX226)</f>
        <v/>
      </c>
      <c r="L221" t="str">
        <f>+IF(Eventos!AZ226=0,"",Eventos!AZ226)</f>
        <v/>
      </c>
      <c r="M221" t="str">
        <f>+IF(Eventos!BB226=0,"",Eventos!BB226)</f>
        <v/>
      </c>
      <c r="N221" s="106" t="str">
        <f>+IF(Eventos!AP226=0,"",Eventos!AP226)</f>
        <v/>
      </c>
      <c r="O221" s="106" t="str">
        <f>+IF(Eventos!AM226=0,"",Eventos!AM226)</f>
        <v/>
      </c>
    </row>
    <row r="222" spans="1:15" x14ac:dyDescent="0.35">
      <c r="A222" s="106" t="str">
        <f>+IF(Eventos!AI227=0,"",Eventos!AI227)</f>
        <v/>
      </c>
      <c r="B222" s="106" t="str">
        <f>+IF(Eventos!S227=0,"",Eventos!S227)</f>
        <v/>
      </c>
      <c r="C222" t="str">
        <f>+IF(Eventos!AJ227=0,"",Eventos!AJ227)</f>
        <v/>
      </c>
      <c r="D222" s="106" t="str">
        <f>+IF(Eventos!AK227=0,"",Eventos!AK227)</f>
        <v/>
      </c>
      <c r="E222" s="106" t="str">
        <f>+IF(Eventos!AL227=0,"",Eventos!AL227)</f>
        <v/>
      </c>
      <c r="F222" s="106" t="str">
        <f>+IF(Eventos!AN227=0,"",Eventos!AN227)</f>
        <v/>
      </c>
      <c r="G222" s="106" t="str">
        <f>+IF(Eventos!AO227=0,"",Eventos!AO227)</f>
        <v/>
      </c>
      <c r="H222" t="str">
        <f>+IF(Eventos!AR227=0,"",Eventos!AR227)</f>
        <v/>
      </c>
      <c r="I222" t="str">
        <f>+IF(Eventos!AT227=0,"",Eventos!AT227)</f>
        <v/>
      </c>
      <c r="J222" t="str">
        <f>+IF(Eventos!AV227=0,"",Eventos!AV227)</f>
        <v/>
      </c>
      <c r="K222" t="str">
        <f>+IF(Eventos!AX227=0,"",Eventos!AX227)</f>
        <v/>
      </c>
      <c r="L222" t="str">
        <f>+IF(Eventos!AZ227=0,"",Eventos!AZ227)</f>
        <v/>
      </c>
      <c r="M222" t="str">
        <f>+IF(Eventos!BB227=0,"",Eventos!BB227)</f>
        <v/>
      </c>
      <c r="N222" s="106" t="str">
        <f>+IF(Eventos!AP227=0,"",Eventos!AP227)</f>
        <v/>
      </c>
      <c r="O222" s="106" t="str">
        <f>+IF(Eventos!AM227=0,"",Eventos!AM227)</f>
        <v/>
      </c>
    </row>
    <row r="223" spans="1:15" x14ac:dyDescent="0.35">
      <c r="A223" s="106" t="str">
        <f>+IF(Eventos!AI228=0,"",Eventos!AI228)</f>
        <v/>
      </c>
      <c r="B223" s="106" t="str">
        <f>+IF(Eventos!S228=0,"",Eventos!S228)</f>
        <v/>
      </c>
      <c r="C223" t="str">
        <f>+IF(Eventos!AJ228=0,"",Eventos!AJ228)</f>
        <v/>
      </c>
      <c r="D223" s="106" t="str">
        <f>+IF(Eventos!AK228=0,"",Eventos!AK228)</f>
        <v/>
      </c>
      <c r="E223" s="106" t="str">
        <f>+IF(Eventos!AL228=0,"",Eventos!AL228)</f>
        <v/>
      </c>
      <c r="F223" s="106" t="str">
        <f>+IF(Eventos!AN228=0,"",Eventos!AN228)</f>
        <v/>
      </c>
      <c r="G223" s="106" t="str">
        <f>+IF(Eventos!AO228=0,"",Eventos!AO228)</f>
        <v/>
      </c>
      <c r="H223" t="str">
        <f>+IF(Eventos!AR228=0,"",Eventos!AR228)</f>
        <v/>
      </c>
      <c r="I223" t="str">
        <f>+IF(Eventos!AT228=0,"",Eventos!AT228)</f>
        <v/>
      </c>
      <c r="J223" t="str">
        <f>+IF(Eventos!AV228=0,"",Eventos!AV228)</f>
        <v/>
      </c>
      <c r="K223" t="str">
        <f>+IF(Eventos!AX228=0,"",Eventos!AX228)</f>
        <v/>
      </c>
      <c r="L223" t="str">
        <f>+IF(Eventos!AZ228=0,"",Eventos!AZ228)</f>
        <v/>
      </c>
      <c r="M223" t="str">
        <f>+IF(Eventos!BB228=0,"",Eventos!BB228)</f>
        <v/>
      </c>
      <c r="N223" s="106" t="str">
        <f>+IF(Eventos!AP228=0,"",Eventos!AP228)</f>
        <v/>
      </c>
      <c r="O223" s="106" t="str">
        <f>+IF(Eventos!AM228=0,"",Eventos!AM228)</f>
        <v/>
      </c>
    </row>
    <row r="224" spans="1:15" x14ac:dyDescent="0.35">
      <c r="A224" s="106" t="str">
        <f>+IF(Eventos!AI229=0,"",Eventos!AI229)</f>
        <v/>
      </c>
      <c r="B224" s="106" t="str">
        <f>+IF(Eventos!S229=0,"",Eventos!S229)</f>
        <v/>
      </c>
      <c r="C224" t="str">
        <f>+IF(Eventos!AJ229=0,"",Eventos!AJ229)</f>
        <v/>
      </c>
      <c r="D224" s="106" t="str">
        <f>+IF(Eventos!AK229=0,"",Eventos!AK229)</f>
        <v/>
      </c>
      <c r="E224" s="106" t="str">
        <f>+IF(Eventos!AL229=0,"",Eventos!AL229)</f>
        <v/>
      </c>
      <c r="F224" s="106" t="str">
        <f>+IF(Eventos!AN229=0,"",Eventos!AN229)</f>
        <v/>
      </c>
      <c r="G224" s="106" t="str">
        <f>+IF(Eventos!AO229=0,"",Eventos!AO229)</f>
        <v/>
      </c>
      <c r="H224" t="str">
        <f>+IF(Eventos!AR229=0,"",Eventos!AR229)</f>
        <v/>
      </c>
      <c r="I224" t="str">
        <f>+IF(Eventos!AT229=0,"",Eventos!AT229)</f>
        <v/>
      </c>
      <c r="J224" t="str">
        <f>+IF(Eventos!AV229=0,"",Eventos!AV229)</f>
        <v/>
      </c>
      <c r="K224" t="str">
        <f>+IF(Eventos!AX229=0,"",Eventos!AX229)</f>
        <v/>
      </c>
      <c r="L224" t="str">
        <f>+IF(Eventos!AZ229=0,"",Eventos!AZ229)</f>
        <v/>
      </c>
      <c r="M224" t="str">
        <f>+IF(Eventos!BB229=0,"",Eventos!BB229)</f>
        <v/>
      </c>
      <c r="N224" s="106" t="str">
        <f>+IF(Eventos!AP229=0,"",Eventos!AP229)</f>
        <v/>
      </c>
      <c r="O224" s="106" t="str">
        <f>+IF(Eventos!AM229=0,"",Eventos!AM229)</f>
        <v/>
      </c>
    </row>
    <row r="225" spans="1:15" x14ac:dyDescent="0.35">
      <c r="A225" s="106" t="str">
        <f>+IF(Eventos!AI230=0,"",Eventos!AI230)</f>
        <v/>
      </c>
      <c r="B225" s="106" t="str">
        <f>+IF(Eventos!S230=0,"",Eventos!S230)</f>
        <v/>
      </c>
      <c r="C225" t="str">
        <f>+IF(Eventos!AJ230=0,"",Eventos!AJ230)</f>
        <v/>
      </c>
      <c r="D225" s="106" t="str">
        <f>+IF(Eventos!AK230=0,"",Eventos!AK230)</f>
        <v/>
      </c>
      <c r="E225" s="106" t="str">
        <f>+IF(Eventos!AL230=0,"",Eventos!AL230)</f>
        <v/>
      </c>
      <c r="F225" s="106" t="str">
        <f>+IF(Eventos!AN230=0,"",Eventos!AN230)</f>
        <v/>
      </c>
      <c r="G225" s="106" t="str">
        <f>+IF(Eventos!AO230=0,"",Eventos!AO230)</f>
        <v/>
      </c>
      <c r="H225" t="str">
        <f>+IF(Eventos!AR230=0,"",Eventos!AR230)</f>
        <v/>
      </c>
      <c r="I225" t="str">
        <f>+IF(Eventos!AT230=0,"",Eventos!AT230)</f>
        <v/>
      </c>
      <c r="J225" t="str">
        <f>+IF(Eventos!AV230=0,"",Eventos!AV230)</f>
        <v/>
      </c>
      <c r="K225" t="str">
        <f>+IF(Eventos!AX230=0,"",Eventos!AX230)</f>
        <v/>
      </c>
      <c r="L225" t="str">
        <f>+IF(Eventos!AZ230=0,"",Eventos!AZ230)</f>
        <v/>
      </c>
      <c r="M225" t="str">
        <f>+IF(Eventos!BB230=0,"",Eventos!BB230)</f>
        <v/>
      </c>
      <c r="N225" s="106" t="str">
        <f>+IF(Eventos!AP230=0,"",Eventos!AP230)</f>
        <v/>
      </c>
      <c r="O225" s="106" t="str">
        <f>+IF(Eventos!AM230=0,"",Eventos!AM230)</f>
        <v/>
      </c>
    </row>
    <row r="226" spans="1:15" x14ac:dyDescent="0.35">
      <c r="A226" s="106" t="str">
        <f>+IF(Eventos!AI231=0,"",Eventos!AI231)</f>
        <v/>
      </c>
      <c r="B226" s="106" t="str">
        <f>+IF(Eventos!S231=0,"",Eventos!S231)</f>
        <v/>
      </c>
      <c r="C226" t="str">
        <f>+IF(Eventos!AJ231=0,"",Eventos!AJ231)</f>
        <v/>
      </c>
      <c r="D226" s="106" t="str">
        <f>+IF(Eventos!AK231=0,"",Eventos!AK231)</f>
        <v/>
      </c>
      <c r="E226" s="106" t="str">
        <f>+IF(Eventos!AL231=0,"",Eventos!AL231)</f>
        <v/>
      </c>
      <c r="F226" s="106" t="str">
        <f>+IF(Eventos!AN231=0,"",Eventos!AN231)</f>
        <v/>
      </c>
      <c r="G226" s="106" t="str">
        <f>+IF(Eventos!AO231=0,"",Eventos!AO231)</f>
        <v/>
      </c>
      <c r="H226" t="str">
        <f>+IF(Eventos!AR231=0,"",Eventos!AR231)</f>
        <v/>
      </c>
      <c r="I226" t="str">
        <f>+IF(Eventos!AT231=0,"",Eventos!AT231)</f>
        <v/>
      </c>
      <c r="J226" t="str">
        <f>+IF(Eventos!AV231=0,"",Eventos!AV231)</f>
        <v/>
      </c>
      <c r="K226" t="str">
        <f>+IF(Eventos!AX231=0,"",Eventos!AX231)</f>
        <v/>
      </c>
      <c r="L226" t="str">
        <f>+IF(Eventos!AZ231=0,"",Eventos!AZ231)</f>
        <v/>
      </c>
      <c r="M226" t="str">
        <f>+IF(Eventos!BB231=0,"",Eventos!BB231)</f>
        <v/>
      </c>
      <c r="N226" s="106" t="str">
        <f>+IF(Eventos!AP231=0,"",Eventos!AP231)</f>
        <v/>
      </c>
      <c r="O226" s="106" t="str">
        <f>+IF(Eventos!AM231=0,"",Eventos!AM231)</f>
        <v/>
      </c>
    </row>
    <row r="227" spans="1:15" x14ac:dyDescent="0.35">
      <c r="A227" s="106" t="str">
        <f>+IF(Eventos!AI232=0,"",Eventos!AI232)</f>
        <v/>
      </c>
      <c r="B227" s="106" t="str">
        <f>+IF(Eventos!S232=0,"",Eventos!S232)</f>
        <v/>
      </c>
      <c r="C227" t="str">
        <f>+IF(Eventos!AJ232=0,"",Eventos!AJ232)</f>
        <v/>
      </c>
      <c r="D227" s="106" t="str">
        <f>+IF(Eventos!AK232=0,"",Eventos!AK232)</f>
        <v/>
      </c>
      <c r="E227" s="106" t="str">
        <f>+IF(Eventos!AL232=0,"",Eventos!AL232)</f>
        <v/>
      </c>
      <c r="F227" s="106" t="str">
        <f>+IF(Eventos!AN232=0,"",Eventos!AN232)</f>
        <v/>
      </c>
      <c r="G227" s="106" t="str">
        <f>+IF(Eventos!AO232=0,"",Eventos!AO232)</f>
        <v/>
      </c>
      <c r="H227" t="str">
        <f>+IF(Eventos!AR232=0,"",Eventos!AR232)</f>
        <v/>
      </c>
      <c r="I227" t="str">
        <f>+IF(Eventos!AT232=0,"",Eventos!AT232)</f>
        <v/>
      </c>
      <c r="J227" t="str">
        <f>+IF(Eventos!AV232=0,"",Eventos!AV232)</f>
        <v/>
      </c>
      <c r="K227" t="str">
        <f>+IF(Eventos!AX232=0,"",Eventos!AX232)</f>
        <v/>
      </c>
      <c r="L227" t="str">
        <f>+IF(Eventos!AZ232=0,"",Eventos!AZ232)</f>
        <v/>
      </c>
      <c r="M227" t="str">
        <f>+IF(Eventos!BB232=0,"",Eventos!BB232)</f>
        <v/>
      </c>
      <c r="N227" s="106" t="str">
        <f>+IF(Eventos!AP232=0,"",Eventos!AP232)</f>
        <v/>
      </c>
      <c r="O227" s="106" t="str">
        <f>+IF(Eventos!AM232=0,"",Eventos!AM232)</f>
        <v/>
      </c>
    </row>
    <row r="228" spans="1:15" x14ac:dyDescent="0.35">
      <c r="A228" s="106" t="str">
        <f>+IF(Eventos!AI233=0,"",Eventos!AI233)</f>
        <v/>
      </c>
      <c r="B228" s="106" t="str">
        <f>+IF(Eventos!S233=0,"",Eventos!S233)</f>
        <v/>
      </c>
      <c r="C228" t="str">
        <f>+IF(Eventos!AJ233=0,"",Eventos!AJ233)</f>
        <v/>
      </c>
      <c r="D228" s="106" t="str">
        <f>+IF(Eventos!AK233=0,"",Eventos!AK233)</f>
        <v/>
      </c>
      <c r="E228" s="106" t="str">
        <f>+IF(Eventos!AL233=0,"",Eventos!AL233)</f>
        <v/>
      </c>
      <c r="F228" s="106" t="str">
        <f>+IF(Eventos!AN233=0,"",Eventos!AN233)</f>
        <v/>
      </c>
      <c r="G228" s="106" t="str">
        <f>+IF(Eventos!AO233=0,"",Eventos!AO233)</f>
        <v/>
      </c>
      <c r="H228" t="str">
        <f>+IF(Eventos!AR233=0,"",Eventos!AR233)</f>
        <v/>
      </c>
      <c r="I228" t="str">
        <f>+IF(Eventos!AT233=0,"",Eventos!AT233)</f>
        <v/>
      </c>
      <c r="J228" t="str">
        <f>+IF(Eventos!AV233=0,"",Eventos!AV233)</f>
        <v/>
      </c>
      <c r="K228" t="str">
        <f>+IF(Eventos!AX233=0,"",Eventos!AX233)</f>
        <v/>
      </c>
      <c r="L228" t="str">
        <f>+IF(Eventos!AZ233=0,"",Eventos!AZ233)</f>
        <v/>
      </c>
      <c r="M228" t="str">
        <f>+IF(Eventos!BB233=0,"",Eventos!BB233)</f>
        <v/>
      </c>
      <c r="N228" s="106" t="str">
        <f>+IF(Eventos!AP233=0,"",Eventos!AP233)</f>
        <v/>
      </c>
      <c r="O228" s="106" t="str">
        <f>+IF(Eventos!AM233=0,"",Eventos!AM233)</f>
        <v/>
      </c>
    </row>
    <row r="229" spans="1:15" x14ac:dyDescent="0.35">
      <c r="A229" s="106" t="str">
        <f>+IF(Eventos!AI234=0,"",Eventos!AI234)</f>
        <v/>
      </c>
      <c r="B229" s="106" t="str">
        <f>+IF(Eventos!S234=0,"",Eventos!S234)</f>
        <v/>
      </c>
      <c r="C229" t="str">
        <f>+IF(Eventos!AJ234=0,"",Eventos!AJ234)</f>
        <v/>
      </c>
      <c r="D229" s="106" t="str">
        <f>+IF(Eventos!AK234=0,"",Eventos!AK234)</f>
        <v/>
      </c>
      <c r="E229" s="106" t="str">
        <f>+IF(Eventos!AL234=0,"",Eventos!AL234)</f>
        <v/>
      </c>
      <c r="F229" s="106" t="str">
        <f>+IF(Eventos!AN234=0,"",Eventos!AN234)</f>
        <v/>
      </c>
      <c r="G229" s="106" t="str">
        <f>+IF(Eventos!AO234=0,"",Eventos!AO234)</f>
        <v/>
      </c>
      <c r="H229" t="str">
        <f>+IF(Eventos!AR234=0,"",Eventos!AR234)</f>
        <v/>
      </c>
      <c r="I229" t="str">
        <f>+IF(Eventos!AT234=0,"",Eventos!AT234)</f>
        <v/>
      </c>
      <c r="J229" t="str">
        <f>+IF(Eventos!AV234=0,"",Eventos!AV234)</f>
        <v/>
      </c>
      <c r="K229" t="str">
        <f>+IF(Eventos!AX234=0,"",Eventos!AX234)</f>
        <v/>
      </c>
      <c r="L229" t="str">
        <f>+IF(Eventos!AZ234=0,"",Eventos!AZ234)</f>
        <v/>
      </c>
      <c r="M229" t="str">
        <f>+IF(Eventos!BB234=0,"",Eventos!BB234)</f>
        <v/>
      </c>
      <c r="N229" s="106" t="str">
        <f>+IF(Eventos!AP234=0,"",Eventos!AP234)</f>
        <v/>
      </c>
      <c r="O229" s="106" t="str">
        <f>+IF(Eventos!AM234=0,"",Eventos!AM234)</f>
        <v/>
      </c>
    </row>
    <row r="230" spans="1:15" x14ac:dyDescent="0.35">
      <c r="A230" s="106" t="str">
        <f>+IF(Eventos!AI235=0,"",Eventos!AI235)</f>
        <v/>
      </c>
      <c r="B230" s="106" t="str">
        <f>+IF(Eventos!S235=0,"",Eventos!S235)</f>
        <v/>
      </c>
      <c r="C230" t="str">
        <f>+IF(Eventos!AJ235=0,"",Eventos!AJ235)</f>
        <v/>
      </c>
      <c r="D230" s="106" t="str">
        <f>+IF(Eventos!AK235=0,"",Eventos!AK235)</f>
        <v/>
      </c>
      <c r="E230" s="106" t="str">
        <f>+IF(Eventos!AL235=0,"",Eventos!AL235)</f>
        <v/>
      </c>
      <c r="F230" s="106" t="str">
        <f>+IF(Eventos!AN235=0,"",Eventos!AN235)</f>
        <v/>
      </c>
      <c r="G230" s="106" t="str">
        <f>+IF(Eventos!AO235=0,"",Eventos!AO235)</f>
        <v/>
      </c>
      <c r="H230" t="str">
        <f>+IF(Eventos!AR235=0,"",Eventos!AR235)</f>
        <v/>
      </c>
      <c r="I230" t="str">
        <f>+IF(Eventos!AT235=0,"",Eventos!AT235)</f>
        <v/>
      </c>
      <c r="J230" t="str">
        <f>+IF(Eventos!AV235=0,"",Eventos!AV235)</f>
        <v/>
      </c>
      <c r="K230" t="str">
        <f>+IF(Eventos!AX235=0,"",Eventos!AX235)</f>
        <v/>
      </c>
      <c r="L230" t="str">
        <f>+IF(Eventos!AZ235=0,"",Eventos!AZ235)</f>
        <v/>
      </c>
      <c r="M230" t="str">
        <f>+IF(Eventos!BB235=0,"",Eventos!BB235)</f>
        <v/>
      </c>
      <c r="N230" s="106" t="str">
        <f>+IF(Eventos!AP235=0,"",Eventos!AP235)</f>
        <v/>
      </c>
      <c r="O230" s="106" t="str">
        <f>+IF(Eventos!AM235=0,"",Eventos!AM235)</f>
        <v/>
      </c>
    </row>
    <row r="231" spans="1:15" x14ac:dyDescent="0.35">
      <c r="A231" s="106" t="str">
        <f>+IF(Eventos!AI236=0,"",Eventos!AI236)</f>
        <v/>
      </c>
      <c r="B231" s="106" t="str">
        <f>+IF(Eventos!S236=0,"",Eventos!S236)</f>
        <v/>
      </c>
      <c r="C231" t="str">
        <f>+IF(Eventos!AJ236=0,"",Eventos!AJ236)</f>
        <v/>
      </c>
      <c r="D231" s="106" t="str">
        <f>+IF(Eventos!AK236=0,"",Eventos!AK236)</f>
        <v/>
      </c>
      <c r="E231" s="106" t="str">
        <f>+IF(Eventos!AL236=0,"",Eventos!AL236)</f>
        <v/>
      </c>
      <c r="F231" s="106" t="str">
        <f>+IF(Eventos!AN236=0,"",Eventos!AN236)</f>
        <v/>
      </c>
      <c r="G231" s="106" t="str">
        <f>+IF(Eventos!AO236=0,"",Eventos!AO236)</f>
        <v/>
      </c>
      <c r="H231" t="str">
        <f>+IF(Eventos!AR236=0,"",Eventos!AR236)</f>
        <v/>
      </c>
      <c r="I231" t="str">
        <f>+IF(Eventos!AT236=0,"",Eventos!AT236)</f>
        <v/>
      </c>
      <c r="J231" t="str">
        <f>+IF(Eventos!AV236=0,"",Eventos!AV236)</f>
        <v/>
      </c>
      <c r="K231" t="str">
        <f>+IF(Eventos!AX236=0,"",Eventos!AX236)</f>
        <v/>
      </c>
      <c r="L231" t="str">
        <f>+IF(Eventos!AZ236=0,"",Eventos!AZ236)</f>
        <v/>
      </c>
      <c r="M231" t="str">
        <f>+IF(Eventos!BB236=0,"",Eventos!BB236)</f>
        <v/>
      </c>
      <c r="N231" s="106" t="str">
        <f>+IF(Eventos!AP236=0,"",Eventos!AP236)</f>
        <v/>
      </c>
      <c r="O231" s="106" t="str">
        <f>+IF(Eventos!AM236=0,"",Eventos!AM236)</f>
        <v/>
      </c>
    </row>
    <row r="232" spans="1:15" x14ac:dyDescent="0.35">
      <c r="A232" s="106" t="str">
        <f>+IF(Eventos!AI237=0,"",Eventos!AI237)</f>
        <v/>
      </c>
      <c r="B232" s="106" t="str">
        <f>+IF(Eventos!S237=0,"",Eventos!S237)</f>
        <v/>
      </c>
      <c r="C232" t="str">
        <f>+IF(Eventos!AJ237=0,"",Eventos!AJ237)</f>
        <v/>
      </c>
      <c r="D232" s="106" t="str">
        <f>+IF(Eventos!AK237=0,"",Eventos!AK237)</f>
        <v/>
      </c>
      <c r="E232" s="106" t="str">
        <f>+IF(Eventos!AL237=0,"",Eventos!AL237)</f>
        <v/>
      </c>
      <c r="F232" s="106" t="str">
        <f>+IF(Eventos!AN237=0,"",Eventos!AN237)</f>
        <v/>
      </c>
      <c r="G232" s="106" t="str">
        <f>+IF(Eventos!AO237=0,"",Eventos!AO237)</f>
        <v/>
      </c>
      <c r="H232" t="str">
        <f>+IF(Eventos!AR237=0,"",Eventos!AR237)</f>
        <v/>
      </c>
      <c r="I232" t="str">
        <f>+IF(Eventos!AT237=0,"",Eventos!AT237)</f>
        <v/>
      </c>
      <c r="J232" t="str">
        <f>+IF(Eventos!AV237=0,"",Eventos!AV237)</f>
        <v/>
      </c>
      <c r="K232" t="str">
        <f>+IF(Eventos!AX237=0,"",Eventos!AX237)</f>
        <v/>
      </c>
      <c r="L232" t="str">
        <f>+IF(Eventos!AZ237=0,"",Eventos!AZ237)</f>
        <v/>
      </c>
      <c r="M232" t="str">
        <f>+IF(Eventos!BB237=0,"",Eventos!BB237)</f>
        <v/>
      </c>
      <c r="N232" s="106" t="str">
        <f>+IF(Eventos!AP237=0,"",Eventos!AP237)</f>
        <v/>
      </c>
      <c r="O232" s="106" t="str">
        <f>+IF(Eventos!AM237=0,"",Eventos!AM237)</f>
        <v/>
      </c>
    </row>
    <row r="233" spans="1:15" x14ac:dyDescent="0.35">
      <c r="A233" s="106" t="str">
        <f>+IF(Eventos!AI238=0,"",Eventos!AI238)</f>
        <v/>
      </c>
      <c r="B233" s="106" t="str">
        <f>+IF(Eventos!S238=0,"",Eventos!S238)</f>
        <v/>
      </c>
      <c r="C233" t="str">
        <f>+IF(Eventos!AJ238=0,"",Eventos!AJ238)</f>
        <v/>
      </c>
      <c r="D233" s="106" t="str">
        <f>+IF(Eventos!AK238=0,"",Eventos!AK238)</f>
        <v/>
      </c>
      <c r="E233" s="106" t="str">
        <f>+IF(Eventos!AL238=0,"",Eventos!AL238)</f>
        <v/>
      </c>
      <c r="F233" s="106" t="str">
        <f>+IF(Eventos!AN238=0,"",Eventos!AN238)</f>
        <v/>
      </c>
      <c r="G233" s="106" t="str">
        <f>+IF(Eventos!AO238=0,"",Eventos!AO238)</f>
        <v/>
      </c>
      <c r="H233" t="str">
        <f>+IF(Eventos!AR238=0,"",Eventos!AR238)</f>
        <v/>
      </c>
      <c r="I233" t="str">
        <f>+IF(Eventos!AT238=0,"",Eventos!AT238)</f>
        <v/>
      </c>
      <c r="J233" t="str">
        <f>+IF(Eventos!AV238=0,"",Eventos!AV238)</f>
        <v/>
      </c>
      <c r="K233" t="str">
        <f>+IF(Eventos!AX238=0,"",Eventos!AX238)</f>
        <v/>
      </c>
      <c r="L233" t="str">
        <f>+IF(Eventos!AZ238=0,"",Eventos!AZ238)</f>
        <v/>
      </c>
      <c r="M233" t="str">
        <f>+IF(Eventos!BB238=0,"",Eventos!BB238)</f>
        <v/>
      </c>
      <c r="N233" s="106" t="str">
        <f>+IF(Eventos!AP238=0,"",Eventos!AP238)</f>
        <v/>
      </c>
      <c r="O233" s="106" t="str">
        <f>+IF(Eventos!AM238=0,"",Eventos!AM238)</f>
        <v/>
      </c>
    </row>
    <row r="234" spans="1:15" x14ac:dyDescent="0.35">
      <c r="A234" s="106" t="str">
        <f>+IF(Eventos!AI239=0,"",Eventos!AI239)</f>
        <v/>
      </c>
      <c r="B234" s="106" t="str">
        <f>+IF(Eventos!S239=0,"",Eventos!S239)</f>
        <v/>
      </c>
      <c r="C234" t="str">
        <f>+IF(Eventos!AJ239=0,"",Eventos!AJ239)</f>
        <v/>
      </c>
      <c r="D234" s="106" t="str">
        <f>+IF(Eventos!AK239=0,"",Eventos!AK239)</f>
        <v/>
      </c>
      <c r="E234" s="106" t="str">
        <f>+IF(Eventos!AL239=0,"",Eventos!AL239)</f>
        <v/>
      </c>
      <c r="F234" s="106" t="str">
        <f>+IF(Eventos!AN239=0,"",Eventos!AN239)</f>
        <v/>
      </c>
      <c r="G234" s="106" t="str">
        <f>+IF(Eventos!AO239=0,"",Eventos!AO239)</f>
        <v/>
      </c>
      <c r="H234" t="str">
        <f>+IF(Eventos!AR239=0,"",Eventos!AR239)</f>
        <v/>
      </c>
      <c r="I234" t="str">
        <f>+IF(Eventos!AT239=0,"",Eventos!AT239)</f>
        <v/>
      </c>
      <c r="J234" t="str">
        <f>+IF(Eventos!AV239=0,"",Eventos!AV239)</f>
        <v/>
      </c>
      <c r="K234" t="str">
        <f>+IF(Eventos!AX239=0,"",Eventos!AX239)</f>
        <v/>
      </c>
      <c r="L234" t="str">
        <f>+IF(Eventos!AZ239=0,"",Eventos!AZ239)</f>
        <v/>
      </c>
      <c r="M234" t="str">
        <f>+IF(Eventos!BB239=0,"",Eventos!BB239)</f>
        <v/>
      </c>
      <c r="N234" s="106" t="str">
        <f>+IF(Eventos!AP239=0,"",Eventos!AP239)</f>
        <v/>
      </c>
      <c r="O234" s="106" t="str">
        <f>+IF(Eventos!AM239=0,"",Eventos!AM239)</f>
        <v/>
      </c>
    </row>
    <row r="235" spans="1:15" x14ac:dyDescent="0.35">
      <c r="A235" s="106" t="str">
        <f>+IF(Eventos!AI240=0,"",Eventos!AI240)</f>
        <v/>
      </c>
      <c r="B235" s="106" t="str">
        <f>+IF(Eventos!S240=0,"",Eventos!S240)</f>
        <v/>
      </c>
      <c r="C235" t="str">
        <f>+IF(Eventos!AJ240=0,"",Eventos!AJ240)</f>
        <v/>
      </c>
      <c r="D235" s="106" t="str">
        <f>+IF(Eventos!AK240=0,"",Eventos!AK240)</f>
        <v/>
      </c>
      <c r="E235" s="106" t="str">
        <f>+IF(Eventos!AL240=0,"",Eventos!AL240)</f>
        <v/>
      </c>
      <c r="F235" s="106" t="str">
        <f>+IF(Eventos!AN240=0,"",Eventos!AN240)</f>
        <v/>
      </c>
      <c r="G235" s="106" t="str">
        <f>+IF(Eventos!AO240=0,"",Eventos!AO240)</f>
        <v/>
      </c>
      <c r="H235" t="str">
        <f>+IF(Eventos!AR240=0,"",Eventos!AR240)</f>
        <v/>
      </c>
      <c r="I235" t="str">
        <f>+IF(Eventos!AT240=0,"",Eventos!AT240)</f>
        <v/>
      </c>
      <c r="J235" t="str">
        <f>+IF(Eventos!AV240=0,"",Eventos!AV240)</f>
        <v/>
      </c>
      <c r="K235" t="str">
        <f>+IF(Eventos!AX240=0,"",Eventos!AX240)</f>
        <v/>
      </c>
      <c r="L235" t="str">
        <f>+IF(Eventos!AZ240=0,"",Eventos!AZ240)</f>
        <v/>
      </c>
      <c r="M235" t="str">
        <f>+IF(Eventos!BB240=0,"",Eventos!BB240)</f>
        <v/>
      </c>
      <c r="N235" s="106" t="str">
        <f>+IF(Eventos!AP240=0,"",Eventos!AP240)</f>
        <v/>
      </c>
      <c r="O235" s="106" t="str">
        <f>+IF(Eventos!AM240=0,"",Eventos!AM240)</f>
        <v/>
      </c>
    </row>
    <row r="236" spans="1:15" x14ac:dyDescent="0.35">
      <c r="A236" s="106" t="str">
        <f>+IF(Eventos!AI241=0,"",Eventos!AI241)</f>
        <v/>
      </c>
      <c r="B236" s="106" t="str">
        <f>+IF(Eventos!S241=0,"",Eventos!S241)</f>
        <v/>
      </c>
      <c r="C236" t="str">
        <f>+IF(Eventos!AJ241=0,"",Eventos!AJ241)</f>
        <v/>
      </c>
      <c r="D236" s="106" t="str">
        <f>+IF(Eventos!AK241=0,"",Eventos!AK241)</f>
        <v/>
      </c>
      <c r="E236" s="106" t="str">
        <f>+IF(Eventos!AL241=0,"",Eventos!AL241)</f>
        <v/>
      </c>
      <c r="F236" s="106" t="str">
        <f>+IF(Eventos!AN241=0,"",Eventos!AN241)</f>
        <v/>
      </c>
      <c r="G236" s="106" t="str">
        <f>+IF(Eventos!AO241=0,"",Eventos!AO241)</f>
        <v/>
      </c>
      <c r="H236" t="str">
        <f>+IF(Eventos!AR241=0,"",Eventos!AR241)</f>
        <v/>
      </c>
      <c r="I236" t="str">
        <f>+IF(Eventos!AT241=0,"",Eventos!AT241)</f>
        <v/>
      </c>
      <c r="J236" t="str">
        <f>+IF(Eventos!AV241=0,"",Eventos!AV241)</f>
        <v/>
      </c>
      <c r="K236" t="str">
        <f>+IF(Eventos!AX241=0,"",Eventos!AX241)</f>
        <v/>
      </c>
      <c r="L236" t="str">
        <f>+IF(Eventos!AZ241=0,"",Eventos!AZ241)</f>
        <v/>
      </c>
      <c r="M236" t="str">
        <f>+IF(Eventos!BB241=0,"",Eventos!BB241)</f>
        <v/>
      </c>
      <c r="N236" s="106" t="str">
        <f>+IF(Eventos!AP241=0,"",Eventos!AP241)</f>
        <v/>
      </c>
      <c r="O236" s="106" t="str">
        <f>+IF(Eventos!AM241=0,"",Eventos!AM241)</f>
        <v/>
      </c>
    </row>
    <row r="237" spans="1:15" x14ac:dyDescent="0.35">
      <c r="A237" s="106" t="str">
        <f>+IF(Eventos!AI242=0,"",Eventos!AI242)</f>
        <v/>
      </c>
      <c r="B237" s="106" t="str">
        <f>+IF(Eventos!S242=0,"",Eventos!S242)</f>
        <v/>
      </c>
      <c r="C237" t="str">
        <f>+IF(Eventos!AJ242=0,"",Eventos!AJ242)</f>
        <v/>
      </c>
      <c r="D237" s="106" t="str">
        <f>+IF(Eventos!AK242=0,"",Eventos!AK242)</f>
        <v/>
      </c>
      <c r="E237" s="106" t="str">
        <f>+IF(Eventos!AL242=0,"",Eventos!AL242)</f>
        <v/>
      </c>
      <c r="F237" s="106" t="str">
        <f>+IF(Eventos!AN242=0,"",Eventos!AN242)</f>
        <v/>
      </c>
      <c r="G237" s="106" t="str">
        <f>+IF(Eventos!AO242=0,"",Eventos!AO242)</f>
        <v/>
      </c>
      <c r="H237" t="str">
        <f>+IF(Eventos!AR242=0,"",Eventos!AR242)</f>
        <v/>
      </c>
      <c r="I237" t="str">
        <f>+IF(Eventos!AT242=0,"",Eventos!AT242)</f>
        <v/>
      </c>
      <c r="J237" t="str">
        <f>+IF(Eventos!AV242=0,"",Eventos!AV242)</f>
        <v/>
      </c>
      <c r="K237" t="str">
        <f>+IF(Eventos!AX242=0,"",Eventos!AX242)</f>
        <v/>
      </c>
      <c r="L237" t="str">
        <f>+IF(Eventos!AZ242=0,"",Eventos!AZ242)</f>
        <v/>
      </c>
      <c r="M237" t="str">
        <f>+IF(Eventos!BB242=0,"",Eventos!BB242)</f>
        <v/>
      </c>
      <c r="N237" s="106" t="str">
        <f>+IF(Eventos!AP242=0,"",Eventos!AP242)</f>
        <v/>
      </c>
      <c r="O237" s="106" t="str">
        <f>+IF(Eventos!AM242=0,"",Eventos!AM242)</f>
        <v/>
      </c>
    </row>
    <row r="238" spans="1:15" x14ac:dyDescent="0.35">
      <c r="A238" s="106" t="str">
        <f>+IF(Eventos!AI243=0,"",Eventos!AI243)</f>
        <v/>
      </c>
      <c r="B238" s="106" t="str">
        <f>+IF(Eventos!S243=0,"",Eventos!S243)</f>
        <v/>
      </c>
      <c r="C238" t="str">
        <f>+IF(Eventos!AJ243=0,"",Eventos!AJ243)</f>
        <v/>
      </c>
      <c r="D238" s="106" t="str">
        <f>+IF(Eventos!AK243=0,"",Eventos!AK243)</f>
        <v/>
      </c>
      <c r="E238" s="106" t="str">
        <f>+IF(Eventos!AL243=0,"",Eventos!AL243)</f>
        <v/>
      </c>
      <c r="F238" s="106" t="str">
        <f>+IF(Eventos!AN243=0,"",Eventos!AN243)</f>
        <v/>
      </c>
      <c r="G238" s="106" t="str">
        <f>+IF(Eventos!AO243=0,"",Eventos!AO243)</f>
        <v/>
      </c>
      <c r="H238" t="str">
        <f>+IF(Eventos!AR243=0,"",Eventos!AR243)</f>
        <v/>
      </c>
      <c r="I238" t="str">
        <f>+IF(Eventos!AT243=0,"",Eventos!AT243)</f>
        <v/>
      </c>
      <c r="J238" t="str">
        <f>+IF(Eventos!AV243=0,"",Eventos!AV243)</f>
        <v/>
      </c>
      <c r="K238" t="str">
        <f>+IF(Eventos!AX243=0,"",Eventos!AX243)</f>
        <v/>
      </c>
      <c r="L238" t="str">
        <f>+IF(Eventos!AZ243=0,"",Eventos!AZ243)</f>
        <v/>
      </c>
      <c r="M238" t="str">
        <f>+IF(Eventos!BB243=0,"",Eventos!BB243)</f>
        <v/>
      </c>
      <c r="N238" s="106" t="str">
        <f>+IF(Eventos!AP243=0,"",Eventos!AP243)</f>
        <v/>
      </c>
      <c r="O238" s="106" t="str">
        <f>+IF(Eventos!AM243=0,"",Eventos!AM243)</f>
        <v/>
      </c>
    </row>
    <row r="239" spans="1:15" x14ac:dyDescent="0.35">
      <c r="A239" s="106" t="str">
        <f>+IF(Eventos!AI244=0,"",Eventos!AI244)</f>
        <v/>
      </c>
      <c r="B239" s="106" t="str">
        <f>+IF(Eventos!S244=0,"",Eventos!S244)</f>
        <v/>
      </c>
      <c r="C239" t="str">
        <f>+IF(Eventos!AJ244=0,"",Eventos!AJ244)</f>
        <v/>
      </c>
      <c r="D239" s="106" t="str">
        <f>+IF(Eventos!AK244=0,"",Eventos!AK244)</f>
        <v/>
      </c>
      <c r="E239" s="106" t="str">
        <f>+IF(Eventos!AL244=0,"",Eventos!AL244)</f>
        <v/>
      </c>
      <c r="F239" s="106" t="str">
        <f>+IF(Eventos!AN244=0,"",Eventos!AN244)</f>
        <v/>
      </c>
      <c r="G239" s="106" t="str">
        <f>+IF(Eventos!AO244=0,"",Eventos!AO244)</f>
        <v/>
      </c>
      <c r="H239" t="str">
        <f>+IF(Eventos!AR244=0,"",Eventos!AR244)</f>
        <v/>
      </c>
      <c r="I239" t="str">
        <f>+IF(Eventos!AT244=0,"",Eventos!AT244)</f>
        <v/>
      </c>
      <c r="J239" t="str">
        <f>+IF(Eventos!AV244=0,"",Eventos!AV244)</f>
        <v/>
      </c>
      <c r="K239" t="str">
        <f>+IF(Eventos!AX244=0,"",Eventos!AX244)</f>
        <v/>
      </c>
      <c r="L239" t="str">
        <f>+IF(Eventos!AZ244=0,"",Eventos!AZ244)</f>
        <v/>
      </c>
      <c r="M239" t="str">
        <f>+IF(Eventos!BB244=0,"",Eventos!BB244)</f>
        <v/>
      </c>
      <c r="N239" s="106" t="str">
        <f>+IF(Eventos!AP244=0,"",Eventos!AP244)</f>
        <v/>
      </c>
      <c r="O239" s="106" t="str">
        <f>+IF(Eventos!AM244=0,"",Eventos!AM244)</f>
        <v/>
      </c>
    </row>
    <row r="240" spans="1:15" x14ac:dyDescent="0.35">
      <c r="A240" s="106" t="str">
        <f>+IF(Eventos!AI245=0,"",Eventos!AI245)</f>
        <v/>
      </c>
      <c r="B240" s="106" t="str">
        <f>+IF(Eventos!S245=0,"",Eventos!S245)</f>
        <v/>
      </c>
      <c r="C240" t="str">
        <f>+IF(Eventos!AJ245=0,"",Eventos!AJ245)</f>
        <v/>
      </c>
      <c r="D240" s="106" t="str">
        <f>+IF(Eventos!AK245=0,"",Eventos!AK245)</f>
        <v/>
      </c>
      <c r="E240" s="106" t="str">
        <f>+IF(Eventos!AL245=0,"",Eventos!AL245)</f>
        <v/>
      </c>
      <c r="F240" s="106" t="str">
        <f>+IF(Eventos!AN245=0,"",Eventos!AN245)</f>
        <v/>
      </c>
      <c r="G240" s="106" t="str">
        <f>+IF(Eventos!AO245=0,"",Eventos!AO245)</f>
        <v/>
      </c>
      <c r="H240" t="str">
        <f>+IF(Eventos!AR245=0,"",Eventos!AR245)</f>
        <v/>
      </c>
      <c r="I240" t="str">
        <f>+IF(Eventos!AT245=0,"",Eventos!AT245)</f>
        <v/>
      </c>
      <c r="J240" t="str">
        <f>+IF(Eventos!AV245=0,"",Eventos!AV245)</f>
        <v/>
      </c>
      <c r="K240" t="str">
        <f>+IF(Eventos!AX245=0,"",Eventos!AX245)</f>
        <v/>
      </c>
      <c r="L240" t="str">
        <f>+IF(Eventos!AZ245=0,"",Eventos!AZ245)</f>
        <v/>
      </c>
      <c r="M240" t="str">
        <f>+IF(Eventos!BB245=0,"",Eventos!BB245)</f>
        <v/>
      </c>
      <c r="N240" s="106" t="str">
        <f>+IF(Eventos!AP245=0,"",Eventos!AP245)</f>
        <v/>
      </c>
      <c r="O240" s="106" t="str">
        <f>+IF(Eventos!AM245=0,"",Eventos!AM245)</f>
        <v/>
      </c>
    </row>
    <row r="241" spans="1:15" x14ac:dyDescent="0.35">
      <c r="A241" s="106" t="str">
        <f>+IF(Eventos!AI246=0,"",Eventos!AI246)</f>
        <v/>
      </c>
      <c r="B241" s="106" t="str">
        <f>+IF(Eventos!S246=0,"",Eventos!S246)</f>
        <v/>
      </c>
      <c r="C241" t="str">
        <f>+IF(Eventos!AJ246=0,"",Eventos!AJ246)</f>
        <v/>
      </c>
      <c r="D241" s="106" t="str">
        <f>+IF(Eventos!AK246=0,"",Eventos!AK246)</f>
        <v/>
      </c>
      <c r="E241" s="106" t="str">
        <f>+IF(Eventos!AL246=0,"",Eventos!AL246)</f>
        <v/>
      </c>
      <c r="F241" s="106" t="str">
        <f>+IF(Eventos!AN246=0,"",Eventos!AN246)</f>
        <v/>
      </c>
      <c r="G241" s="106" t="str">
        <f>+IF(Eventos!AO246=0,"",Eventos!AO246)</f>
        <v/>
      </c>
      <c r="H241" t="str">
        <f>+IF(Eventos!AR246=0,"",Eventos!AR246)</f>
        <v/>
      </c>
      <c r="I241" t="str">
        <f>+IF(Eventos!AT246=0,"",Eventos!AT246)</f>
        <v/>
      </c>
      <c r="J241" t="str">
        <f>+IF(Eventos!AV246=0,"",Eventos!AV246)</f>
        <v/>
      </c>
      <c r="K241" t="str">
        <f>+IF(Eventos!AX246=0,"",Eventos!AX246)</f>
        <v/>
      </c>
      <c r="L241" t="str">
        <f>+IF(Eventos!AZ246=0,"",Eventos!AZ246)</f>
        <v/>
      </c>
      <c r="M241" t="str">
        <f>+IF(Eventos!BB246=0,"",Eventos!BB246)</f>
        <v/>
      </c>
      <c r="N241" s="106" t="str">
        <f>+IF(Eventos!AP246=0,"",Eventos!AP246)</f>
        <v/>
      </c>
      <c r="O241" s="106" t="str">
        <f>+IF(Eventos!AM246=0,"",Eventos!AM246)</f>
        <v/>
      </c>
    </row>
    <row r="242" spans="1:15" x14ac:dyDescent="0.35">
      <c r="A242" s="106" t="str">
        <f>+IF(Eventos!AI247=0,"",Eventos!AI247)</f>
        <v/>
      </c>
      <c r="B242" s="106" t="str">
        <f>+IF(Eventos!S247=0,"",Eventos!S247)</f>
        <v/>
      </c>
      <c r="C242" t="str">
        <f>+IF(Eventos!AJ247=0,"",Eventos!AJ247)</f>
        <v/>
      </c>
      <c r="D242" s="106" t="str">
        <f>+IF(Eventos!AK247=0,"",Eventos!AK247)</f>
        <v/>
      </c>
      <c r="E242" s="106" t="str">
        <f>+IF(Eventos!AL247=0,"",Eventos!AL247)</f>
        <v/>
      </c>
      <c r="F242" s="106" t="str">
        <f>+IF(Eventos!AN247=0,"",Eventos!AN247)</f>
        <v/>
      </c>
      <c r="G242" s="106" t="str">
        <f>+IF(Eventos!AO247=0,"",Eventos!AO247)</f>
        <v/>
      </c>
      <c r="H242" t="str">
        <f>+IF(Eventos!AR247=0,"",Eventos!AR247)</f>
        <v/>
      </c>
      <c r="I242" t="str">
        <f>+IF(Eventos!AT247=0,"",Eventos!AT247)</f>
        <v/>
      </c>
      <c r="J242" t="str">
        <f>+IF(Eventos!AV247=0,"",Eventos!AV247)</f>
        <v/>
      </c>
      <c r="K242" t="str">
        <f>+IF(Eventos!AX247=0,"",Eventos!AX247)</f>
        <v/>
      </c>
      <c r="L242" t="str">
        <f>+IF(Eventos!AZ247=0,"",Eventos!AZ247)</f>
        <v/>
      </c>
      <c r="M242" t="str">
        <f>+IF(Eventos!BB247=0,"",Eventos!BB247)</f>
        <v/>
      </c>
      <c r="N242" s="106" t="str">
        <f>+IF(Eventos!AP247=0,"",Eventos!AP247)</f>
        <v/>
      </c>
      <c r="O242" s="106" t="str">
        <f>+IF(Eventos!AM247=0,"",Eventos!AM247)</f>
        <v/>
      </c>
    </row>
    <row r="243" spans="1:15" x14ac:dyDescent="0.35">
      <c r="A243" s="106" t="str">
        <f>+IF(Eventos!AI248=0,"",Eventos!AI248)</f>
        <v/>
      </c>
      <c r="B243" s="106" t="str">
        <f>+IF(Eventos!S248=0,"",Eventos!S248)</f>
        <v/>
      </c>
      <c r="C243" t="str">
        <f>+IF(Eventos!AJ248=0,"",Eventos!AJ248)</f>
        <v/>
      </c>
      <c r="D243" s="106" t="str">
        <f>+IF(Eventos!AK248=0,"",Eventos!AK248)</f>
        <v/>
      </c>
      <c r="E243" s="106" t="str">
        <f>+IF(Eventos!AL248=0,"",Eventos!AL248)</f>
        <v/>
      </c>
      <c r="F243" s="106" t="str">
        <f>+IF(Eventos!AN248=0,"",Eventos!AN248)</f>
        <v/>
      </c>
      <c r="G243" s="106" t="str">
        <f>+IF(Eventos!AO248=0,"",Eventos!AO248)</f>
        <v/>
      </c>
      <c r="H243" t="str">
        <f>+IF(Eventos!AR248=0,"",Eventos!AR248)</f>
        <v/>
      </c>
      <c r="I243" t="str">
        <f>+IF(Eventos!AT248=0,"",Eventos!AT248)</f>
        <v/>
      </c>
      <c r="J243" t="str">
        <f>+IF(Eventos!AV248=0,"",Eventos!AV248)</f>
        <v/>
      </c>
      <c r="K243" t="str">
        <f>+IF(Eventos!AX248=0,"",Eventos!AX248)</f>
        <v/>
      </c>
      <c r="L243" t="str">
        <f>+IF(Eventos!AZ248=0,"",Eventos!AZ248)</f>
        <v/>
      </c>
      <c r="M243" t="str">
        <f>+IF(Eventos!BB248=0,"",Eventos!BB248)</f>
        <v/>
      </c>
      <c r="N243" s="106" t="str">
        <f>+IF(Eventos!AP248=0,"",Eventos!AP248)</f>
        <v/>
      </c>
      <c r="O243" s="106" t="str">
        <f>+IF(Eventos!AM248=0,"",Eventos!AM248)</f>
        <v/>
      </c>
    </row>
    <row r="244" spans="1:15" x14ac:dyDescent="0.35">
      <c r="A244" s="106" t="str">
        <f>+IF(Eventos!AI249=0,"",Eventos!AI249)</f>
        <v/>
      </c>
      <c r="B244" s="106" t="str">
        <f>+IF(Eventos!S249=0,"",Eventos!S249)</f>
        <v/>
      </c>
      <c r="C244" t="str">
        <f>+IF(Eventos!AJ249=0,"",Eventos!AJ249)</f>
        <v/>
      </c>
      <c r="D244" s="106" t="str">
        <f>+IF(Eventos!AK249=0,"",Eventos!AK249)</f>
        <v/>
      </c>
      <c r="E244" s="106" t="str">
        <f>+IF(Eventos!AL249=0,"",Eventos!AL249)</f>
        <v/>
      </c>
      <c r="F244" s="106" t="str">
        <f>+IF(Eventos!AN249=0,"",Eventos!AN249)</f>
        <v/>
      </c>
      <c r="G244" s="106" t="str">
        <f>+IF(Eventos!AO249=0,"",Eventos!AO249)</f>
        <v/>
      </c>
      <c r="H244" t="str">
        <f>+IF(Eventos!AR249=0,"",Eventos!AR249)</f>
        <v/>
      </c>
      <c r="I244" t="str">
        <f>+IF(Eventos!AT249=0,"",Eventos!AT249)</f>
        <v/>
      </c>
      <c r="J244" t="str">
        <f>+IF(Eventos!AV249=0,"",Eventos!AV249)</f>
        <v/>
      </c>
      <c r="K244" t="str">
        <f>+IF(Eventos!AX249=0,"",Eventos!AX249)</f>
        <v/>
      </c>
      <c r="L244" t="str">
        <f>+IF(Eventos!AZ249=0,"",Eventos!AZ249)</f>
        <v/>
      </c>
      <c r="M244" t="str">
        <f>+IF(Eventos!BB249=0,"",Eventos!BB249)</f>
        <v/>
      </c>
      <c r="N244" s="106" t="str">
        <f>+IF(Eventos!AP249=0,"",Eventos!AP249)</f>
        <v/>
      </c>
      <c r="O244" s="106" t="str">
        <f>+IF(Eventos!AM249=0,"",Eventos!AM249)</f>
        <v/>
      </c>
    </row>
    <row r="245" spans="1:15" x14ac:dyDescent="0.35">
      <c r="A245" s="106" t="str">
        <f>+IF(Eventos!AI250=0,"",Eventos!AI250)</f>
        <v/>
      </c>
      <c r="B245" s="106" t="str">
        <f>+IF(Eventos!S250=0,"",Eventos!S250)</f>
        <v/>
      </c>
      <c r="C245" t="str">
        <f>+IF(Eventos!AJ250=0,"",Eventos!AJ250)</f>
        <v/>
      </c>
      <c r="D245" s="106" t="str">
        <f>+IF(Eventos!AK250=0,"",Eventos!AK250)</f>
        <v/>
      </c>
      <c r="E245" s="106" t="str">
        <f>+IF(Eventos!AL250=0,"",Eventos!AL250)</f>
        <v/>
      </c>
      <c r="F245" s="106" t="str">
        <f>+IF(Eventos!AN250=0,"",Eventos!AN250)</f>
        <v/>
      </c>
      <c r="G245" s="106" t="str">
        <f>+IF(Eventos!AO250=0,"",Eventos!AO250)</f>
        <v/>
      </c>
      <c r="H245" t="str">
        <f>+IF(Eventos!AR250=0,"",Eventos!AR250)</f>
        <v/>
      </c>
      <c r="I245" t="str">
        <f>+IF(Eventos!AT250=0,"",Eventos!AT250)</f>
        <v/>
      </c>
      <c r="J245" t="str">
        <f>+IF(Eventos!AV250=0,"",Eventos!AV250)</f>
        <v/>
      </c>
      <c r="K245" t="str">
        <f>+IF(Eventos!AX250=0,"",Eventos!AX250)</f>
        <v/>
      </c>
      <c r="L245" t="str">
        <f>+IF(Eventos!AZ250=0,"",Eventos!AZ250)</f>
        <v/>
      </c>
      <c r="M245" t="str">
        <f>+IF(Eventos!BB250=0,"",Eventos!BB250)</f>
        <v/>
      </c>
      <c r="N245" s="106" t="str">
        <f>+IF(Eventos!AP250=0,"",Eventos!AP250)</f>
        <v/>
      </c>
      <c r="O245" s="106" t="str">
        <f>+IF(Eventos!AM250=0,"",Eventos!AM250)</f>
        <v/>
      </c>
    </row>
    <row r="246" spans="1:15" x14ac:dyDescent="0.35">
      <c r="A246" s="106" t="str">
        <f>+IF(Eventos!AI251=0,"",Eventos!AI251)</f>
        <v/>
      </c>
      <c r="B246" s="106" t="str">
        <f>+IF(Eventos!S251=0,"",Eventos!S251)</f>
        <v/>
      </c>
      <c r="C246" t="str">
        <f>+IF(Eventos!AJ251=0,"",Eventos!AJ251)</f>
        <v/>
      </c>
      <c r="D246" s="106" t="str">
        <f>+IF(Eventos!AK251=0,"",Eventos!AK251)</f>
        <v/>
      </c>
      <c r="E246" s="106" t="str">
        <f>+IF(Eventos!AL251=0,"",Eventos!AL251)</f>
        <v/>
      </c>
      <c r="F246" s="106" t="str">
        <f>+IF(Eventos!AN251=0,"",Eventos!AN251)</f>
        <v/>
      </c>
      <c r="G246" s="106" t="str">
        <f>+IF(Eventos!AO251=0,"",Eventos!AO251)</f>
        <v/>
      </c>
      <c r="H246" t="str">
        <f>+IF(Eventos!AR251=0,"",Eventos!AR251)</f>
        <v/>
      </c>
      <c r="I246" t="str">
        <f>+IF(Eventos!AT251=0,"",Eventos!AT251)</f>
        <v/>
      </c>
      <c r="J246" t="str">
        <f>+IF(Eventos!AV251=0,"",Eventos!AV251)</f>
        <v/>
      </c>
      <c r="K246" t="str">
        <f>+IF(Eventos!AX251=0,"",Eventos!AX251)</f>
        <v/>
      </c>
      <c r="L246" t="str">
        <f>+IF(Eventos!AZ251=0,"",Eventos!AZ251)</f>
        <v/>
      </c>
      <c r="M246" t="str">
        <f>+IF(Eventos!BB251=0,"",Eventos!BB251)</f>
        <v/>
      </c>
      <c r="N246" s="106" t="str">
        <f>+IF(Eventos!AP251=0,"",Eventos!AP251)</f>
        <v/>
      </c>
      <c r="O246" s="106" t="str">
        <f>+IF(Eventos!AM251=0,"",Eventos!AM251)</f>
        <v/>
      </c>
    </row>
    <row r="247" spans="1:15" x14ac:dyDescent="0.35">
      <c r="A247" s="106" t="str">
        <f>+IF(Eventos!AI252=0,"",Eventos!AI252)</f>
        <v/>
      </c>
      <c r="B247" s="106" t="str">
        <f>+IF(Eventos!S252=0,"",Eventos!S252)</f>
        <v/>
      </c>
      <c r="C247" t="str">
        <f>+IF(Eventos!AJ252=0,"",Eventos!AJ252)</f>
        <v/>
      </c>
      <c r="D247" s="106" t="str">
        <f>+IF(Eventos!AK252=0,"",Eventos!AK252)</f>
        <v/>
      </c>
      <c r="E247" s="106" t="str">
        <f>+IF(Eventos!AL252=0,"",Eventos!AL252)</f>
        <v/>
      </c>
      <c r="F247" s="106" t="str">
        <f>+IF(Eventos!AN252=0,"",Eventos!AN252)</f>
        <v/>
      </c>
      <c r="G247" s="106" t="str">
        <f>+IF(Eventos!AO252=0,"",Eventos!AO252)</f>
        <v/>
      </c>
      <c r="H247" t="str">
        <f>+IF(Eventos!AR252=0,"",Eventos!AR252)</f>
        <v/>
      </c>
      <c r="I247" t="str">
        <f>+IF(Eventos!AT252=0,"",Eventos!AT252)</f>
        <v/>
      </c>
      <c r="J247" t="str">
        <f>+IF(Eventos!AV252=0,"",Eventos!AV252)</f>
        <v/>
      </c>
      <c r="K247" t="str">
        <f>+IF(Eventos!AX252=0,"",Eventos!AX252)</f>
        <v/>
      </c>
      <c r="L247" t="str">
        <f>+IF(Eventos!AZ252=0,"",Eventos!AZ252)</f>
        <v/>
      </c>
      <c r="M247" t="str">
        <f>+IF(Eventos!BB252=0,"",Eventos!BB252)</f>
        <v/>
      </c>
      <c r="N247" s="106" t="str">
        <f>+IF(Eventos!AP252=0,"",Eventos!AP252)</f>
        <v/>
      </c>
      <c r="O247" s="106" t="str">
        <f>+IF(Eventos!AM252=0,"",Eventos!AM252)</f>
        <v/>
      </c>
    </row>
    <row r="248" spans="1:15" x14ac:dyDescent="0.35">
      <c r="A248" s="106" t="str">
        <f>+IF(Eventos!AI253=0,"",Eventos!AI253)</f>
        <v/>
      </c>
      <c r="B248" s="106" t="str">
        <f>+IF(Eventos!S253=0,"",Eventos!S253)</f>
        <v/>
      </c>
      <c r="C248" t="str">
        <f>+IF(Eventos!AJ253=0,"",Eventos!AJ253)</f>
        <v/>
      </c>
      <c r="D248" s="106" t="str">
        <f>+IF(Eventos!AK253=0,"",Eventos!AK253)</f>
        <v/>
      </c>
      <c r="E248" s="106" t="str">
        <f>+IF(Eventos!AL253=0,"",Eventos!AL253)</f>
        <v/>
      </c>
      <c r="F248" s="106" t="str">
        <f>+IF(Eventos!AN253=0,"",Eventos!AN253)</f>
        <v/>
      </c>
      <c r="G248" s="106" t="str">
        <f>+IF(Eventos!AO253=0,"",Eventos!AO253)</f>
        <v/>
      </c>
      <c r="H248" t="str">
        <f>+IF(Eventos!AR253=0,"",Eventos!AR253)</f>
        <v/>
      </c>
      <c r="I248" t="str">
        <f>+IF(Eventos!AT253=0,"",Eventos!AT253)</f>
        <v/>
      </c>
      <c r="J248" t="str">
        <f>+IF(Eventos!AV253=0,"",Eventos!AV253)</f>
        <v/>
      </c>
      <c r="K248" t="str">
        <f>+IF(Eventos!AX253=0,"",Eventos!AX253)</f>
        <v/>
      </c>
      <c r="L248" t="str">
        <f>+IF(Eventos!AZ253=0,"",Eventos!AZ253)</f>
        <v/>
      </c>
      <c r="M248" t="str">
        <f>+IF(Eventos!BB253=0,"",Eventos!BB253)</f>
        <v/>
      </c>
      <c r="N248" s="106" t="str">
        <f>+IF(Eventos!AP253=0,"",Eventos!AP253)</f>
        <v/>
      </c>
      <c r="O248" s="106" t="str">
        <f>+IF(Eventos!AM253=0,"",Eventos!AM253)</f>
        <v/>
      </c>
    </row>
    <row r="249" spans="1:15" x14ac:dyDescent="0.35">
      <c r="A249" s="106" t="str">
        <f>+IF(Eventos!AI254=0,"",Eventos!AI254)</f>
        <v/>
      </c>
      <c r="B249" s="106" t="str">
        <f>+IF(Eventos!S254=0,"",Eventos!S254)</f>
        <v/>
      </c>
      <c r="C249" t="str">
        <f>+IF(Eventos!AJ254=0,"",Eventos!AJ254)</f>
        <v/>
      </c>
      <c r="D249" s="106" t="str">
        <f>+IF(Eventos!AK254=0,"",Eventos!AK254)</f>
        <v/>
      </c>
      <c r="E249" s="106" t="str">
        <f>+IF(Eventos!AL254=0,"",Eventos!AL254)</f>
        <v/>
      </c>
      <c r="F249" s="106" t="str">
        <f>+IF(Eventos!AN254=0,"",Eventos!AN254)</f>
        <v/>
      </c>
      <c r="G249" s="106" t="str">
        <f>+IF(Eventos!AO254=0,"",Eventos!AO254)</f>
        <v/>
      </c>
      <c r="H249" t="str">
        <f>+IF(Eventos!AR254=0,"",Eventos!AR254)</f>
        <v/>
      </c>
      <c r="I249" t="str">
        <f>+IF(Eventos!AT254=0,"",Eventos!AT254)</f>
        <v/>
      </c>
      <c r="J249" t="str">
        <f>+IF(Eventos!AV254=0,"",Eventos!AV254)</f>
        <v/>
      </c>
      <c r="K249" t="str">
        <f>+IF(Eventos!AX254=0,"",Eventos!AX254)</f>
        <v/>
      </c>
      <c r="L249" t="str">
        <f>+IF(Eventos!AZ254=0,"",Eventos!AZ254)</f>
        <v/>
      </c>
      <c r="M249" t="str">
        <f>+IF(Eventos!BB254=0,"",Eventos!BB254)</f>
        <v/>
      </c>
      <c r="N249" s="106" t="str">
        <f>+IF(Eventos!AP254=0,"",Eventos!AP254)</f>
        <v/>
      </c>
      <c r="O249" s="106" t="str">
        <f>+IF(Eventos!AM254=0,"",Eventos!AM254)</f>
        <v/>
      </c>
    </row>
    <row r="250" spans="1:15" x14ac:dyDescent="0.35">
      <c r="A250" s="106" t="str">
        <f>+IF(Eventos!AI255=0,"",Eventos!AI255)</f>
        <v/>
      </c>
      <c r="B250" s="106" t="str">
        <f>+IF(Eventos!S255=0,"",Eventos!S255)</f>
        <v/>
      </c>
      <c r="C250" t="str">
        <f>+IF(Eventos!AJ255=0,"",Eventos!AJ255)</f>
        <v/>
      </c>
      <c r="D250" s="106" t="str">
        <f>+IF(Eventos!AK255=0,"",Eventos!AK255)</f>
        <v/>
      </c>
      <c r="E250" s="106" t="str">
        <f>+IF(Eventos!AL255=0,"",Eventos!AL255)</f>
        <v/>
      </c>
      <c r="F250" s="106" t="str">
        <f>+IF(Eventos!AN255=0,"",Eventos!AN255)</f>
        <v/>
      </c>
      <c r="G250" s="106" t="str">
        <f>+IF(Eventos!AO255=0,"",Eventos!AO255)</f>
        <v/>
      </c>
      <c r="H250" t="str">
        <f>+IF(Eventos!AR255=0,"",Eventos!AR255)</f>
        <v/>
      </c>
      <c r="I250" t="str">
        <f>+IF(Eventos!AT255=0,"",Eventos!AT255)</f>
        <v/>
      </c>
      <c r="J250" t="str">
        <f>+IF(Eventos!AV255=0,"",Eventos!AV255)</f>
        <v/>
      </c>
      <c r="K250" t="str">
        <f>+IF(Eventos!AX255=0,"",Eventos!AX255)</f>
        <v/>
      </c>
      <c r="L250" t="str">
        <f>+IF(Eventos!AZ255=0,"",Eventos!AZ255)</f>
        <v/>
      </c>
      <c r="M250" t="str">
        <f>+IF(Eventos!BB255=0,"",Eventos!BB255)</f>
        <v/>
      </c>
      <c r="N250" s="106" t="str">
        <f>+IF(Eventos!AP255=0,"",Eventos!AP255)</f>
        <v/>
      </c>
      <c r="O250" s="106" t="str">
        <f>+IF(Eventos!AM255=0,"",Eventos!AM255)</f>
        <v/>
      </c>
    </row>
    <row r="251" spans="1:15" x14ac:dyDescent="0.35">
      <c r="A251" s="106" t="str">
        <f>+IF(Eventos!AI256=0,"",Eventos!AI256)</f>
        <v/>
      </c>
      <c r="B251" s="106" t="str">
        <f>+IF(Eventos!S256=0,"",Eventos!S256)</f>
        <v/>
      </c>
      <c r="C251" t="str">
        <f>+IF(Eventos!AJ256=0,"",Eventos!AJ256)</f>
        <v/>
      </c>
      <c r="D251" s="106" t="str">
        <f>+IF(Eventos!AK256=0,"",Eventos!AK256)</f>
        <v/>
      </c>
      <c r="E251" s="106" t="str">
        <f>+IF(Eventos!AL256=0,"",Eventos!AL256)</f>
        <v/>
      </c>
      <c r="F251" s="106" t="str">
        <f>+IF(Eventos!AN256=0,"",Eventos!AN256)</f>
        <v/>
      </c>
      <c r="G251" s="106" t="str">
        <f>+IF(Eventos!AO256=0,"",Eventos!AO256)</f>
        <v/>
      </c>
      <c r="H251" t="str">
        <f>+IF(Eventos!AR256=0,"",Eventos!AR256)</f>
        <v/>
      </c>
      <c r="I251" t="str">
        <f>+IF(Eventos!AT256=0,"",Eventos!AT256)</f>
        <v/>
      </c>
      <c r="J251" t="str">
        <f>+IF(Eventos!AV256=0,"",Eventos!AV256)</f>
        <v/>
      </c>
      <c r="K251" t="str">
        <f>+IF(Eventos!AX256=0,"",Eventos!AX256)</f>
        <v/>
      </c>
      <c r="L251" t="str">
        <f>+IF(Eventos!AZ256=0,"",Eventos!AZ256)</f>
        <v/>
      </c>
      <c r="M251" t="str">
        <f>+IF(Eventos!BB256=0,"",Eventos!BB256)</f>
        <v/>
      </c>
      <c r="N251" s="106" t="str">
        <f>+IF(Eventos!AP256=0,"",Eventos!AP256)</f>
        <v/>
      </c>
      <c r="O251" s="106" t="str">
        <f>+IF(Eventos!AM256=0,"",Eventos!AM256)</f>
        <v/>
      </c>
    </row>
    <row r="252" spans="1:15" x14ac:dyDescent="0.35">
      <c r="A252" s="106" t="str">
        <f>+IF(Eventos!AI257=0,"",Eventos!AI257)</f>
        <v/>
      </c>
      <c r="B252" s="106" t="str">
        <f>+IF(Eventos!S257=0,"",Eventos!S257)</f>
        <v/>
      </c>
      <c r="C252" t="str">
        <f>+IF(Eventos!AJ257=0,"",Eventos!AJ257)</f>
        <v/>
      </c>
      <c r="D252" s="106" t="str">
        <f>+IF(Eventos!AK257=0,"",Eventos!AK257)</f>
        <v/>
      </c>
      <c r="E252" s="106" t="str">
        <f>+IF(Eventos!AL257=0,"",Eventos!AL257)</f>
        <v/>
      </c>
      <c r="F252" s="106" t="str">
        <f>+IF(Eventos!AN257=0,"",Eventos!AN257)</f>
        <v/>
      </c>
      <c r="G252" s="106" t="str">
        <f>+IF(Eventos!AO257=0,"",Eventos!AO257)</f>
        <v/>
      </c>
      <c r="H252" t="str">
        <f>+IF(Eventos!AR257=0,"",Eventos!AR257)</f>
        <v/>
      </c>
      <c r="I252" t="str">
        <f>+IF(Eventos!AT257=0,"",Eventos!AT257)</f>
        <v/>
      </c>
      <c r="J252" t="str">
        <f>+IF(Eventos!AV257=0,"",Eventos!AV257)</f>
        <v/>
      </c>
      <c r="K252" t="str">
        <f>+IF(Eventos!AX257=0,"",Eventos!AX257)</f>
        <v/>
      </c>
      <c r="L252" t="str">
        <f>+IF(Eventos!AZ257=0,"",Eventos!AZ257)</f>
        <v/>
      </c>
      <c r="M252" t="str">
        <f>+IF(Eventos!BB257=0,"",Eventos!BB257)</f>
        <v/>
      </c>
      <c r="N252" s="106" t="str">
        <f>+IF(Eventos!AP257=0,"",Eventos!AP257)</f>
        <v/>
      </c>
      <c r="O252" s="106" t="str">
        <f>+IF(Eventos!AM257=0,"",Eventos!AM257)</f>
        <v/>
      </c>
    </row>
    <row r="253" spans="1:15" x14ac:dyDescent="0.35">
      <c r="A253" s="106" t="str">
        <f>+IF(Eventos!AI258=0,"",Eventos!AI258)</f>
        <v/>
      </c>
      <c r="B253" s="106" t="str">
        <f>+IF(Eventos!S258=0,"",Eventos!S258)</f>
        <v/>
      </c>
      <c r="C253" t="str">
        <f>+IF(Eventos!AJ258=0,"",Eventos!AJ258)</f>
        <v/>
      </c>
      <c r="D253" s="106" t="str">
        <f>+IF(Eventos!AK258=0,"",Eventos!AK258)</f>
        <v/>
      </c>
      <c r="E253" s="106" t="str">
        <f>+IF(Eventos!AL258=0,"",Eventos!AL258)</f>
        <v/>
      </c>
      <c r="F253" s="106" t="str">
        <f>+IF(Eventos!AN258=0,"",Eventos!AN258)</f>
        <v/>
      </c>
      <c r="G253" s="106" t="str">
        <f>+IF(Eventos!AO258=0,"",Eventos!AO258)</f>
        <v/>
      </c>
      <c r="H253" t="str">
        <f>+IF(Eventos!AR258=0,"",Eventos!AR258)</f>
        <v/>
      </c>
      <c r="I253" t="str">
        <f>+IF(Eventos!AT258=0,"",Eventos!AT258)</f>
        <v/>
      </c>
      <c r="J253" t="str">
        <f>+IF(Eventos!AV258=0,"",Eventos!AV258)</f>
        <v/>
      </c>
      <c r="K253" t="str">
        <f>+IF(Eventos!AX258=0,"",Eventos!AX258)</f>
        <v/>
      </c>
      <c r="L253" t="str">
        <f>+IF(Eventos!AZ258=0,"",Eventos!AZ258)</f>
        <v/>
      </c>
      <c r="M253" t="str">
        <f>+IF(Eventos!BB258=0,"",Eventos!BB258)</f>
        <v/>
      </c>
      <c r="N253" s="106" t="str">
        <f>+IF(Eventos!AP258=0,"",Eventos!AP258)</f>
        <v/>
      </c>
      <c r="O253" s="106" t="str">
        <f>+IF(Eventos!AM258=0,"",Eventos!AM258)</f>
        <v/>
      </c>
    </row>
    <row r="254" spans="1:15" x14ac:dyDescent="0.35">
      <c r="A254" s="106" t="str">
        <f>+IF(Eventos!AI259=0,"",Eventos!AI259)</f>
        <v/>
      </c>
      <c r="B254" s="106" t="str">
        <f>+IF(Eventos!S259=0,"",Eventos!S259)</f>
        <v/>
      </c>
      <c r="C254" t="str">
        <f>+IF(Eventos!AJ259=0,"",Eventos!AJ259)</f>
        <v/>
      </c>
      <c r="D254" s="106" t="str">
        <f>+IF(Eventos!AK259=0,"",Eventos!AK259)</f>
        <v/>
      </c>
      <c r="E254" s="106" t="str">
        <f>+IF(Eventos!AL259=0,"",Eventos!AL259)</f>
        <v/>
      </c>
      <c r="F254" s="106" t="str">
        <f>+IF(Eventos!AN259=0,"",Eventos!AN259)</f>
        <v/>
      </c>
      <c r="G254" s="106" t="str">
        <f>+IF(Eventos!AO259=0,"",Eventos!AO259)</f>
        <v/>
      </c>
      <c r="H254" t="str">
        <f>+IF(Eventos!AR259=0,"",Eventos!AR259)</f>
        <v/>
      </c>
      <c r="I254" t="str">
        <f>+IF(Eventos!AT259=0,"",Eventos!AT259)</f>
        <v/>
      </c>
      <c r="J254" t="str">
        <f>+IF(Eventos!AV259=0,"",Eventos!AV259)</f>
        <v/>
      </c>
      <c r="K254" t="str">
        <f>+IF(Eventos!AX259=0,"",Eventos!AX259)</f>
        <v/>
      </c>
      <c r="L254" t="str">
        <f>+IF(Eventos!AZ259=0,"",Eventos!AZ259)</f>
        <v/>
      </c>
      <c r="M254" t="str">
        <f>+IF(Eventos!BB259=0,"",Eventos!BB259)</f>
        <v/>
      </c>
      <c r="N254" s="106" t="str">
        <f>+IF(Eventos!AP259=0,"",Eventos!AP259)</f>
        <v/>
      </c>
      <c r="O254" s="106" t="str">
        <f>+IF(Eventos!AM259=0,"",Eventos!AM259)</f>
        <v/>
      </c>
    </row>
    <row r="255" spans="1:15" x14ac:dyDescent="0.35">
      <c r="A255" s="106" t="str">
        <f>+IF(Eventos!AI260=0,"",Eventos!AI260)</f>
        <v/>
      </c>
      <c r="B255" s="106" t="str">
        <f>+IF(Eventos!S260=0,"",Eventos!S260)</f>
        <v/>
      </c>
      <c r="C255" t="str">
        <f>+IF(Eventos!AJ260=0,"",Eventos!AJ260)</f>
        <v/>
      </c>
      <c r="D255" s="106" t="str">
        <f>+IF(Eventos!AK260=0,"",Eventos!AK260)</f>
        <v/>
      </c>
      <c r="E255" s="106" t="str">
        <f>+IF(Eventos!AL260=0,"",Eventos!AL260)</f>
        <v/>
      </c>
      <c r="F255" s="106" t="str">
        <f>+IF(Eventos!AN260=0,"",Eventos!AN260)</f>
        <v/>
      </c>
      <c r="G255" s="106" t="str">
        <f>+IF(Eventos!AO260=0,"",Eventos!AO260)</f>
        <v/>
      </c>
      <c r="H255" t="str">
        <f>+IF(Eventos!AR260=0,"",Eventos!AR260)</f>
        <v/>
      </c>
      <c r="I255" t="str">
        <f>+IF(Eventos!AT260=0,"",Eventos!AT260)</f>
        <v/>
      </c>
      <c r="J255" t="str">
        <f>+IF(Eventos!AV260=0,"",Eventos!AV260)</f>
        <v/>
      </c>
      <c r="K255" t="str">
        <f>+IF(Eventos!AX260=0,"",Eventos!AX260)</f>
        <v/>
      </c>
      <c r="L255" t="str">
        <f>+IF(Eventos!AZ260=0,"",Eventos!AZ260)</f>
        <v/>
      </c>
      <c r="M255" t="str">
        <f>+IF(Eventos!BB260=0,"",Eventos!BB260)</f>
        <v/>
      </c>
      <c r="N255" s="106" t="str">
        <f>+IF(Eventos!AP260=0,"",Eventos!AP260)</f>
        <v/>
      </c>
      <c r="O255" s="106" t="str">
        <f>+IF(Eventos!AM260=0,"",Eventos!AM260)</f>
        <v/>
      </c>
    </row>
    <row r="256" spans="1:15" x14ac:dyDescent="0.35">
      <c r="A256" s="106" t="str">
        <f>+IF(Eventos!AI261=0,"",Eventos!AI261)</f>
        <v/>
      </c>
      <c r="B256" s="106" t="str">
        <f>+IF(Eventos!S261=0,"",Eventos!S261)</f>
        <v/>
      </c>
      <c r="C256" t="str">
        <f>+IF(Eventos!AJ261=0,"",Eventos!AJ261)</f>
        <v/>
      </c>
      <c r="D256" s="106" t="str">
        <f>+IF(Eventos!AK261=0,"",Eventos!AK261)</f>
        <v/>
      </c>
      <c r="E256" s="106" t="str">
        <f>+IF(Eventos!AL261=0,"",Eventos!AL261)</f>
        <v/>
      </c>
      <c r="F256" s="106" t="str">
        <f>+IF(Eventos!AN261=0,"",Eventos!AN261)</f>
        <v/>
      </c>
      <c r="G256" s="106" t="str">
        <f>+IF(Eventos!AO261=0,"",Eventos!AO261)</f>
        <v/>
      </c>
      <c r="H256" t="str">
        <f>+IF(Eventos!AR261=0,"",Eventos!AR261)</f>
        <v/>
      </c>
      <c r="I256" t="str">
        <f>+IF(Eventos!AT261=0,"",Eventos!AT261)</f>
        <v/>
      </c>
      <c r="J256" t="str">
        <f>+IF(Eventos!AV261=0,"",Eventos!AV261)</f>
        <v/>
      </c>
      <c r="K256" t="str">
        <f>+IF(Eventos!AX261=0,"",Eventos!AX261)</f>
        <v/>
      </c>
      <c r="L256" t="str">
        <f>+IF(Eventos!AZ261=0,"",Eventos!AZ261)</f>
        <v/>
      </c>
      <c r="M256" t="str">
        <f>+IF(Eventos!BB261=0,"",Eventos!BB261)</f>
        <v/>
      </c>
      <c r="N256" s="106" t="str">
        <f>+IF(Eventos!AP261=0,"",Eventos!AP261)</f>
        <v/>
      </c>
      <c r="O256" s="106" t="str">
        <f>+IF(Eventos!AM261=0,"",Eventos!AM261)</f>
        <v/>
      </c>
    </row>
    <row r="257" spans="1:15" x14ac:dyDescent="0.35">
      <c r="A257" s="106" t="str">
        <f>+IF(Eventos!AI262=0,"",Eventos!AI262)</f>
        <v/>
      </c>
      <c r="B257" s="106" t="str">
        <f>+IF(Eventos!S262=0,"",Eventos!S262)</f>
        <v/>
      </c>
      <c r="C257" t="str">
        <f>+IF(Eventos!AJ262=0,"",Eventos!AJ262)</f>
        <v/>
      </c>
      <c r="D257" s="106" t="str">
        <f>+IF(Eventos!AK262=0,"",Eventos!AK262)</f>
        <v/>
      </c>
      <c r="E257" s="106" t="str">
        <f>+IF(Eventos!AL262=0,"",Eventos!AL262)</f>
        <v/>
      </c>
      <c r="F257" s="106" t="str">
        <f>+IF(Eventos!AN262=0,"",Eventos!AN262)</f>
        <v/>
      </c>
      <c r="G257" s="106" t="str">
        <f>+IF(Eventos!AO262=0,"",Eventos!AO262)</f>
        <v/>
      </c>
      <c r="H257" t="str">
        <f>+IF(Eventos!AR262=0,"",Eventos!AR262)</f>
        <v/>
      </c>
      <c r="I257" t="str">
        <f>+IF(Eventos!AT262=0,"",Eventos!AT262)</f>
        <v/>
      </c>
      <c r="J257" t="str">
        <f>+IF(Eventos!AV262=0,"",Eventos!AV262)</f>
        <v/>
      </c>
      <c r="K257" t="str">
        <f>+IF(Eventos!AX262=0,"",Eventos!AX262)</f>
        <v/>
      </c>
      <c r="L257" t="str">
        <f>+IF(Eventos!AZ262=0,"",Eventos!AZ262)</f>
        <v/>
      </c>
      <c r="M257" t="str">
        <f>+IF(Eventos!BB262=0,"",Eventos!BB262)</f>
        <v/>
      </c>
      <c r="N257" s="106" t="str">
        <f>+IF(Eventos!AP262=0,"",Eventos!AP262)</f>
        <v/>
      </c>
      <c r="O257" s="106" t="str">
        <f>+IF(Eventos!AM262=0,"",Eventos!AM262)</f>
        <v/>
      </c>
    </row>
    <row r="258" spans="1:15" x14ac:dyDescent="0.35">
      <c r="A258" s="106" t="str">
        <f>+IF(Eventos!AI263=0,"",Eventos!AI263)</f>
        <v/>
      </c>
      <c r="B258" s="106" t="str">
        <f>+IF(Eventos!S263=0,"",Eventos!S263)</f>
        <v/>
      </c>
      <c r="C258" t="str">
        <f>+IF(Eventos!AJ263=0,"",Eventos!AJ263)</f>
        <v/>
      </c>
      <c r="D258" s="106" t="str">
        <f>+IF(Eventos!AK263=0,"",Eventos!AK263)</f>
        <v/>
      </c>
      <c r="E258" s="106" t="str">
        <f>+IF(Eventos!AL263=0,"",Eventos!AL263)</f>
        <v/>
      </c>
      <c r="F258" s="106" t="str">
        <f>+IF(Eventos!AN263=0,"",Eventos!AN263)</f>
        <v/>
      </c>
      <c r="G258" s="106" t="str">
        <f>+IF(Eventos!AO263=0,"",Eventos!AO263)</f>
        <v/>
      </c>
      <c r="H258" t="str">
        <f>+IF(Eventos!AR263=0,"",Eventos!AR263)</f>
        <v/>
      </c>
      <c r="I258" t="str">
        <f>+IF(Eventos!AT263=0,"",Eventos!AT263)</f>
        <v/>
      </c>
      <c r="J258" t="str">
        <f>+IF(Eventos!AV263=0,"",Eventos!AV263)</f>
        <v/>
      </c>
      <c r="K258" t="str">
        <f>+IF(Eventos!AX263=0,"",Eventos!AX263)</f>
        <v/>
      </c>
      <c r="L258" t="str">
        <f>+IF(Eventos!AZ263=0,"",Eventos!AZ263)</f>
        <v/>
      </c>
      <c r="M258" t="str">
        <f>+IF(Eventos!BB263=0,"",Eventos!BB263)</f>
        <v/>
      </c>
      <c r="N258" s="106" t="str">
        <f>+IF(Eventos!AP263=0,"",Eventos!AP263)</f>
        <v/>
      </c>
      <c r="O258" s="106" t="str">
        <f>+IF(Eventos!AM263=0,"",Eventos!AM263)</f>
        <v/>
      </c>
    </row>
    <row r="259" spans="1:15" x14ac:dyDescent="0.35">
      <c r="A259" s="106" t="str">
        <f>+IF(Eventos!AI264=0,"",Eventos!AI264)</f>
        <v/>
      </c>
      <c r="B259" s="106" t="str">
        <f>+IF(Eventos!S264=0,"",Eventos!S264)</f>
        <v/>
      </c>
      <c r="C259" t="str">
        <f>+IF(Eventos!AJ264=0,"",Eventos!AJ264)</f>
        <v/>
      </c>
      <c r="D259" s="106" t="str">
        <f>+IF(Eventos!AK264=0,"",Eventos!AK264)</f>
        <v/>
      </c>
      <c r="E259" s="106" t="str">
        <f>+IF(Eventos!AL264=0,"",Eventos!AL264)</f>
        <v/>
      </c>
      <c r="F259" s="106" t="str">
        <f>+IF(Eventos!AN264=0,"",Eventos!AN264)</f>
        <v/>
      </c>
      <c r="G259" s="106" t="str">
        <f>+IF(Eventos!AO264=0,"",Eventos!AO264)</f>
        <v/>
      </c>
      <c r="H259" t="str">
        <f>+IF(Eventos!AR264=0,"",Eventos!AR264)</f>
        <v/>
      </c>
      <c r="I259" t="str">
        <f>+IF(Eventos!AT264=0,"",Eventos!AT264)</f>
        <v/>
      </c>
      <c r="J259" t="str">
        <f>+IF(Eventos!AV264=0,"",Eventos!AV264)</f>
        <v/>
      </c>
      <c r="K259" t="str">
        <f>+IF(Eventos!AX264=0,"",Eventos!AX264)</f>
        <v/>
      </c>
      <c r="L259" t="str">
        <f>+IF(Eventos!AZ264=0,"",Eventos!AZ264)</f>
        <v/>
      </c>
      <c r="M259" t="str">
        <f>+IF(Eventos!BB264=0,"",Eventos!BB264)</f>
        <v/>
      </c>
      <c r="N259" s="106" t="str">
        <f>+IF(Eventos!AP264=0,"",Eventos!AP264)</f>
        <v/>
      </c>
      <c r="O259" s="106" t="str">
        <f>+IF(Eventos!AM264=0,"",Eventos!AM264)</f>
        <v/>
      </c>
    </row>
    <row r="260" spans="1:15" x14ac:dyDescent="0.35">
      <c r="A260" s="106" t="str">
        <f>+IF(Eventos!AI265=0,"",Eventos!AI265)</f>
        <v/>
      </c>
      <c r="B260" s="106" t="str">
        <f>+IF(Eventos!S265=0,"",Eventos!S265)</f>
        <v/>
      </c>
      <c r="C260" t="str">
        <f>+IF(Eventos!AJ265=0,"",Eventos!AJ265)</f>
        <v/>
      </c>
      <c r="D260" s="106" t="str">
        <f>+IF(Eventos!AK265=0,"",Eventos!AK265)</f>
        <v/>
      </c>
      <c r="E260" s="106" t="str">
        <f>+IF(Eventos!AL265=0,"",Eventos!AL265)</f>
        <v/>
      </c>
      <c r="F260" s="106" t="str">
        <f>+IF(Eventos!AN265=0,"",Eventos!AN265)</f>
        <v/>
      </c>
      <c r="G260" s="106" t="str">
        <f>+IF(Eventos!AO265=0,"",Eventos!AO265)</f>
        <v/>
      </c>
      <c r="H260" t="str">
        <f>+IF(Eventos!AR265=0,"",Eventos!AR265)</f>
        <v/>
      </c>
      <c r="I260" t="str">
        <f>+IF(Eventos!AT265=0,"",Eventos!AT265)</f>
        <v/>
      </c>
      <c r="J260" t="str">
        <f>+IF(Eventos!AV265=0,"",Eventos!AV265)</f>
        <v/>
      </c>
      <c r="K260" t="str">
        <f>+IF(Eventos!AX265=0,"",Eventos!AX265)</f>
        <v/>
      </c>
      <c r="L260" t="str">
        <f>+IF(Eventos!AZ265=0,"",Eventos!AZ265)</f>
        <v/>
      </c>
      <c r="M260" t="str">
        <f>+IF(Eventos!BB265=0,"",Eventos!BB265)</f>
        <v/>
      </c>
      <c r="N260" s="106" t="str">
        <f>+IF(Eventos!AP265=0,"",Eventos!AP265)</f>
        <v/>
      </c>
      <c r="O260" s="106" t="str">
        <f>+IF(Eventos!AM265=0,"",Eventos!AM265)</f>
        <v/>
      </c>
    </row>
    <row r="261" spans="1:15" x14ac:dyDescent="0.35">
      <c r="A261" s="106" t="str">
        <f>+IF(Eventos!AI266=0,"",Eventos!AI266)</f>
        <v/>
      </c>
      <c r="B261" s="106" t="str">
        <f>+IF(Eventos!S266=0,"",Eventos!S266)</f>
        <v/>
      </c>
      <c r="C261" t="str">
        <f>+IF(Eventos!AJ266=0,"",Eventos!AJ266)</f>
        <v/>
      </c>
      <c r="D261" s="106" t="str">
        <f>+IF(Eventos!AK266=0,"",Eventos!AK266)</f>
        <v/>
      </c>
      <c r="E261" s="106" t="str">
        <f>+IF(Eventos!AL266=0,"",Eventos!AL266)</f>
        <v/>
      </c>
      <c r="F261" s="106" t="str">
        <f>+IF(Eventos!AN266=0,"",Eventos!AN266)</f>
        <v/>
      </c>
      <c r="G261" s="106" t="str">
        <f>+IF(Eventos!AO266=0,"",Eventos!AO266)</f>
        <v/>
      </c>
      <c r="H261" t="str">
        <f>+IF(Eventos!AR266=0,"",Eventos!AR266)</f>
        <v/>
      </c>
      <c r="I261" t="str">
        <f>+IF(Eventos!AT266=0,"",Eventos!AT266)</f>
        <v/>
      </c>
      <c r="J261" t="str">
        <f>+IF(Eventos!AV266=0,"",Eventos!AV266)</f>
        <v/>
      </c>
      <c r="K261" t="str">
        <f>+IF(Eventos!AX266=0,"",Eventos!AX266)</f>
        <v/>
      </c>
      <c r="L261" t="str">
        <f>+IF(Eventos!AZ266=0,"",Eventos!AZ266)</f>
        <v/>
      </c>
      <c r="M261" t="str">
        <f>+IF(Eventos!BB266=0,"",Eventos!BB266)</f>
        <v/>
      </c>
      <c r="N261" s="106" t="str">
        <f>+IF(Eventos!AP266=0,"",Eventos!AP266)</f>
        <v/>
      </c>
      <c r="O261" s="106" t="str">
        <f>+IF(Eventos!AM266=0,"",Eventos!AM266)</f>
        <v/>
      </c>
    </row>
    <row r="262" spans="1:15" x14ac:dyDescent="0.35">
      <c r="A262" s="106" t="str">
        <f>+IF(Eventos!AI267=0,"",Eventos!AI267)</f>
        <v/>
      </c>
      <c r="B262" s="106" t="str">
        <f>+IF(Eventos!S267=0,"",Eventos!S267)</f>
        <v/>
      </c>
      <c r="C262" t="str">
        <f>+IF(Eventos!AJ267=0,"",Eventos!AJ267)</f>
        <v/>
      </c>
      <c r="D262" s="106" t="str">
        <f>+IF(Eventos!AK267=0,"",Eventos!AK267)</f>
        <v/>
      </c>
      <c r="E262" s="106" t="str">
        <f>+IF(Eventos!AL267=0,"",Eventos!AL267)</f>
        <v/>
      </c>
      <c r="F262" s="106" t="str">
        <f>+IF(Eventos!AN267=0,"",Eventos!AN267)</f>
        <v/>
      </c>
      <c r="G262" s="106" t="str">
        <f>+IF(Eventos!AO267=0,"",Eventos!AO267)</f>
        <v/>
      </c>
      <c r="H262" t="str">
        <f>+IF(Eventos!AR267=0,"",Eventos!AR267)</f>
        <v/>
      </c>
      <c r="I262" t="str">
        <f>+IF(Eventos!AT267=0,"",Eventos!AT267)</f>
        <v/>
      </c>
      <c r="J262" t="str">
        <f>+IF(Eventos!AV267=0,"",Eventos!AV267)</f>
        <v/>
      </c>
      <c r="K262" t="str">
        <f>+IF(Eventos!AX267=0,"",Eventos!AX267)</f>
        <v/>
      </c>
      <c r="L262" t="str">
        <f>+IF(Eventos!AZ267=0,"",Eventos!AZ267)</f>
        <v/>
      </c>
      <c r="M262" t="str">
        <f>+IF(Eventos!BB267=0,"",Eventos!BB267)</f>
        <v/>
      </c>
      <c r="N262" s="106" t="str">
        <f>+IF(Eventos!AP267=0,"",Eventos!AP267)</f>
        <v/>
      </c>
      <c r="O262" s="106" t="str">
        <f>+IF(Eventos!AM267=0,"",Eventos!AM267)</f>
        <v/>
      </c>
    </row>
    <row r="263" spans="1:15" x14ac:dyDescent="0.35">
      <c r="A263" s="106" t="str">
        <f>+IF(Eventos!AI268=0,"",Eventos!AI268)</f>
        <v/>
      </c>
      <c r="B263" s="106" t="str">
        <f>+IF(Eventos!S268=0,"",Eventos!S268)</f>
        <v/>
      </c>
      <c r="C263" t="str">
        <f>+IF(Eventos!AJ268=0,"",Eventos!AJ268)</f>
        <v/>
      </c>
      <c r="D263" s="106" t="str">
        <f>+IF(Eventos!AK268=0,"",Eventos!AK268)</f>
        <v/>
      </c>
      <c r="E263" s="106" t="str">
        <f>+IF(Eventos!AL268=0,"",Eventos!AL268)</f>
        <v/>
      </c>
      <c r="F263" s="106" t="str">
        <f>+IF(Eventos!AN268=0,"",Eventos!AN268)</f>
        <v/>
      </c>
      <c r="G263" s="106" t="str">
        <f>+IF(Eventos!AO268=0,"",Eventos!AO268)</f>
        <v/>
      </c>
      <c r="H263" t="str">
        <f>+IF(Eventos!AR268=0,"",Eventos!AR268)</f>
        <v/>
      </c>
      <c r="I263" t="str">
        <f>+IF(Eventos!AT268=0,"",Eventos!AT268)</f>
        <v/>
      </c>
      <c r="J263" t="str">
        <f>+IF(Eventos!AV268=0,"",Eventos!AV268)</f>
        <v/>
      </c>
      <c r="K263" t="str">
        <f>+IF(Eventos!AX268=0,"",Eventos!AX268)</f>
        <v/>
      </c>
      <c r="L263" t="str">
        <f>+IF(Eventos!AZ268=0,"",Eventos!AZ268)</f>
        <v/>
      </c>
      <c r="M263" t="str">
        <f>+IF(Eventos!BB268=0,"",Eventos!BB268)</f>
        <v/>
      </c>
      <c r="N263" s="106" t="str">
        <f>+IF(Eventos!AP268=0,"",Eventos!AP268)</f>
        <v/>
      </c>
      <c r="O263" s="106" t="str">
        <f>+IF(Eventos!AM268=0,"",Eventos!AM268)</f>
        <v/>
      </c>
    </row>
    <row r="264" spans="1:15" x14ac:dyDescent="0.35">
      <c r="A264" s="106" t="str">
        <f>+IF(Eventos!AI269=0,"",Eventos!AI269)</f>
        <v/>
      </c>
      <c r="B264" s="106" t="str">
        <f>+IF(Eventos!S269=0,"",Eventos!S269)</f>
        <v/>
      </c>
      <c r="C264" t="str">
        <f>+IF(Eventos!AJ269=0,"",Eventos!AJ269)</f>
        <v/>
      </c>
      <c r="D264" s="106" t="str">
        <f>+IF(Eventos!AK269=0,"",Eventos!AK269)</f>
        <v/>
      </c>
      <c r="E264" s="106" t="str">
        <f>+IF(Eventos!AL269=0,"",Eventos!AL269)</f>
        <v/>
      </c>
      <c r="F264" s="106" t="str">
        <f>+IF(Eventos!AN269=0,"",Eventos!AN269)</f>
        <v/>
      </c>
      <c r="G264" s="106" t="str">
        <f>+IF(Eventos!AO269=0,"",Eventos!AO269)</f>
        <v/>
      </c>
      <c r="H264" t="str">
        <f>+IF(Eventos!AR269=0,"",Eventos!AR269)</f>
        <v/>
      </c>
      <c r="I264" t="str">
        <f>+IF(Eventos!AT269=0,"",Eventos!AT269)</f>
        <v/>
      </c>
      <c r="J264" t="str">
        <f>+IF(Eventos!AV269=0,"",Eventos!AV269)</f>
        <v/>
      </c>
      <c r="K264" t="str">
        <f>+IF(Eventos!AX269=0,"",Eventos!AX269)</f>
        <v/>
      </c>
      <c r="L264" t="str">
        <f>+IF(Eventos!AZ269=0,"",Eventos!AZ269)</f>
        <v/>
      </c>
      <c r="M264" t="str">
        <f>+IF(Eventos!BB269=0,"",Eventos!BB269)</f>
        <v/>
      </c>
      <c r="N264" s="106" t="str">
        <f>+IF(Eventos!AP269=0,"",Eventos!AP269)</f>
        <v/>
      </c>
      <c r="O264" s="106" t="str">
        <f>+IF(Eventos!AM269=0,"",Eventos!AM269)</f>
        <v/>
      </c>
    </row>
    <row r="265" spans="1:15" x14ac:dyDescent="0.35">
      <c r="A265" s="106" t="str">
        <f>+IF(Eventos!AI270=0,"",Eventos!AI270)</f>
        <v/>
      </c>
      <c r="B265" s="106" t="str">
        <f>+IF(Eventos!S270=0,"",Eventos!S270)</f>
        <v/>
      </c>
      <c r="C265" t="str">
        <f>+IF(Eventos!AJ270=0,"",Eventos!AJ270)</f>
        <v/>
      </c>
      <c r="D265" s="106" t="str">
        <f>+IF(Eventos!AK270=0,"",Eventos!AK270)</f>
        <v/>
      </c>
      <c r="E265" s="106" t="str">
        <f>+IF(Eventos!AL270=0,"",Eventos!AL270)</f>
        <v/>
      </c>
      <c r="F265" s="106" t="str">
        <f>+IF(Eventos!AN270=0,"",Eventos!AN270)</f>
        <v/>
      </c>
      <c r="G265" s="106" t="str">
        <f>+IF(Eventos!AO270=0,"",Eventos!AO270)</f>
        <v/>
      </c>
      <c r="H265" t="str">
        <f>+IF(Eventos!AR270=0,"",Eventos!AR270)</f>
        <v/>
      </c>
      <c r="I265" t="str">
        <f>+IF(Eventos!AT270=0,"",Eventos!AT270)</f>
        <v/>
      </c>
      <c r="J265" t="str">
        <f>+IF(Eventos!AV270=0,"",Eventos!AV270)</f>
        <v/>
      </c>
      <c r="K265" t="str">
        <f>+IF(Eventos!AX270=0,"",Eventos!AX270)</f>
        <v/>
      </c>
      <c r="L265" t="str">
        <f>+IF(Eventos!AZ270=0,"",Eventos!AZ270)</f>
        <v/>
      </c>
      <c r="M265" t="str">
        <f>+IF(Eventos!BB270=0,"",Eventos!BB270)</f>
        <v/>
      </c>
      <c r="N265" s="106" t="str">
        <f>+IF(Eventos!AP270=0,"",Eventos!AP270)</f>
        <v/>
      </c>
      <c r="O265" s="106" t="str">
        <f>+IF(Eventos!AM270=0,"",Eventos!AM270)</f>
        <v/>
      </c>
    </row>
    <row r="266" spans="1:15" x14ac:dyDescent="0.35">
      <c r="A266" s="106" t="str">
        <f>+IF(Eventos!AI271=0,"",Eventos!AI271)</f>
        <v/>
      </c>
      <c r="B266" s="106" t="str">
        <f>+IF(Eventos!S271=0,"",Eventos!S271)</f>
        <v/>
      </c>
      <c r="C266" t="str">
        <f>+IF(Eventos!AJ271=0,"",Eventos!AJ271)</f>
        <v/>
      </c>
      <c r="D266" s="106" t="str">
        <f>+IF(Eventos!AK271=0,"",Eventos!AK271)</f>
        <v/>
      </c>
      <c r="E266" s="106" t="str">
        <f>+IF(Eventos!AL271=0,"",Eventos!AL271)</f>
        <v/>
      </c>
      <c r="F266" s="106" t="str">
        <f>+IF(Eventos!AN271=0,"",Eventos!AN271)</f>
        <v/>
      </c>
      <c r="G266" s="106" t="str">
        <f>+IF(Eventos!AO271=0,"",Eventos!AO271)</f>
        <v/>
      </c>
      <c r="H266" t="str">
        <f>+IF(Eventos!AR271=0,"",Eventos!AR271)</f>
        <v/>
      </c>
      <c r="I266" t="str">
        <f>+IF(Eventos!AT271=0,"",Eventos!AT271)</f>
        <v/>
      </c>
      <c r="J266" t="str">
        <f>+IF(Eventos!AV271=0,"",Eventos!AV271)</f>
        <v/>
      </c>
      <c r="K266" t="str">
        <f>+IF(Eventos!AX271=0,"",Eventos!AX271)</f>
        <v/>
      </c>
      <c r="L266" t="str">
        <f>+IF(Eventos!AZ271=0,"",Eventos!AZ271)</f>
        <v/>
      </c>
      <c r="M266" t="str">
        <f>+IF(Eventos!BB271=0,"",Eventos!BB271)</f>
        <v/>
      </c>
      <c r="N266" s="106" t="str">
        <f>+IF(Eventos!AP271=0,"",Eventos!AP271)</f>
        <v/>
      </c>
      <c r="O266" s="106" t="str">
        <f>+IF(Eventos!AM271=0,"",Eventos!AM271)</f>
        <v/>
      </c>
    </row>
    <row r="267" spans="1:15" x14ac:dyDescent="0.35">
      <c r="A267" s="106" t="str">
        <f>+IF(Eventos!AI272=0,"",Eventos!AI272)</f>
        <v/>
      </c>
      <c r="B267" s="106" t="str">
        <f>+IF(Eventos!S272=0,"",Eventos!S272)</f>
        <v/>
      </c>
      <c r="C267" t="str">
        <f>+IF(Eventos!AJ272=0,"",Eventos!AJ272)</f>
        <v/>
      </c>
      <c r="D267" s="106" t="str">
        <f>+IF(Eventos!AK272=0,"",Eventos!AK272)</f>
        <v/>
      </c>
      <c r="E267" s="106" t="str">
        <f>+IF(Eventos!AL272=0,"",Eventos!AL272)</f>
        <v/>
      </c>
      <c r="F267" s="106" t="str">
        <f>+IF(Eventos!AN272=0,"",Eventos!AN272)</f>
        <v/>
      </c>
      <c r="G267" s="106" t="str">
        <f>+IF(Eventos!AO272=0,"",Eventos!AO272)</f>
        <v/>
      </c>
      <c r="H267" t="str">
        <f>+IF(Eventos!AR272=0,"",Eventos!AR272)</f>
        <v/>
      </c>
      <c r="I267" t="str">
        <f>+IF(Eventos!AT272=0,"",Eventos!AT272)</f>
        <v/>
      </c>
      <c r="J267" t="str">
        <f>+IF(Eventos!AV272=0,"",Eventos!AV272)</f>
        <v/>
      </c>
      <c r="K267" t="str">
        <f>+IF(Eventos!AX272=0,"",Eventos!AX272)</f>
        <v/>
      </c>
      <c r="L267" t="str">
        <f>+IF(Eventos!AZ272=0,"",Eventos!AZ272)</f>
        <v/>
      </c>
      <c r="M267" t="str">
        <f>+IF(Eventos!BB272=0,"",Eventos!BB272)</f>
        <v/>
      </c>
      <c r="N267" s="106" t="str">
        <f>+IF(Eventos!AP272=0,"",Eventos!AP272)</f>
        <v/>
      </c>
      <c r="O267" s="106" t="str">
        <f>+IF(Eventos!AM272=0,"",Eventos!AM272)</f>
        <v/>
      </c>
    </row>
    <row r="268" spans="1:15" x14ac:dyDescent="0.35">
      <c r="A268" s="106" t="str">
        <f>+IF(Eventos!AI273=0,"",Eventos!AI273)</f>
        <v/>
      </c>
      <c r="B268" s="106" t="str">
        <f>+IF(Eventos!S273=0,"",Eventos!S273)</f>
        <v/>
      </c>
      <c r="C268" t="str">
        <f>+IF(Eventos!AJ273=0,"",Eventos!AJ273)</f>
        <v/>
      </c>
      <c r="D268" s="106" t="str">
        <f>+IF(Eventos!AK273=0,"",Eventos!AK273)</f>
        <v/>
      </c>
      <c r="E268" s="106" t="str">
        <f>+IF(Eventos!AL273=0,"",Eventos!AL273)</f>
        <v/>
      </c>
      <c r="F268" s="106" t="str">
        <f>+IF(Eventos!AN273=0,"",Eventos!AN273)</f>
        <v/>
      </c>
      <c r="G268" s="106" t="str">
        <f>+IF(Eventos!AO273=0,"",Eventos!AO273)</f>
        <v/>
      </c>
      <c r="H268" t="str">
        <f>+IF(Eventos!AR273=0,"",Eventos!AR273)</f>
        <v/>
      </c>
      <c r="I268" t="str">
        <f>+IF(Eventos!AT273=0,"",Eventos!AT273)</f>
        <v/>
      </c>
      <c r="J268" t="str">
        <f>+IF(Eventos!AV273=0,"",Eventos!AV273)</f>
        <v/>
      </c>
      <c r="K268" t="str">
        <f>+IF(Eventos!AX273=0,"",Eventos!AX273)</f>
        <v/>
      </c>
      <c r="L268" t="str">
        <f>+IF(Eventos!AZ273=0,"",Eventos!AZ273)</f>
        <v/>
      </c>
      <c r="M268" t="str">
        <f>+IF(Eventos!BB273=0,"",Eventos!BB273)</f>
        <v/>
      </c>
      <c r="N268" s="106" t="str">
        <f>+IF(Eventos!AP273=0,"",Eventos!AP273)</f>
        <v/>
      </c>
      <c r="O268" s="106" t="str">
        <f>+IF(Eventos!AM273=0,"",Eventos!AM273)</f>
        <v/>
      </c>
    </row>
    <row r="269" spans="1:15" x14ac:dyDescent="0.35">
      <c r="A269" s="106" t="str">
        <f>+IF(Eventos!AI274=0,"",Eventos!AI274)</f>
        <v/>
      </c>
      <c r="B269" s="106" t="str">
        <f>+IF(Eventos!S274=0,"",Eventos!S274)</f>
        <v/>
      </c>
      <c r="C269" t="str">
        <f>+IF(Eventos!AJ274=0,"",Eventos!AJ274)</f>
        <v/>
      </c>
      <c r="D269" s="106" t="str">
        <f>+IF(Eventos!AK274=0,"",Eventos!AK274)</f>
        <v/>
      </c>
      <c r="E269" s="106" t="str">
        <f>+IF(Eventos!AL274=0,"",Eventos!AL274)</f>
        <v/>
      </c>
      <c r="F269" s="106" t="str">
        <f>+IF(Eventos!AN274=0,"",Eventos!AN274)</f>
        <v/>
      </c>
      <c r="G269" s="106" t="str">
        <f>+IF(Eventos!AO274=0,"",Eventos!AO274)</f>
        <v/>
      </c>
      <c r="H269" t="str">
        <f>+IF(Eventos!AR274=0,"",Eventos!AR274)</f>
        <v/>
      </c>
      <c r="I269" t="str">
        <f>+IF(Eventos!AT274=0,"",Eventos!AT274)</f>
        <v/>
      </c>
      <c r="J269" t="str">
        <f>+IF(Eventos!AV274=0,"",Eventos!AV274)</f>
        <v/>
      </c>
      <c r="K269" t="str">
        <f>+IF(Eventos!AX274=0,"",Eventos!AX274)</f>
        <v/>
      </c>
      <c r="L269" t="str">
        <f>+IF(Eventos!AZ274=0,"",Eventos!AZ274)</f>
        <v/>
      </c>
      <c r="M269" t="str">
        <f>+IF(Eventos!BB274=0,"",Eventos!BB274)</f>
        <v/>
      </c>
      <c r="N269" s="106" t="str">
        <f>+IF(Eventos!AP274=0,"",Eventos!AP274)</f>
        <v/>
      </c>
      <c r="O269" s="106" t="str">
        <f>+IF(Eventos!AM274=0,"",Eventos!AM274)</f>
        <v/>
      </c>
    </row>
    <row r="270" spans="1:15" x14ac:dyDescent="0.35">
      <c r="A270" s="106" t="str">
        <f>+IF(Eventos!AI275=0,"",Eventos!AI275)</f>
        <v/>
      </c>
      <c r="B270" s="106" t="str">
        <f>+IF(Eventos!S275=0,"",Eventos!S275)</f>
        <v/>
      </c>
      <c r="C270" t="str">
        <f>+IF(Eventos!AJ275=0,"",Eventos!AJ275)</f>
        <v/>
      </c>
      <c r="D270" s="106" t="str">
        <f>+IF(Eventos!AK275=0,"",Eventos!AK275)</f>
        <v/>
      </c>
      <c r="E270" s="106" t="str">
        <f>+IF(Eventos!AL275=0,"",Eventos!AL275)</f>
        <v/>
      </c>
      <c r="F270" s="106" t="str">
        <f>+IF(Eventos!AN275=0,"",Eventos!AN275)</f>
        <v/>
      </c>
      <c r="G270" s="106" t="str">
        <f>+IF(Eventos!AO275=0,"",Eventos!AO275)</f>
        <v/>
      </c>
      <c r="H270" t="str">
        <f>+IF(Eventos!AR275=0,"",Eventos!AR275)</f>
        <v/>
      </c>
      <c r="I270" t="str">
        <f>+IF(Eventos!AT275=0,"",Eventos!AT275)</f>
        <v/>
      </c>
      <c r="J270" t="str">
        <f>+IF(Eventos!AV275=0,"",Eventos!AV275)</f>
        <v/>
      </c>
      <c r="K270" t="str">
        <f>+IF(Eventos!AX275=0,"",Eventos!AX275)</f>
        <v/>
      </c>
      <c r="L270" t="str">
        <f>+IF(Eventos!AZ275=0,"",Eventos!AZ275)</f>
        <v/>
      </c>
      <c r="M270" t="str">
        <f>+IF(Eventos!BB275=0,"",Eventos!BB275)</f>
        <v/>
      </c>
      <c r="N270" s="106" t="str">
        <f>+IF(Eventos!AP275=0,"",Eventos!AP275)</f>
        <v/>
      </c>
      <c r="O270" s="106" t="str">
        <f>+IF(Eventos!AM275=0,"",Eventos!AM275)</f>
        <v/>
      </c>
    </row>
    <row r="271" spans="1:15" x14ac:dyDescent="0.35">
      <c r="A271" s="106" t="str">
        <f>+IF(Eventos!AI276=0,"",Eventos!AI276)</f>
        <v/>
      </c>
      <c r="B271" s="106" t="str">
        <f>+IF(Eventos!S276=0,"",Eventos!S276)</f>
        <v/>
      </c>
      <c r="C271" t="str">
        <f>+IF(Eventos!AJ276=0,"",Eventos!AJ276)</f>
        <v/>
      </c>
      <c r="D271" s="106" t="str">
        <f>+IF(Eventos!AK276=0,"",Eventos!AK276)</f>
        <v/>
      </c>
      <c r="E271" s="106" t="str">
        <f>+IF(Eventos!AL276=0,"",Eventos!AL276)</f>
        <v/>
      </c>
      <c r="F271" s="106" t="str">
        <f>+IF(Eventos!AN276=0,"",Eventos!AN276)</f>
        <v/>
      </c>
      <c r="G271" s="106" t="str">
        <f>+IF(Eventos!AO276=0,"",Eventos!AO276)</f>
        <v/>
      </c>
      <c r="H271" t="str">
        <f>+IF(Eventos!AR276=0,"",Eventos!AR276)</f>
        <v/>
      </c>
      <c r="I271" t="str">
        <f>+IF(Eventos!AT276=0,"",Eventos!AT276)</f>
        <v/>
      </c>
      <c r="J271" t="str">
        <f>+IF(Eventos!AV276=0,"",Eventos!AV276)</f>
        <v/>
      </c>
      <c r="K271" t="str">
        <f>+IF(Eventos!AX276=0,"",Eventos!AX276)</f>
        <v/>
      </c>
      <c r="L271" t="str">
        <f>+IF(Eventos!AZ276=0,"",Eventos!AZ276)</f>
        <v/>
      </c>
      <c r="M271" t="str">
        <f>+IF(Eventos!BB276=0,"",Eventos!BB276)</f>
        <v/>
      </c>
      <c r="N271" s="106" t="str">
        <f>+IF(Eventos!AP276=0,"",Eventos!AP276)</f>
        <v/>
      </c>
      <c r="O271" s="106" t="str">
        <f>+IF(Eventos!AM276=0,"",Eventos!AM276)</f>
        <v/>
      </c>
    </row>
    <row r="272" spans="1:15" x14ac:dyDescent="0.35">
      <c r="A272" s="106" t="str">
        <f>+IF(Eventos!AI277=0,"",Eventos!AI277)</f>
        <v/>
      </c>
      <c r="B272" s="106" t="str">
        <f>+IF(Eventos!S277=0,"",Eventos!S277)</f>
        <v/>
      </c>
      <c r="C272" t="str">
        <f>+IF(Eventos!AJ277=0,"",Eventos!AJ277)</f>
        <v/>
      </c>
      <c r="D272" s="106" t="str">
        <f>+IF(Eventos!AK277=0,"",Eventos!AK277)</f>
        <v/>
      </c>
      <c r="E272" s="106" t="str">
        <f>+IF(Eventos!AL277=0,"",Eventos!AL277)</f>
        <v/>
      </c>
      <c r="F272" s="106" t="str">
        <f>+IF(Eventos!AN277=0,"",Eventos!AN277)</f>
        <v/>
      </c>
      <c r="G272" s="106" t="str">
        <f>+IF(Eventos!AO277=0,"",Eventos!AO277)</f>
        <v/>
      </c>
      <c r="H272" t="str">
        <f>+IF(Eventos!AR277=0,"",Eventos!AR277)</f>
        <v/>
      </c>
      <c r="I272" t="str">
        <f>+IF(Eventos!AT277=0,"",Eventos!AT277)</f>
        <v/>
      </c>
      <c r="J272" t="str">
        <f>+IF(Eventos!AV277=0,"",Eventos!AV277)</f>
        <v/>
      </c>
      <c r="K272" t="str">
        <f>+IF(Eventos!AX277=0,"",Eventos!AX277)</f>
        <v/>
      </c>
      <c r="L272" t="str">
        <f>+IF(Eventos!AZ277=0,"",Eventos!AZ277)</f>
        <v/>
      </c>
      <c r="M272" t="str">
        <f>+IF(Eventos!BB277=0,"",Eventos!BB277)</f>
        <v/>
      </c>
      <c r="N272" s="106" t="str">
        <f>+IF(Eventos!AP277=0,"",Eventos!AP277)</f>
        <v/>
      </c>
      <c r="O272" s="106" t="str">
        <f>+IF(Eventos!AM277=0,"",Eventos!AM277)</f>
        <v/>
      </c>
    </row>
    <row r="273" spans="1:15" x14ac:dyDescent="0.35">
      <c r="A273" s="106" t="str">
        <f>+IF(Eventos!AI278=0,"",Eventos!AI278)</f>
        <v/>
      </c>
      <c r="B273" s="106" t="str">
        <f>+IF(Eventos!S278=0,"",Eventos!S278)</f>
        <v/>
      </c>
      <c r="C273" t="str">
        <f>+IF(Eventos!AJ278=0,"",Eventos!AJ278)</f>
        <v/>
      </c>
      <c r="D273" s="106" t="str">
        <f>+IF(Eventos!AK278=0,"",Eventos!AK278)</f>
        <v/>
      </c>
      <c r="E273" s="106" t="str">
        <f>+IF(Eventos!AL278=0,"",Eventos!AL278)</f>
        <v/>
      </c>
      <c r="F273" s="106" t="str">
        <f>+IF(Eventos!AN278=0,"",Eventos!AN278)</f>
        <v/>
      </c>
      <c r="G273" s="106" t="str">
        <f>+IF(Eventos!AO278=0,"",Eventos!AO278)</f>
        <v/>
      </c>
      <c r="H273" t="str">
        <f>+IF(Eventos!AR278=0,"",Eventos!AR278)</f>
        <v/>
      </c>
      <c r="I273" t="str">
        <f>+IF(Eventos!AT278=0,"",Eventos!AT278)</f>
        <v/>
      </c>
      <c r="J273" t="str">
        <f>+IF(Eventos!AV278=0,"",Eventos!AV278)</f>
        <v/>
      </c>
      <c r="K273" t="str">
        <f>+IF(Eventos!AX278=0,"",Eventos!AX278)</f>
        <v/>
      </c>
      <c r="L273" t="str">
        <f>+IF(Eventos!AZ278=0,"",Eventos!AZ278)</f>
        <v/>
      </c>
      <c r="M273" t="str">
        <f>+IF(Eventos!BB278=0,"",Eventos!BB278)</f>
        <v/>
      </c>
      <c r="N273" s="106" t="str">
        <f>+IF(Eventos!AP278=0,"",Eventos!AP278)</f>
        <v/>
      </c>
      <c r="O273" s="106" t="str">
        <f>+IF(Eventos!AM278=0,"",Eventos!AM278)</f>
        <v/>
      </c>
    </row>
    <row r="274" spans="1:15" x14ac:dyDescent="0.35">
      <c r="A274" s="106" t="str">
        <f>+IF(Eventos!AI279=0,"",Eventos!AI279)</f>
        <v/>
      </c>
      <c r="B274" s="106" t="str">
        <f>+IF(Eventos!S279=0,"",Eventos!S279)</f>
        <v/>
      </c>
      <c r="C274" t="str">
        <f>+IF(Eventos!AJ279=0,"",Eventos!AJ279)</f>
        <v/>
      </c>
      <c r="D274" s="106" t="str">
        <f>+IF(Eventos!AK279=0,"",Eventos!AK279)</f>
        <v/>
      </c>
      <c r="E274" s="106" t="str">
        <f>+IF(Eventos!AL279=0,"",Eventos!AL279)</f>
        <v/>
      </c>
      <c r="F274" s="106" t="str">
        <f>+IF(Eventos!AN279=0,"",Eventos!AN279)</f>
        <v/>
      </c>
      <c r="G274" s="106" t="str">
        <f>+IF(Eventos!AO279=0,"",Eventos!AO279)</f>
        <v/>
      </c>
      <c r="H274" t="str">
        <f>+IF(Eventos!AR279=0,"",Eventos!AR279)</f>
        <v/>
      </c>
      <c r="I274" t="str">
        <f>+IF(Eventos!AT279=0,"",Eventos!AT279)</f>
        <v/>
      </c>
      <c r="J274" t="str">
        <f>+IF(Eventos!AV279=0,"",Eventos!AV279)</f>
        <v/>
      </c>
      <c r="K274" t="str">
        <f>+IF(Eventos!AX279=0,"",Eventos!AX279)</f>
        <v/>
      </c>
      <c r="L274" t="str">
        <f>+IF(Eventos!AZ279=0,"",Eventos!AZ279)</f>
        <v/>
      </c>
      <c r="M274" t="str">
        <f>+IF(Eventos!BB279=0,"",Eventos!BB279)</f>
        <v/>
      </c>
      <c r="N274" s="106" t="str">
        <f>+IF(Eventos!AP279=0,"",Eventos!AP279)</f>
        <v/>
      </c>
      <c r="O274" s="106" t="str">
        <f>+IF(Eventos!AM279=0,"",Eventos!AM279)</f>
        <v/>
      </c>
    </row>
    <row r="275" spans="1:15" x14ac:dyDescent="0.35">
      <c r="A275" s="106" t="str">
        <f>+IF(Eventos!AI280=0,"",Eventos!AI280)</f>
        <v/>
      </c>
      <c r="B275" s="106" t="str">
        <f>+IF(Eventos!S280=0,"",Eventos!S280)</f>
        <v/>
      </c>
      <c r="C275" t="str">
        <f>+IF(Eventos!AJ280=0,"",Eventos!AJ280)</f>
        <v/>
      </c>
      <c r="D275" s="106" t="str">
        <f>+IF(Eventos!AK280=0,"",Eventos!AK280)</f>
        <v/>
      </c>
      <c r="E275" s="106" t="str">
        <f>+IF(Eventos!AL280=0,"",Eventos!AL280)</f>
        <v/>
      </c>
      <c r="F275" s="106" t="str">
        <f>+IF(Eventos!AN280=0,"",Eventos!AN280)</f>
        <v/>
      </c>
      <c r="G275" s="106" t="str">
        <f>+IF(Eventos!AO280=0,"",Eventos!AO280)</f>
        <v/>
      </c>
      <c r="H275" t="str">
        <f>+IF(Eventos!AR280=0,"",Eventos!AR280)</f>
        <v/>
      </c>
      <c r="I275" t="str">
        <f>+IF(Eventos!AT280=0,"",Eventos!AT280)</f>
        <v/>
      </c>
      <c r="J275" t="str">
        <f>+IF(Eventos!AV280=0,"",Eventos!AV280)</f>
        <v/>
      </c>
      <c r="K275" t="str">
        <f>+IF(Eventos!AX280=0,"",Eventos!AX280)</f>
        <v/>
      </c>
      <c r="L275" t="str">
        <f>+IF(Eventos!AZ280=0,"",Eventos!AZ280)</f>
        <v/>
      </c>
      <c r="M275" t="str">
        <f>+IF(Eventos!BB280=0,"",Eventos!BB280)</f>
        <v/>
      </c>
      <c r="N275" s="106" t="str">
        <f>+IF(Eventos!AP280=0,"",Eventos!AP280)</f>
        <v/>
      </c>
      <c r="O275" s="106" t="str">
        <f>+IF(Eventos!AM280=0,"",Eventos!AM280)</f>
        <v/>
      </c>
    </row>
    <row r="276" spans="1:15" x14ac:dyDescent="0.35">
      <c r="A276" s="106" t="str">
        <f>+IF(Eventos!AI281=0,"",Eventos!AI281)</f>
        <v/>
      </c>
      <c r="B276" s="106" t="str">
        <f>+IF(Eventos!S281=0,"",Eventos!S281)</f>
        <v/>
      </c>
      <c r="C276" t="str">
        <f>+IF(Eventos!AJ281=0,"",Eventos!AJ281)</f>
        <v/>
      </c>
      <c r="D276" s="106" t="str">
        <f>+IF(Eventos!AK281=0,"",Eventos!AK281)</f>
        <v/>
      </c>
      <c r="E276" s="106" t="str">
        <f>+IF(Eventos!AL281=0,"",Eventos!AL281)</f>
        <v/>
      </c>
      <c r="F276" s="106" t="str">
        <f>+IF(Eventos!AN281=0,"",Eventos!AN281)</f>
        <v/>
      </c>
      <c r="G276" s="106" t="str">
        <f>+IF(Eventos!AO281=0,"",Eventos!AO281)</f>
        <v/>
      </c>
      <c r="H276" t="str">
        <f>+IF(Eventos!AR281=0,"",Eventos!AR281)</f>
        <v/>
      </c>
      <c r="I276" t="str">
        <f>+IF(Eventos!AT281=0,"",Eventos!AT281)</f>
        <v/>
      </c>
      <c r="J276" t="str">
        <f>+IF(Eventos!AV281=0,"",Eventos!AV281)</f>
        <v/>
      </c>
      <c r="K276" t="str">
        <f>+IF(Eventos!AX281=0,"",Eventos!AX281)</f>
        <v/>
      </c>
      <c r="L276" t="str">
        <f>+IF(Eventos!AZ281=0,"",Eventos!AZ281)</f>
        <v/>
      </c>
      <c r="M276" t="str">
        <f>+IF(Eventos!BB281=0,"",Eventos!BB281)</f>
        <v/>
      </c>
      <c r="N276" s="106" t="str">
        <f>+IF(Eventos!AP281=0,"",Eventos!AP281)</f>
        <v/>
      </c>
      <c r="O276" s="106" t="str">
        <f>+IF(Eventos!AM281=0,"",Eventos!AM281)</f>
        <v/>
      </c>
    </row>
    <row r="277" spans="1:15" x14ac:dyDescent="0.35">
      <c r="A277" s="106" t="str">
        <f>+IF(Eventos!AI282=0,"",Eventos!AI282)</f>
        <v/>
      </c>
      <c r="B277" s="106" t="str">
        <f>+IF(Eventos!S282=0,"",Eventos!S282)</f>
        <v/>
      </c>
      <c r="C277" t="str">
        <f>+IF(Eventos!AJ282=0,"",Eventos!AJ282)</f>
        <v/>
      </c>
      <c r="D277" s="106" t="str">
        <f>+IF(Eventos!AK282=0,"",Eventos!AK282)</f>
        <v/>
      </c>
      <c r="E277" s="106" t="str">
        <f>+IF(Eventos!AL282=0,"",Eventos!AL282)</f>
        <v/>
      </c>
      <c r="F277" s="106" t="str">
        <f>+IF(Eventos!AN282=0,"",Eventos!AN282)</f>
        <v/>
      </c>
      <c r="G277" s="106" t="str">
        <f>+IF(Eventos!AO282=0,"",Eventos!AO282)</f>
        <v/>
      </c>
      <c r="H277" t="str">
        <f>+IF(Eventos!AR282=0,"",Eventos!AR282)</f>
        <v/>
      </c>
      <c r="I277" t="str">
        <f>+IF(Eventos!AT282=0,"",Eventos!AT282)</f>
        <v/>
      </c>
      <c r="J277" t="str">
        <f>+IF(Eventos!AV282=0,"",Eventos!AV282)</f>
        <v/>
      </c>
      <c r="K277" t="str">
        <f>+IF(Eventos!AX282=0,"",Eventos!AX282)</f>
        <v/>
      </c>
      <c r="L277" t="str">
        <f>+IF(Eventos!AZ282=0,"",Eventos!AZ282)</f>
        <v/>
      </c>
      <c r="M277" t="str">
        <f>+IF(Eventos!BB282=0,"",Eventos!BB282)</f>
        <v/>
      </c>
      <c r="N277" s="106" t="str">
        <f>+IF(Eventos!AP282=0,"",Eventos!AP282)</f>
        <v/>
      </c>
      <c r="O277" s="106" t="str">
        <f>+IF(Eventos!AM282=0,"",Eventos!AM282)</f>
        <v/>
      </c>
    </row>
    <row r="278" spans="1:15" x14ac:dyDescent="0.35">
      <c r="A278" s="106" t="str">
        <f>+IF(Eventos!AI283=0,"",Eventos!AI283)</f>
        <v/>
      </c>
      <c r="B278" s="106" t="str">
        <f>+IF(Eventos!S283=0,"",Eventos!S283)</f>
        <v/>
      </c>
      <c r="C278" t="str">
        <f>+IF(Eventos!AJ283=0,"",Eventos!AJ283)</f>
        <v/>
      </c>
      <c r="D278" s="106" t="str">
        <f>+IF(Eventos!AK283=0,"",Eventos!AK283)</f>
        <v/>
      </c>
      <c r="E278" s="106" t="str">
        <f>+IF(Eventos!AL283=0,"",Eventos!AL283)</f>
        <v/>
      </c>
      <c r="F278" s="106" t="str">
        <f>+IF(Eventos!AN283=0,"",Eventos!AN283)</f>
        <v/>
      </c>
      <c r="G278" s="106" t="str">
        <f>+IF(Eventos!AO283=0,"",Eventos!AO283)</f>
        <v/>
      </c>
      <c r="H278" t="str">
        <f>+IF(Eventos!AR283=0,"",Eventos!AR283)</f>
        <v/>
      </c>
      <c r="I278" t="str">
        <f>+IF(Eventos!AT283=0,"",Eventos!AT283)</f>
        <v/>
      </c>
      <c r="J278" t="str">
        <f>+IF(Eventos!AV283=0,"",Eventos!AV283)</f>
        <v/>
      </c>
      <c r="K278" t="str">
        <f>+IF(Eventos!AX283=0,"",Eventos!AX283)</f>
        <v/>
      </c>
      <c r="L278" t="str">
        <f>+IF(Eventos!AZ283=0,"",Eventos!AZ283)</f>
        <v/>
      </c>
      <c r="M278" t="str">
        <f>+IF(Eventos!BB283=0,"",Eventos!BB283)</f>
        <v/>
      </c>
      <c r="N278" s="106" t="str">
        <f>+IF(Eventos!AP283=0,"",Eventos!AP283)</f>
        <v/>
      </c>
      <c r="O278" s="106" t="str">
        <f>+IF(Eventos!AM283=0,"",Eventos!AM283)</f>
        <v/>
      </c>
    </row>
    <row r="279" spans="1:15" x14ac:dyDescent="0.35">
      <c r="A279" s="106" t="str">
        <f>+IF(Eventos!AI284=0,"",Eventos!AI284)</f>
        <v/>
      </c>
      <c r="B279" s="106" t="str">
        <f>+IF(Eventos!S284=0,"",Eventos!S284)</f>
        <v/>
      </c>
      <c r="C279" t="str">
        <f>+IF(Eventos!AJ284=0,"",Eventos!AJ284)</f>
        <v/>
      </c>
      <c r="D279" s="106" t="str">
        <f>+IF(Eventos!AK284=0,"",Eventos!AK284)</f>
        <v/>
      </c>
      <c r="E279" s="106" t="str">
        <f>+IF(Eventos!AL284=0,"",Eventos!AL284)</f>
        <v/>
      </c>
      <c r="F279" s="106" t="str">
        <f>+IF(Eventos!AN284=0,"",Eventos!AN284)</f>
        <v/>
      </c>
      <c r="G279" s="106" t="str">
        <f>+IF(Eventos!AO284=0,"",Eventos!AO284)</f>
        <v/>
      </c>
      <c r="H279" t="str">
        <f>+IF(Eventos!AR284=0,"",Eventos!AR284)</f>
        <v/>
      </c>
      <c r="I279" t="str">
        <f>+IF(Eventos!AT284=0,"",Eventos!AT284)</f>
        <v/>
      </c>
      <c r="J279" t="str">
        <f>+IF(Eventos!AV284=0,"",Eventos!AV284)</f>
        <v/>
      </c>
      <c r="K279" t="str">
        <f>+IF(Eventos!AX284=0,"",Eventos!AX284)</f>
        <v/>
      </c>
      <c r="L279" t="str">
        <f>+IF(Eventos!AZ284=0,"",Eventos!AZ284)</f>
        <v/>
      </c>
      <c r="M279" t="str">
        <f>+IF(Eventos!BB284=0,"",Eventos!BB284)</f>
        <v/>
      </c>
      <c r="N279" s="106" t="str">
        <f>+IF(Eventos!AP284=0,"",Eventos!AP284)</f>
        <v/>
      </c>
      <c r="O279" s="106" t="str">
        <f>+IF(Eventos!AM284=0,"",Eventos!AM284)</f>
        <v/>
      </c>
    </row>
    <row r="280" spans="1:15" x14ac:dyDescent="0.35">
      <c r="A280" s="106" t="str">
        <f>+IF(Eventos!AI285=0,"",Eventos!AI285)</f>
        <v/>
      </c>
      <c r="B280" s="106" t="str">
        <f>+IF(Eventos!S285=0,"",Eventos!S285)</f>
        <v/>
      </c>
      <c r="C280" t="str">
        <f>+IF(Eventos!AJ285=0,"",Eventos!AJ285)</f>
        <v/>
      </c>
      <c r="D280" s="106" t="str">
        <f>+IF(Eventos!AK285=0,"",Eventos!AK285)</f>
        <v/>
      </c>
      <c r="E280" s="106" t="str">
        <f>+IF(Eventos!AL285=0,"",Eventos!AL285)</f>
        <v/>
      </c>
      <c r="F280" s="106" t="str">
        <f>+IF(Eventos!AN285=0,"",Eventos!AN285)</f>
        <v/>
      </c>
      <c r="G280" s="106" t="str">
        <f>+IF(Eventos!AO285=0,"",Eventos!AO285)</f>
        <v/>
      </c>
      <c r="H280" t="str">
        <f>+IF(Eventos!AR285=0,"",Eventos!AR285)</f>
        <v/>
      </c>
      <c r="I280" t="str">
        <f>+IF(Eventos!AT285=0,"",Eventos!AT285)</f>
        <v/>
      </c>
      <c r="J280" t="str">
        <f>+IF(Eventos!AV285=0,"",Eventos!AV285)</f>
        <v/>
      </c>
      <c r="K280" t="str">
        <f>+IF(Eventos!AX285=0,"",Eventos!AX285)</f>
        <v/>
      </c>
      <c r="L280" t="str">
        <f>+IF(Eventos!AZ285=0,"",Eventos!AZ285)</f>
        <v/>
      </c>
      <c r="M280" t="str">
        <f>+IF(Eventos!BB285=0,"",Eventos!BB285)</f>
        <v/>
      </c>
      <c r="N280" s="106" t="str">
        <f>+IF(Eventos!AP285=0,"",Eventos!AP285)</f>
        <v/>
      </c>
      <c r="O280" s="106" t="str">
        <f>+IF(Eventos!AM285=0,"",Eventos!AM285)</f>
        <v/>
      </c>
    </row>
    <row r="281" spans="1:15" x14ac:dyDescent="0.35">
      <c r="A281" s="106" t="str">
        <f>+IF(Eventos!AI286=0,"",Eventos!AI286)</f>
        <v/>
      </c>
      <c r="B281" s="106" t="str">
        <f>+IF(Eventos!S286=0,"",Eventos!S286)</f>
        <v/>
      </c>
      <c r="C281" t="str">
        <f>+IF(Eventos!AJ286=0,"",Eventos!AJ286)</f>
        <v/>
      </c>
      <c r="D281" s="106" t="str">
        <f>+IF(Eventos!AK286=0,"",Eventos!AK286)</f>
        <v/>
      </c>
      <c r="E281" s="106" t="str">
        <f>+IF(Eventos!AL286=0,"",Eventos!AL286)</f>
        <v/>
      </c>
      <c r="F281" s="106" t="str">
        <f>+IF(Eventos!AN286=0,"",Eventos!AN286)</f>
        <v/>
      </c>
      <c r="G281" s="106" t="str">
        <f>+IF(Eventos!AO286=0,"",Eventos!AO286)</f>
        <v/>
      </c>
      <c r="H281" t="str">
        <f>+IF(Eventos!AR286=0,"",Eventos!AR286)</f>
        <v/>
      </c>
      <c r="I281" t="str">
        <f>+IF(Eventos!AT286=0,"",Eventos!AT286)</f>
        <v/>
      </c>
      <c r="J281" t="str">
        <f>+IF(Eventos!AV286=0,"",Eventos!AV286)</f>
        <v/>
      </c>
      <c r="K281" t="str">
        <f>+IF(Eventos!AX286=0,"",Eventos!AX286)</f>
        <v/>
      </c>
      <c r="L281" t="str">
        <f>+IF(Eventos!AZ286=0,"",Eventos!AZ286)</f>
        <v/>
      </c>
      <c r="M281" t="str">
        <f>+IF(Eventos!BB286=0,"",Eventos!BB286)</f>
        <v/>
      </c>
      <c r="N281" s="106" t="str">
        <f>+IF(Eventos!AP286=0,"",Eventos!AP286)</f>
        <v/>
      </c>
      <c r="O281" s="106" t="str">
        <f>+IF(Eventos!AM286=0,"",Eventos!AM286)</f>
        <v/>
      </c>
    </row>
    <row r="282" spans="1:15" x14ac:dyDescent="0.35">
      <c r="A282" s="106" t="str">
        <f>+IF(Eventos!AI287=0,"",Eventos!AI287)</f>
        <v/>
      </c>
      <c r="B282" s="106" t="str">
        <f>+IF(Eventos!S287=0,"",Eventos!S287)</f>
        <v/>
      </c>
      <c r="C282" t="str">
        <f>+IF(Eventos!AJ287=0,"",Eventos!AJ287)</f>
        <v/>
      </c>
      <c r="D282" s="106" t="str">
        <f>+IF(Eventos!AK287=0,"",Eventos!AK287)</f>
        <v/>
      </c>
      <c r="E282" s="106" t="str">
        <f>+IF(Eventos!AL287=0,"",Eventos!AL287)</f>
        <v/>
      </c>
      <c r="F282" s="106" t="str">
        <f>+IF(Eventos!AN287=0,"",Eventos!AN287)</f>
        <v/>
      </c>
      <c r="G282" s="106" t="str">
        <f>+IF(Eventos!AO287=0,"",Eventos!AO287)</f>
        <v/>
      </c>
      <c r="H282" t="str">
        <f>+IF(Eventos!AR287=0,"",Eventos!AR287)</f>
        <v/>
      </c>
      <c r="I282" t="str">
        <f>+IF(Eventos!AT287=0,"",Eventos!AT287)</f>
        <v/>
      </c>
      <c r="J282" t="str">
        <f>+IF(Eventos!AV287=0,"",Eventos!AV287)</f>
        <v/>
      </c>
      <c r="K282" t="str">
        <f>+IF(Eventos!AX287=0,"",Eventos!AX287)</f>
        <v/>
      </c>
      <c r="L282" t="str">
        <f>+IF(Eventos!AZ287=0,"",Eventos!AZ287)</f>
        <v/>
      </c>
      <c r="M282" t="str">
        <f>+IF(Eventos!BB287=0,"",Eventos!BB287)</f>
        <v/>
      </c>
      <c r="N282" s="106" t="str">
        <f>+IF(Eventos!AP287=0,"",Eventos!AP287)</f>
        <v/>
      </c>
      <c r="O282" s="106" t="str">
        <f>+IF(Eventos!AM287=0,"",Eventos!AM287)</f>
        <v/>
      </c>
    </row>
    <row r="283" spans="1:15" x14ac:dyDescent="0.35">
      <c r="A283" s="106" t="str">
        <f>+IF(Eventos!AI288=0,"",Eventos!AI288)</f>
        <v/>
      </c>
      <c r="B283" s="106" t="str">
        <f>+IF(Eventos!S288=0,"",Eventos!S288)</f>
        <v/>
      </c>
      <c r="C283" t="str">
        <f>+IF(Eventos!AJ288=0,"",Eventos!AJ288)</f>
        <v/>
      </c>
      <c r="D283" s="106" t="str">
        <f>+IF(Eventos!AK288=0,"",Eventos!AK288)</f>
        <v/>
      </c>
      <c r="E283" s="106" t="str">
        <f>+IF(Eventos!AL288=0,"",Eventos!AL288)</f>
        <v/>
      </c>
      <c r="F283" s="106" t="str">
        <f>+IF(Eventos!AN288=0,"",Eventos!AN288)</f>
        <v/>
      </c>
      <c r="G283" s="106" t="str">
        <f>+IF(Eventos!AO288=0,"",Eventos!AO288)</f>
        <v/>
      </c>
      <c r="H283" t="str">
        <f>+IF(Eventos!AR288=0,"",Eventos!AR288)</f>
        <v/>
      </c>
      <c r="I283" t="str">
        <f>+IF(Eventos!AT288=0,"",Eventos!AT288)</f>
        <v/>
      </c>
      <c r="J283" t="str">
        <f>+IF(Eventos!AV288=0,"",Eventos!AV288)</f>
        <v/>
      </c>
      <c r="K283" t="str">
        <f>+IF(Eventos!AX288=0,"",Eventos!AX288)</f>
        <v/>
      </c>
      <c r="L283" t="str">
        <f>+IF(Eventos!AZ288=0,"",Eventos!AZ288)</f>
        <v/>
      </c>
      <c r="M283" t="str">
        <f>+IF(Eventos!BB288=0,"",Eventos!BB288)</f>
        <v/>
      </c>
      <c r="N283" s="106" t="str">
        <f>+IF(Eventos!AP288=0,"",Eventos!AP288)</f>
        <v/>
      </c>
      <c r="O283" s="106" t="str">
        <f>+IF(Eventos!AM288=0,"",Eventos!AM288)</f>
        <v/>
      </c>
    </row>
    <row r="284" spans="1:15" x14ac:dyDescent="0.35">
      <c r="A284" s="106" t="str">
        <f>+IF(Eventos!AI289=0,"",Eventos!AI289)</f>
        <v/>
      </c>
      <c r="B284" s="106" t="str">
        <f>+IF(Eventos!S289=0,"",Eventos!S289)</f>
        <v/>
      </c>
      <c r="C284" t="str">
        <f>+IF(Eventos!AJ289=0,"",Eventos!AJ289)</f>
        <v/>
      </c>
      <c r="D284" s="106" t="str">
        <f>+IF(Eventos!AK289=0,"",Eventos!AK289)</f>
        <v/>
      </c>
      <c r="E284" s="106" t="str">
        <f>+IF(Eventos!AL289=0,"",Eventos!AL289)</f>
        <v/>
      </c>
      <c r="F284" s="106" t="str">
        <f>+IF(Eventos!AN289=0,"",Eventos!AN289)</f>
        <v/>
      </c>
      <c r="G284" s="106" t="str">
        <f>+IF(Eventos!AO289=0,"",Eventos!AO289)</f>
        <v/>
      </c>
      <c r="H284" t="str">
        <f>+IF(Eventos!AR289=0,"",Eventos!AR289)</f>
        <v/>
      </c>
      <c r="I284" t="str">
        <f>+IF(Eventos!AT289=0,"",Eventos!AT289)</f>
        <v/>
      </c>
      <c r="J284" t="str">
        <f>+IF(Eventos!AV289=0,"",Eventos!AV289)</f>
        <v/>
      </c>
      <c r="K284" t="str">
        <f>+IF(Eventos!AX289=0,"",Eventos!AX289)</f>
        <v/>
      </c>
      <c r="L284" t="str">
        <f>+IF(Eventos!AZ289=0,"",Eventos!AZ289)</f>
        <v/>
      </c>
      <c r="M284" t="str">
        <f>+IF(Eventos!BB289=0,"",Eventos!BB289)</f>
        <v/>
      </c>
      <c r="N284" s="106" t="str">
        <f>+IF(Eventos!AP289=0,"",Eventos!AP289)</f>
        <v/>
      </c>
      <c r="O284" s="106" t="str">
        <f>+IF(Eventos!AM289=0,"",Eventos!AM289)</f>
        <v/>
      </c>
    </row>
    <row r="285" spans="1:15" x14ac:dyDescent="0.35">
      <c r="A285" s="106" t="str">
        <f>+IF(Eventos!AI290=0,"",Eventos!AI290)</f>
        <v/>
      </c>
      <c r="B285" s="106" t="str">
        <f>+IF(Eventos!S290=0,"",Eventos!S290)</f>
        <v/>
      </c>
      <c r="C285" t="str">
        <f>+IF(Eventos!AJ290=0,"",Eventos!AJ290)</f>
        <v/>
      </c>
      <c r="D285" s="106" t="str">
        <f>+IF(Eventos!AK290=0,"",Eventos!AK290)</f>
        <v/>
      </c>
      <c r="E285" s="106" t="str">
        <f>+IF(Eventos!AL290=0,"",Eventos!AL290)</f>
        <v/>
      </c>
      <c r="F285" s="106" t="str">
        <f>+IF(Eventos!AN290=0,"",Eventos!AN290)</f>
        <v/>
      </c>
      <c r="G285" s="106" t="str">
        <f>+IF(Eventos!AO290=0,"",Eventos!AO290)</f>
        <v/>
      </c>
      <c r="H285" t="str">
        <f>+IF(Eventos!AR290=0,"",Eventos!AR290)</f>
        <v/>
      </c>
      <c r="I285" t="str">
        <f>+IF(Eventos!AT290=0,"",Eventos!AT290)</f>
        <v/>
      </c>
      <c r="J285" t="str">
        <f>+IF(Eventos!AV290=0,"",Eventos!AV290)</f>
        <v/>
      </c>
      <c r="K285" t="str">
        <f>+IF(Eventos!AX290=0,"",Eventos!AX290)</f>
        <v/>
      </c>
      <c r="L285" t="str">
        <f>+IF(Eventos!AZ290=0,"",Eventos!AZ290)</f>
        <v/>
      </c>
      <c r="M285" t="str">
        <f>+IF(Eventos!BB290=0,"",Eventos!BB290)</f>
        <v/>
      </c>
      <c r="N285" s="106" t="str">
        <f>+IF(Eventos!AP290=0,"",Eventos!AP290)</f>
        <v/>
      </c>
      <c r="O285" s="106" t="str">
        <f>+IF(Eventos!AM290=0,"",Eventos!AM290)</f>
        <v/>
      </c>
    </row>
    <row r="286" spans="1:15" x14ac:dyDescent="0.35">
      <c r="A286" s="106" t="str">
        <f>+IF(Eventos!AI291=0,"",Eventos!AI291)</f>
        <v/>
      </c>
      <c r="B286" s="106" t="str">
        <f>+IF(Eventos!S291=0,"",Eventos!S291)</f>
        <v/>
      </c>
      <c r="C286" t="str">
        <f>+IF(Eventos!AJ291=0,"",Eventos!AJ291)</f>
        <v/>
      </c>
      <c r="D286" s="106" t="str">
        <f>+IF(Eventos!AK291=0,"",Eventos!AK291)</f>
        <v/>
      </c>
      <c r="E286" s="106" t="str">
        <f>+IF(Eventos!AL291=0,"",Eventos!AL291)</f>
        <v/>
      </c>
      <c r="F286" s="106" t="str">
        <f>+IF(Eventos!AN291=0,"",Eventos!AN291)</f>
        <v/>
      </c>
      <c r="G286" s="106" t="str">
        <f>+IF(Eventos!AO291=0,"",Eventos!AO291)</f>
        <v/>
      </c>
      <c r="H286" t="str">
        <f>+IF(Eventos!AR291=0,"",Eventos!AR291)</f>
        <v/>
      </c>
      <c r="I286" t="str">
        <f>+IF(Eventos!AT291=0,"",Eventos!AT291)</f>
        <v/>
      </c>
      <c r="J286" t="str">
        <f>+IF(Eventos!AV291=0,"",Eventos!AV291)</f>
        <v/>
      </c>
      <c r="K286" t="str">
        <f>+IF(Eventos!AX291=0,"",Eventos!AX291)</f>
        <v/>
      </c>
      <c r="L286" t="str">
        <f>+IF(Eventos!AZ291=0,"",Eventos!AZ291)</f>
        <v/>
      </c>
      <c r="M286" t="str">
        <f>+IF(Eventos!BB291=0,"",Eventos!BB291)</f>
        <v/>
      </c>
      <c r="N286" s="106" t="str">
        <f>+IF(Eventos!AP291=0,"",Eventos!AP291)</f>
        <v/>
      </c>
      <c r="O286" s="106" t="str">
        <f>+IF(Eventos!AM291=0,"",Eventos!AM291)</f>
        <v/>
      </c>
    </row>
    <row r="287" spans="1:15" x14ac:dyDescent="0.35">
      <c r="A287" s="106" t="str">
        <f>+IF(Eventos!AI292=0,"",Eventos!AI292)</f>
        <v/>
      </c>
      <c r="B287" s="106" t="str">
        <f>+IF(Eventos!S292=0,"",Eventos!S292)</f>
        <v/>
      </c>
      <c r="C287" t="str">
        <f>+IF(Eventos!AJ292=0,"",Eventos!AJ292)</f>
        <v/>
      </c>
      <c r="D287" s="106" t="str">
        <f>+IF(Eventos!AK292=0,"",Eventos!AK292)</f>
        <v/>
      </c>
      <c r="E287" s="106" t="str">
        <f>+IF(Eventos!AL292=0,"",Eventos!AL292)</f>
        <v/>
      </c>
      <c r="F287" s="106" t="str">
        <f>+IF(Eventos!AN292=0,"",Eventos!AN292)</f>
        <v/>
      </c>
      <c r="G287" s="106" t="str">
        <f>+IF(Eventos!AO292=0,"",Eventos!AO292)</f>
        <v/>
      </c>
      <c r="H287" t="str">
        <f>+IF(Eventos!AR292=0,"",Eventos!AR292)</f>
        <v/>
      </c>
      <c r="I287" t="str">
        <f>+IF(Eventos!AT292=0,"",Eventos!AT292)</f>
        <v/>
      </c>
      <c r="J287" t="str">
        <f>+IF(Eventos!AV292=0,"",Eventos!AV292)</f>
        <v/>
      </c>
      <c r="K287" t="str">
        <f>+IF(Eventos!AX292=0,"",Eventos!AX292)</f>
        <v/>
      </c>
      <c r="L287" t="str">
        <f>+IF(Eventos!AZ292=0,"",Eventos!AZ292)</f>
        <v/>
      </c>
      <c r="M287" t="str">
        <f>+IF(Eventos!BB292=0,"",Eventos!BB292)</f>
        <v/>
      </c>
      <c r="N287" s="106" t="str">
        <f>+IF(Eventos!AP292=0,"",Eventos!AP292)</f>
        <v/>
      </c>
      <c r="O287" s="106" t="str">
        <f>+IF(Eventos!AM292=0,"",Eventos!AM292)</f>
        <v/>
      </c>
    </row>
    <row r="288" spans="1:15" x14ac:dyDescent="0.35">
      <c r="A288" s="106" t="str">
        <f>+IF(Eventos!AI293=0,"",Eventos!AI293)</f>
        <v/>
      </c>
      <c r="B288" s="106" t="str">
        <f>+IF(Eventos!S293=0,"",Eventos!S293)</f>
        <v/>
      </c>
      <c r="C288" t="str">
        <f>+IF(Eventos!AJ293=0,"",Eventos!AJ293)</f>
        <v/>
      </c>
      <c r="D288" s="106" t="str">
        <f>+IF(Eventos!AK293=0,"",Eventos!AK293)</f>
        <v/>
      </c>
      <c r="E288" s="106" t="str">
        <f>+IF(Eventos!AL293=0,"",Eventos!AL293)</f>
        <v/>
      </c>
      <c r="F288" s="106" t="str">
        <f>+IF(Eventos!AN293=0,"",Eventos!AN293)</f>
        <v/>
      </c>
      <c r="G288" s="106" t="str">
        <f>+IF(Eventos!AO293=0,"",Eventos!AO293)</f>
        <v/>
      </c>
      <c r="H288" t="str">
        <f>+IF(Eventos!AR293=0,"",Eventos!AR293)</f>
        <v/>
      </c>
      <c r="I288" t="str">
        <f>+IF(Eventos!AT293=0,"",Eventos!AT293)</f>
        <v/>
      </c>
      <c r="J288" t="str">
        <f>+IF(Eventos!AV293=0,"",Eventos!AV293)</f>
        <v/>
      </c>
      <c r="K288" t="str">
        <f>+IF(Eventos!AX293=0,"",Eventos!AX293)</f>
        <v/>
      </c>
      <c r="L288" t="str">
        <f>+IF(Eventos!AZ293=0,"",Eventos!AZ293)</f>
        <v/>
      </c>
      <c r="M288" t="str">
        <f>+IF(Eventos!BB293=0,"",Eventos!BB293)</f>
        <v/>
      </c>
      <c r="N288" s="106" t="str">
        <f>+IF(Eventos!AP293=0,"",Eventos!AP293)</f>
        <v/>
      </c>
      <c r="O288" s="106" t="str">
        <f>+IF(Eventos!AM293=0,"",Eventos!AM293)</f>
        <v/>
      </c>
    </row>
    <row r="289" spans="1:15" x14ac:dyDescent="0.35">
      <c r="A289" s="106" t="str">
        <f>+IF(Eventos!AI294=0,"",Eventos!AI294)</f>
        <v/>
      </c>
      <c r="B289" s="106" t="str">
        <f>+IF(Eventos!S294=0,"",Eventos!S294)</f>
        <v/>
      </c>
      <c r="C289" t="str">
        <f>+IF(Eventos!AJ294=0,"",Eventos!AJ294)</f>
        <v/>
      </c>
      <c r="D289" s="106" t="str">
        <f>+IF(Eventos!AK294=0,"",Eventos!AK294)</f>
        <v/>
      </c>
      <c r="E289" s="106" t="str">
        <f>+IF(Eventos!AL294=0,"",Eventos!AL294)</f>
        <v/>
      </c>
      <c r="F289" s="106" t="str">
        <f>+IF(Eventos!AN294=0,"",Eventos!AN294)</f>
        <v/>
      </c>
      <c r="G289" s="106" t="str">
        <f>+IF(Eventos!AO294=0,"",Eventos!AO294)</f>
        <v/>
      </c>
      <c r="H289" t="str">
        <f>+IF(Eventos!AR294=0,"",Eventos!AR294)</f>
        <v/>
      </c>
      <c r="I289" t="str">
        <f>+IF(Eventos!AT294=0,"",Eventos!AT294)</f>
        <v/>
      </c>
      <c r="J289" t="str">
        <f>+IF(Eventos!AV294=0,"",Eventos!AV294)</f>
        <v/>
      </c>
      <c r="K289" t="str">
        <f>+IF(Eventos!AX294=0,"",Eventos!AX294)</f>
        <v/>
      </c>
      <c r="L289" t="str">
        <f>+IF(Eventos!AZ294=0,"",Eventos!AZ294)</f>
        <v/>
      </c>
      <c r="M289" t="str">
        <f>+IF(Eventos!BB294=0,"",Eventos!BB294)</f>
        <v/>
      </c>
      <c r="N289" s="106" t="str">
        <f>+IF(Eventos!AP294=0,"",Eventos!AP294)</f>
        <v/>
      </c>
      <c r="O289" s="106" t="str">
        <f>+IF(Eventos!AM294=0,"",Eventos!AM294)</f>
        <v/>
      </c>
    </row>
    <row r="290" spans="1:15" x14ac:dyDescent="0.35">
      <c r="A290" s="106" t="str">
        <f>+IF(Eventos!AI295=0,"",Eventos!AI295)</f>
        <v/>
      </c>
      <c r="B290" s="106" t="str">
        <f>+IF(Eventos!S295=0,"",Eventos!S295)</f>
        <v/>
      </c>
      <c r="C290" t="str">
        <f>+IF(Eventos!AJ295=0,"",Eventos!AJ295)</f>
        <v/>
      </c>
      <c r="D290" s="106" t="str">
        <f>+IF(Eventos!AK295=0,"",Eventos!AK295)</f>
        <v/>
      </c>
      <c r="E290" s="106" t="str">
        <f>+IF(Eventos!AL295=0,"",Eventos!AL295)</f>
        <v/>
      </c>
      <c r="F290" s="106" t="str">
        <f>+IF(Eventos!AN295=0,"",Eventos!AN295)</f>
        <v/>
      </c>
      <c r="G290" s="106" t="str">
        <f>+IF(Eventos!AO295=0,"",Eventos!AO295)</f>
        <v/>
      </c>
      <c r="H290" t="str">
        <f>+IF(Eventos!AR295=0,"",Eventos!AR295)</f>
        <v/>
      </c>
      <c r="I290" t="str">
        <f>+IF(Eventos!AT295=0,"",Eventos!AT295)</f>
        <v/>
      </c>
      <c r="J290" t="str">
        <f>+IF(Eventos!AV295=0,"",Eventos!AV295)</f>
        <v/>
      </c>
      <c r="K290" t="str">
        <f>+IF(Eventos!AX295=0,"",Eventos!AX295)</f>
        <v/>
      </c>
      <c r="L290" t="str">
        <f>+IF(Eventos!AZ295=0,"",Eventos!AZ295)</f>
        <v/>
      </c>
      <c r="M290" t="str">
        <f>+IF(Eventos!BB295=0,"",Eventos!BB295)</f>
        <v/>
      </c>
      <c r="N290" s="106" t="str">
        <f>+IF(Eventos!AP295=0,"",Eventos!AP295)</f>
        <v/>
      </c>
      <c r="O290" s="106" t="str">
        <f>+IF(Eventos!AM295=0,"",Eventos!AM295)</f>
        <v/>
      </c>
    </row>
    <row r="291" spans="1:15" x14ac:dyDescent="0.35">
      <c r="A291" s="106" t="str">
        <f>+IF(Eventos!AI296=0,"",Eventos!AI296)</f>
        <v/>
      </c>
      <c r="B291" s="106" t="str">
        <f>+IF(Eventos!S296=0,"",Eventos!S296)</f>
        <v/>
      </c>
      <c r="C291" t="str">
        <f>+IF(Eventos!AJ296=0,"",Eventos!AJ296)</f>
        <v/>
      </c>
      <c r="D291" s="106" t="str">
        <f>+IF(Eventos!AK296=0,"",Eventos!AK296)</f>
        <v/>
      </c>
      <c r="E291" s="106" t="str">
        <f>+IF(Eventos!AL296=0,"",Eventos!AL296)</f>
        <v/>
      </c>
      <c r="F291" s="106" t="str">
        <f>+IF(Eventos!AN296=0,"",Eventos!AN296)</f>
        <v/>
      </c>
      <c r="G291" s="106" t="str">
        <f>+IF(Eventos!AO296=0,"",Eventos!AO296)</f>
        <v/>
      </c>
      <c r="H291" t="str">
        <f>+IF(Eventos!AR296=0,"",Eventos!AR296)</f>
        <v/>
      </c>
      <c r="I291" t="str">
        <f>+IF(Eventos!AT296=0,"",Eventos!AT296)</f>
        <v/>
      </c>
      <c r="J291" t="str">
        <f>+IF(Eventos!AV296=0,"",Eventos!AV296)</f>
        <v/>
      </c>
      <c r="K291" t="str">
        <f>+IF(Eventos!AX296=0,"",Eventos!AX296)</f>
        <v/>
      </c>
      <c r="L291" t="str">
        <f>+IF(Eventos!AZ296=0,"",Eventos!AZ296)</f>
        <v/>
      </c>
      <c r="M291" t="str">
        <f>+IF(Eventos!BB296=0,"",Eventos!BB296)</f>
        <v/>
      </c>
      <c r="N291" s="106" t="str">
        <f>+IF(Eventos!AP296=0,"",Eventos!AP296)</f>
        <v/>
      </c>
      <c r="O291" s="106" t="str">
        <f>+IF(Eventos!AM296=0,"",Eventos!AM296)</f>
        <v/>
      </c>
    </row>
    <row r="292" spans="1:15" x14ac:dyDescent="0.35">
      <c r="A292" s="106" t="str">
        <f>+IF(Eventos!AI297=0,"",Eventos!AI297)</f>
        <v/>
      </c>
      <c r="B292" s="106" t="str">
        <f>+IF(Eventos!S297=0,"",Eventos!S297)</f>
        <v/>
      </c>
      <c r="C292" t="str">
        <f>+IF(Eventos!AJ297=0,"",Eventos!AJ297)</f>
        <v/>
      </c>
      <c r="D292" s="106" t="str">
        <f>+IF(Eventos!AK297=0,"",Eventos!AK297)</f>
        <v/>
      </c>
      <c r="E292" s="106" t="str">
        <f>+IF(Eventos!AL297=0,"",Eventos!AL297)</f>
        <v/>
      </c>
      <c r="F292" s="106" t="str">
        <f>+IF(Eventos!AN297=0,"",Eventos!AN297)</f>
        <v/>
      </c>
      <c r="G292" s="106" t="str">
        <f>+IF(Eventos!AO297=0,"",Eventos!AO297)</f>
        <v/>
      </c>
      <c r="H292" t="str">
        <f>+IF(Eventos!AR297=0,"",Eventos!AR297)</f>
        <v/>
      </c>
      <c r="I292" t="str">
        <f>+IF(Eventos!AT297=0,"",Eventos!AT297)</f>
        <v/>
      </c>
      <c r="J292" t="str">
        <f>+IF(Eventos!AV297=0,"",Eventos!AV297)</f>
        <v/>
      </c>
      <c r="K292" t="str">
        <f>+IF(Eventos!AX297=0,"",Eventos!AX297)</f>
        <v/>
      </c>
      <c r="L292" t="str">
        <f>+IF(Eventos!AZ297=0,"",Eventos!AZ297)</f>
        <v/>
      </c>
      <c r="M292" t="str">
        <f>+IF(Eventos!BB297=0,"",Eventos!BB297)</f>
        <v/>
      </c>
      <c r="N292" s="106" t="str">
        <f>+IF(Eventos!AP297=0,"",Eventos!AP297)</f>
        <v/>
      </c>
      <c r="O292" s="106" t="str">
        <f>+IF(Eventos!AM297=0,"",Eventos!AM297)</f>
        <v/>
      </c>
    </row>
    <row r="293" spans="1:15" x14ac:dyDescent="0.35">
      <c r="A293" s="106" t="str">
        <f>+IF(Eventos!AI298=0,"",Eventos!AI298)</f>
        <v/>
      </c>
      <c r="B293" s="106" t="str">
        <f>+IF(Eventos!S298=0,"",Eventos!S298)</f>
        <v/>
      </c>
      <c r="C293" t="str">
        <f>+IF(Eventos!AJ298=0,"",Eventos!AJ298)</f>
        <v/>
      </c>
      <c r="D293" s="106" t="str">
        <f>+IF(Eventos!AK298=0,"",Eventos!AK298)</f>
        <v/>
      </c>
      <c r="E293" s="106" t="str">
        <f>+IF(Eventos!AL298=0,"",Eventos!AL298)</f>
        <v/>
      </c>
      <c r="F293" s="106" t="str">
        <f>+IF(Eventos!AN298=0,"",Eventos!AN298)</f>
        <v/>
      </c>
      <c r="G293" s="106" t="str">
        <f>+IF(Eventos!AO298=0,"",Eventos!AO298)</f>
        <v/>
      </c>
      <c r="H293" t="str">
        <f>+IF(Eventos!AR298=0,"",Eventos!AR298)</f>
        <v/>
      </c>
      <c r="I293" t="str">
        <f>+IF(Eventos!AT298=0,"",Eventos!AT298)</f>
        <v/>
      </c>
      <c r="J293" t="str">
        <f>+IF(Eventos!AV298=0,"",Eventos!AV298)</f>
        <v/>
      </c>
      <c r="K293" t="str">
        <f>+IF(Eventos!AX298=0,"",Eventos!AX298)</f>
        <v/>
      </c>
      <c r="L293" t="str">
        <f>+IF(Eventos!AZ298=0,"",Eventos!AZ298)</f>
        <v/>
      </c>
      <c r="M293" t="str">
        <f>+IF(Eventos!BB298=0,"",Eventos!BB298)</f>
        <v/>
      </c>
      <c r="N293" s="106" t="str">
        <f>+IF(Eventos!AP298=0,"",Eventos!AP298)</f>
        <v/>
      </c>
      <c r="O293" s="106" t="str">
        <f>+IF(Eventos!AM298=0,"",Eventos!AM298)</f>
        <v/>
      </c>
    </row>
    <row r="294" spans="1:15" x14ac:dyDescent="0.35">
      <c r="A294" s="106" t="str">
        <f>+IF(Eventos!AI299=0,"",Eventos!AI299)</f>
        <v/>
      </c>
      <c r="B294" s="106" t="str">
        <f>+IF(Eventos!S299=0,"",Eventos!S299)</f>
        <v/>
      </c>
      <c r="C294" t="str">
        <f>+IF(Eventos!AJ299=0,"",Eventos!AJ299)</f>
        <v/>
      </c>
      <c r="D294" s="106" t="str">
        <f>+IF(Eventos!AK299=0,"",Eventos!AK299)</f>
        <v/>
      </c>
      <c r="E294" s="106" t="str">
        <f>+IF(Eventos!AL299=0,"",Eventos!AL299)</f>
        <v/>
      </c>
      <c r="F294" s="106" t="str">
        <f>+IF(Eventos!AN299=0,"",Eventos!AN299)</f>
        <v/>
      </c>
      <c r="G294" s="106" t="str">
        <f>+IF(Eventos!AO299=0,"",Eventos!AO299)</f>
        <v/>
      </c>
      <c r="H294" t="str">
        <f>+IF(Eventos!AR299=0,"",Eventos!AR299)</f>
        <v/>
      </c>
      <c r="I294" t="str">
        <f>+IF(Eventos!AT299=0,"",Eventos!AT299)</f>
        <v/>
      </c>
      <c r="J294" t="str">
        <f>+IF(Eventos!AV299=0,"",Eventos!AV299)</f>
        <v/>
      </c>
      <c r="K294" t="str">
        <f>+IF(Eventos!AX299=0,"",Eventos!AX299)</f>
        <v/>
      </c>
      <c r="L294" t="str">
        <f>+IF(Eventos!AZ299=0,"",Eventos!AZ299)</f>
        <v/>
      </c>
      <c r="M294" t="str">
        <f>+IF(Eventos!BB299=0,"",Eventos!BB299)</f>
        <v/>
      </c>
      <c r="N294" s="106" t="str">
        <f>+IF(Eventos!AP299=0,"",Eventos!AP299)</f>
        <v/>
      </c>
      <c r="O294" s="106" t="str">
        <f>+IF(Eventos!AM299=0,"",Eventos!AM299)</f>
        <v/>
      </c>
    </row>
    <row r="295" spans="1:15" x14ac:dyDescent="0.35">
      <c r="A295" s="106" t="str">
        <f>+IF(Eventos!AI300=0,"",Eventos!AI300)</f>
        <v/>
      </c>
      <c r="B295" s="106" t="str">
        <f>+IF(Eventos!S300=0,"",Eventos!S300)</f>
        <v/>
      </c>
      <c r="C295" t="str">
        <f>+IF(Eventos!AJ300=0,"",Eventos!AJ300)</f>
        <v/>
      </c>
      <c r="D295" s="106" t="str">
        <f>+IF(Eventos!AK300=0,"",Eventos!AK300)</f>
        <v/>
      </c>
      <c r="E295" s="106" t="str">
        <f>+IF(Eventos!AL300=0,"",Eventos!AL300)</f>
        <v/>
      </c>
      <c r="F295" s="106" t="str">
        <f>+IF(Eventos!AN300=0,"",Eventos!AN300)</f>
        <v/>
      </c>
      <c r="G295" s="106" t="str">
        <f>+IF(Eventos!AO300=0,"",Eventos!AO300)</f>
        <v/>
      </c>
      <c r="H295" t="str">
        <f>+IF(Eventos!AR300=0,"",Eventos!AR300)</f>
        <v/>
      </c>
      <c r="I295" t="str">
        <f>+IF(Eventos!AT300=0,"",Eventos!AT300)</f>
        <v/>
      </c>
      <c r="J295" t="str">
        <f>+IF(Eventos!AV300=0,"",Eventos!AV300)</f>
        <v/>
      </c>
      <c r="K295" t="str">
        <f>+IF(Eventos!AX300=0,"",Eventos!AX300)</f>
        <v/>
      </c>
      <c r="L295" t="str">
        <f>+IF(Eventos!AZ300=0,"",Eventos!AZ300)</f>
        <v/>
      </c>
      <c r="M295" t="str">
        <f>+IF(Eventos!BB300=0,"",Eventos!BB300)</f>
        <v/>
      </c>
      <c r="N295" s="106" t="str">
        <f>+IF(Eventos!AP300=0,"",Eventos!AP300)</f>
        <v/>
      </c>
      <c r="O295" s="106" t="str">
        <f>+IF(Eventos!AM300=0,"",Eventos!AM300)</f>
        <v/>
      </c>
    </row>
    <row r="296" spans="1:15" x14ac:dyDescent="0.35">
      <c r="A296" s="106" t="str">
        <f>+IF(Eventos!AI301=0,"",Eventos!AI301)</f>
        <v/>
      </c>
      <c r="B296" s="106" t="str">
        <f>+IF(Eventos!S301=0,"",Eventos!S301)</f>
        <v/>
      </c>
      <c r="C296" t="str">
        <f>+IF(Eventos!AJ301=0,"",Eventos!AJ301)</f>
        <v/>
      </c>
      <c r="D296" s="106" t="str">
        <f>+IF(Eventos!AK301=0,"",Eventos!AK301)</f>
        <v/>
      </c>
      <c r="E296" s="106" t="str">
        <f>+IF(Eventos!AL301=0,"",Eventos!AL301)</f>
        <v/>
      </c>
      <c r="F296" s="106" t="str">
        <f>+IF(Eventos!AN301=0,"",Eventos!AN301)</f>
        <v/>
      </c>
      <c r="G296" s="106" t="str">
        <f>+IF(Eventos!AO301=0,"",Eventos!AO301)</f>
        <v/>
      </c>
      <c r="H296" t="str">
        <f>+IF(Eventos!AR301=0,"",Eventos!AR301)</f>
        <v/>
      </c>
      <c r="I296" t="str">
        <f>+IF(Eventos!AT301=0,"",Eventos!AT301)</f>
        <v/>
      </c>
      <c r="J296" t="str">
        <f>+IF(Eventos!AV301=0,"",Eventos!AV301)</f>
        <v/>
      </c>
      <c r="K296" t="str">
        <f>+IF(Eventos!AX301=0,"",Eventos!AX301)</f>
        <v/>
      </c>
      <c r="L296" t="str">
        <f>+IF(Eventos!AZ301=0,"",Eventos!AZ301)</f>
        <v/>
      </c>
      <c r="M296" t="str">
        <f>+IF(Eventos!BB301=0,"",Eventos!BB301)</f>
        <v/>
      </c>
      <c r="N296" s="106" t="str">
        <f>+IF(Eventos!AP301=0,"",Eventos!AP301)</f>
        <v/>
      </c>
      <c r="O296" s="106" t="str">
        <f>+IF(Eventos!AM301=0,"",Eventos!AM301)</f>
        <v/>
      </c>
    </row>
    <row r="297" spans="1:15" x14ac:dyDescent="0.35">
      <c r="A297" s="106" t="str">
        <f>+IF(Eventos!AI302=0,"",Eventos!AI302)</f>
        <v/>
      </c>
      <c r="B297" s="106" t="str">
        <f>+IF(Eventos!S302=0,"",Eventos!S302)</f>
        <v/>
      </c>
      <c r="C297" t="str">
        <f>+IF(Eventos!AJ302=0,"",Eventos!AJ302)</f>
        <v/>
      </c>
      <c r="D297" s="106" t="str">
        <f>+IF(Eventos!AK302=0,"",Eventos!AK302)</f>
        <v/>
      </c>
      <c r="E297" s="106" t="str">
        <f>+IF(Eventos!AL302=0,"",Eventos!AL302)</f>
        <v/>
      </c>
      <c r="F297" s="106" t="str">
        <f>+IF(Eventos!AN302=0,"",Eventos!AN302)</f>
        <v/>
      </c>
      <c r="G297" s="106" t="str">
        <f>+IF(Eventos!AO302=0,"",Eventos!AO302)</f>
        <v/>
      </c>
      <c r="H297" t="str">
        <f>+IF(Eventos!AR302=0,"",Eventos!AR302)</f>
        <v/>
      </c>
      <c r="I297" t="str">
        <f>+IF(Eventos!AT302=0,"",Eventos!AT302)</f>
        <v/>
      </c>
      <c r="J297" t="str">
        <f>+IF(Eventos!AV302=0,"",Eventos!AV302)</f>
        <v/>
      </c>
      <c r="K297" t="str">
        <f>+IF(Eventos!AX302=0,"",Eventos!AX302)</f>
        <v/>
      </c>
      <c r="L297" t="str">
        <f>+IF(Eventos!AZ302=0,"",Eventos!AZ302)</f>
        <v/>
      </c>
      <c r="M297" t="str">
        <f>+IF(Eventos!BB302=0,"",Eventos!BB302)</f>
        <v/>
      </c>
      <c r="N297" s="106" t="str">
        <f>+IF(Eventos!AP302=0,"",Eventos!AP302)</f>
        <v/>
      </c>
      <c r="O297" s="106" t="str">
        <f>+IF(Eventos!AM302=0,"",Eventos!AM302)</f>
        <v/>
      </c>
    </row>
    <row r="298" spans="1:15" x14ac:dyDescent="0.35">
      <c r="A298" s="106" t="str">
        <f>+IF(Eventos!AI303=0,"",Eventos!AI303)</f>
        <v/>
      </c>
      <c r="B298" s="106" t="str">
        <f>+IF(Eventos!S303=0,"",Eventos!S303)</f>
        <v/>
      </c>
      <c r="C298" t="str">
        <f>+IF(Eventos!AJ303=0,"",Eventos!AJ303)</f>
        <v/>
      </c>
      <c r="D298" s="106" t="str">
        <f>+IF(Eventos!AK303=0,"",Eventos!AK303)</f>
        <v/>
      </c>
      <c r="E298" s="106" t="str">
        <f>+IF(Eventos!AL303=0,"",Eventos!AL303)</f>
        <v/>
      </c>
      <c r="F298" s="106" t="str">
        <f>+IF(Eventos!AN303=0,"",Eventos!AN303)</f>
        <v/>
      </c>
      <c r="G298" s="106" t="str">
        <f>+IF(Eventos!AO303=0,"",Eventos!AO303)</f>
        <v/>
      </c>
      <c r="H298" t="str">
        <f>+IF(Eventos!AR303=0,"",Eventos!AR303)</f>
        <v/>
      </c>
      <c r="I298" t="str">
        <f>+IF(Eventos!AT303=0,"",Eventos!AT303)</f>
        <v/>
      </c>
      <c r="J298" t="str">
        <f>+IF(Eventos!AV303=0,"",Eventos!AV303)</f>
        <v/>
      </c>
      <c r="K298" t="str">
        <f>+IF(Eventos!AX303=0,"",Eventos!AX303)</f>
        <v/>
      </c>
      <c r="L298" t="str">
        <f>+IF(Eventos!AZ303=0,"",Eventos!AZ303)</f>
        <v/>
      </c>
      <c r="M298" t="str">
        <f>+IF(Eventos!BB303=0,"",Eventos!BB303)</f>
        <v/>
      </c>
      <c r="N298" s="106" t="str">
        <f>+IF(Eventos!AP303=0,"",Eventos!AP303)</f>
        <v/>
      </c>
      <c r="O298" s="106" t="str">
        <f>+IF(Eventos!AM303=0,"",Eventos!AM303)</f>
        <v/>
      </c>
    </row>
    <row r="299" spans="1:15" x14ac:dyDescent="0.35">
      <c r="A299" s="106" t="str">
        <f>+IF(Eventos!AI304=0,"",Eventos!AI304)</f>
        <v/>
      </c>
      <c r="B299" s="106" t="str">
        <f>+IF(Eventos!S304=0,"",Eventos!S304)</f>
        <v/>
      </c>
      <c r="C299" t="str">
        <f>+IF(Eventos!AJ304=0,"",Eventos!AJ304)</f>
        <v/>
      </c>
      <c r="D299" s="106" t="str">
        <f>+IF(Eventos!AK304=0,"",Eventos!AK304)</f>
        <v/>
      </c>
      <c r="E299" s="106" t="str">
        <f>+IF(Eventos!AL304=0,"",Eventos!AL304)</f>
        <v/>
      </c>
      <c r="F299" s="106" t="str">
        <f>+IF(Eventos!AN304=0,"",Eventos!AN304)</f>
        <v/>
      </c>
      <c r="G299" s="106" t="str">
        <f>+IF(Eventos!AO304=0,"",Eventos!AO304)</f>
        <v/>
      </c>
      <c r="H299" t="str">
        <f>+IF(Eventos!AR304=0,"",Eventos!AR304)</f>
        <v/>
      </c>
      <c r="I299" t="str">
        <f>+IF(Eventos!AT304=0,"",Eventos!AT304)</f>
        <v/>
      </c>
      <c r="J299" t="str">
        <f>+IF(Eventos!AV304=0,"",Eventos!AV304)</f>
        <v/>
      </c>
      <c r="K299" t="str">
        <f>+IF(Eventos!AX304=0,"",Eventos!AX304)</f>
        <v/>
      </c>
      <c r="L299" t="str">
        <f>+IF(Eventos!AZ304=0,"",Eventos!AZ304)</f>
        <v/>
      </c>
      <c r="M299" t="str">
        <f>+IF(Eventos!BB304=0,"",Eventos!BB304)</f>
        <v/>
      </c>
      <c r="N299" s="106" t="str">
        <f>+IF(Eventos!AP304=0,"",Eventos!AP304)</f>
        <v/>
      </c>
      <c r="O299" s="106" t="str">
        <f>+IF(Eventos!AM304=0,"",Eventos!AM304)</f>
        <v/>
      </c>
    </row>
    <row r="300" spans="1:15" x14ac:dyDescent="0.35">
      <c r="A300" s="106" t="str">
        <f>+IF(Eventos!AI305=0,"",Eventos!AI305)</f>
        <v/>
      </c>
      <c r="B300" s="106" t="str">
        <f>+IF(Eventos!S305=0,"",Eventos!S305)</f>
        <v/>
      </c>
      <c r="C300" t="str">
        <f>+IF(Eventos!AJ305=0,"",Eventos!AJ305)</f>
        <v/>
      </c>
      <c r="D300" s="106" t="str">
        <f>+IF(Eventos!AK305=0,"",Eventos!AK305)</f>
        <v/>
      </c>
      <c r="E300" s="106" t="str">
        <f>+IF(Eventos!AL305=0,"",Eventos!AL305)</f>
        <v/>
      </c>
      <c r="F300" s="106" t="str">
        <f>+IF(Eventos!AN305=0,"",Eventos!AN305)</f>
        <v/>
      </c>
      <c r="G300" s="106" t="str">
        <f>+IF(Eventos!AO305=0,"",Eventos!AO305)</f>
        <v/>
      </c>
      <c r="H300" t="str">
        <f>+IF(Eventos!AR305=0,"",Eventos!AR305)</f>
        <v/>
      </c>
      <c r="I300" t="str">
        <f>+IF(Eventos!AT305=0,"",Eventos!AT305)</f>
        <v/>
      </c>
      <c r="J300" t="str">
        <f>+IF(Eventos!AV305=0,"",Eventos!AV305)</f>
        <v/>
      </c>
      <c r="K300" t="str">
        <f>+IF(Eventos!AX305=0,"",Eventos!AX305)</f>
        <v/>
      </c>
      <c r="L300" t="str">
        <f>+IF(Eventos!AZ305=0,"",Eventos!AZ305)</f>
        <v/>
      </c>
      <c r="M300" t="str">
        <f>+IF(Eventos!BB305=0,"",Eventos!BB305)</f>
        <v/>
      </c>
      <c r="N300" s="106" t="str">
        <f>+IF(Eventos!AP305=0,"",Eventos!AP305)</f>
        <v/>
      </c>
      <c r="O300" s="106" t="str">
        <f>+IF(Eventos!AM305=0,"",Eventos!AM305)</f>
        <v/>
      </c>
    </row>
    <row r="301" spans="1:15" x14ac:dyDescent="0.35">
      <c r="A301" s="106" t="str">
        <f>+IF(Eventos!AI306=0,"",Eventos!AI306)</f>
        <v/>
      </c>
      <c r="B301" s="106" t="str">
        <f>+IF(Eventos!S306=0,"",Eventos!S306)</f>
        <v/>
      </c>
      <c r="C301" t="str">
        <f>+IF(Eventos!AJ306=0,"",Eventos!AJ306)</f>
        <v/>
      </c>
      <c r="D301" s="106" t="str">
        <f>+IF(Eventos!AK306=0,"",Eventos!AK306)</f>
        <v/>
      </c>
      <c r="E301" s="106" t="str">
        <f>+IF(Eventos!AL306=0,"",Eventos!AL306)</f>
        <v/>
      </c>
      <c r="F301" s="106" t="str">
        <f>+IF(Eventos!AN306=0,"",Eventos!AN306)</f>
        <v/>
      </c>
      <c r="G301" s="106" t="str">
        <f>+IF(Eventos!AO306=0,"",Eventos!AO306)</f>
        <v/>
      </c>
      <c r="H301" t="str">
        <f>+IF(Eventos!AR306=0,"",Eventos!AR306)</f>
        <v/>
      </c>
      <c r="I301" t="str">
        <f>+IF(Eventos!AT306=0,"",Eventos!AT306)</f>
        <v/>
      </c>
      <c r="J301" t="str">
        <f>+IF(Eventos!AV306=0,"",Eventos!AV306)</f>
        <v/>
      </c>
      <c r="K301" t="str">
        <f>+IF(Eventos!AX306=0,"",Eventos!AX306)</f>
        <v/>
      </c>
      <c r="L301" t="str">
        <f>+IF(Eventos!AZ306=0,"",Eventos!AZ306)</f>
        <v/>
      </c>
      <c r="M301" t="str">
        <f>+IF(Eventos!BB306=0,"",Eventos!BB306)</f>
        <v/>
      </c>
      <c r="N301" s="106" t="str">
        <f>+IF(Eventos!AP306=0,"",Eventos!AP306)</f>
        <v/>
      </c>
      <c r="O301" s="106" t="str">
        <f>+IF(Eventos!AM306=0,"",Eventos!AM306)</f>
        <v/>
      </c>
    </row>
    <row r="302" spans="1:15" x14ac:dyDescent="0.35">
      <c r="A302" s="106" t="str">
        <f>+IF(Eventos!AI307=0,"",Eventos!AI307)</f>
        <v/>
      </c>
      <c r="B302" s="106" t="str">
        <f>+IF(Eventos!S307=0,"",Eventos!S307)</f>
        <v/>
      </c>
      <c r="C302" t="str">
        <f>+IF(Eventos!AJ307=0,"",Eventos!AJ307)</f>
        <v/>
      </c>
      <c r="D302" s="106" t="str">
        <f>+IF(Eventos!AK307=0,"",Eventos!AK307)</f>
        <v/>
      </c>
      <c r="E302" s="106" t="str">
        <f>+IF(Eventos!AL307=0,"",Eventos!AL307)</f>
        <v/>
      </c>
      <c r="F302" s="106" t="str">
        <f>+IF(Eventos!AN307=0,"",Eventos!AN307)</f>
        <v/>
      </c>
      <c r="G302" s="106" t="str">
        <f>+IF(Eventos!AO307=0,"",Eventos!AO307)</f>
        <v/>
      </c>
      <c r="H302" t="str">
        <f>+IF(Eventos!AR307=0,"",Eventos!AR307)</f>
        <v/>
      </c>
      <c r="I302" t="str">
        <f>+IF(Eventos!AT307=0,"",Eventos!AT307)</f>
        <v/>
      </c>
      <c r="J302" t="str">
        <f>+IF(Eventos!AV307=0,"",Eventos!AV307)</f>
        <v/>
      </c>
      <c r="K302" t="str">
        <f>+IF(Eventos!AX307=0,"",Eventos!AX307)</f>
        <v/>
      </c>
      <c r="L302" t="str">
        <f>+IF(Eventos!AZ307=0,"",Eventos!AZ307)</f>
        <v/>
      </c>
      <c r="M302" t="str">
        <f>+IF(Eventos!BB307=0,"",Eventos!BB307)</f>
        <v/>
      </c>
      <c r="N302" s="106" t="str">
        <f>+IF(Eventos!AP307=0,"",Eventos!AP307)</f>
        <v/>
      </c>
      <c r="O302" s="106" t="str">
        <f>+IF(Eventos!AM307=0,"",Eventos!AM307)</f>
        <v/>
      </c>
    </row>
    <row r="303" spans="1:15" x14ac:dyDescent="0.35">
      <c r="A303" s="106" t="str">
        <f>+IF(Eventos!AI308=0,"",Eventos!AI308)</f>
        <v/>
      </c>
      <c r="B303" s="106" t="str">
        <f>+IF(Eventos!S308=0,"",Eventos!S308)</f>
        <v/>
      </c>
      <c r="C303" t="str">
        <f>+IF(Eventos!AJ308=0,"",Eventos!AJ308)</f>
        <v/>
      </c>
      <c r="D303" s="106" t="str">
        <f>+IF(Eventos!AK308=0,"",Eventos!AK308)</f>
        <v/>
      </c>
      <c r="E303" s="106" t="str">
        <f>+IF(Eventos!AL308=0,"",Eventos!AL308)</f>
        <v/>
      </c>
      <c r="F303" s="106" t="str">
        <f>+IF(Eventos!AN308=0,"",Eventos!AN308)</f>
        <v/>
      </c>
      <c r="G303" s="106" t="str">
        <f>+IF(Eventos!AO308=0,"",Eventos!AO308)</f>
        <v/>
      </c>
      <c r="H303" t="str">
        <f>+IF(Eventos!AR308=0,"",Eventos!AR308)</f>
        <v/>
      </c>
      <c r="I303" t="str">
        <f>+IF(Eventos!AT308=0,"",Eventos!AT308)</f>
        <v/>
      </c>
      <c r="J303" t="str">
        <f>+IF(Eventos!AV308=0,"",Eventos!AV308)</f>
        <v/>
      </c>
      <c r="K303" t="str">
        <f>+IF(Eventos!AX308=0,"",Eventos!AX308)</f>
        <v/>
      </c>
      <c r="L303" t="str">
        <f>+IF(Eventos!AZ308=0,"",Eventos!AZ308)</f>
        <v/>
      </c>
      <c r="M303" t="str">
        <f>+IF(Eventos!BB308=0,"",Eventos!BB308)</f>
        <v/>
      </c>
      <c r="N303" s="106" t="str">
        <f>+IF(Eventos!AP308=0,"",Eventos!AP308)</f>
        <v/>
      </c>
      <c r="O303" s="106" t="str">
        <f>+IF(Eventos!AM308=0,"",Eventos!AM308)</f>
        <v/>
      </c>
    </row>
    <row r="304" spans="1:15" x14ac:dyDescent="0.35">
      <c r="A304" s="106" t="str">
        <f>+IF(Eventos!AI309=0,"",Eventos!AI309)</f>
        <v/>
      </c>
      <c r="B304" s="106" t="str">
        <f>+IF(Eventos!S309=0,"",Eventos!S309)</f>
        <v/>
      </c>
      <c r="C304" t="str">
        <f>+IF(Eventos!AJ309=0,"",Eventos!AJ309)</f>
        <v/>
      </c>
      <c r="D304" s="106" t="str">
        <f>+IF(Eventos!AK309=0,"",Eventos!AK309)</f>
        <v/>
      </c>
      <c r="E304" s="106" t="str">
        <f>+IF(Eventos!AL309=0,"",Eventos!AL309)</f>
        <v/>
      </c>
      <c r="F304" s="106" t="str">
        <f>+IF(Eventos!AN309=0,"",Eventos!AN309)</f>
        <v/>
      </c>
      <c r="G304" s="106" t="str">
        <f>+IF(Eventos!AO309=0,"",Eventos!AO309)</f>
        <v/>
      </c>
      <c r="H304" t="str">
        <f>+IF(Eventos!AR309=0,"",Eventos!AR309)</f>
        <v/>
      </c>
      <c r="I304" t="str">
        <f>+IF(Eventos!AT309=0,"",Eventos!AT309)</f>
        <v/>
      </c>
      <c r="J304" t="str">
        <f>+IF(Eventos!AV309=0,"",Eventos!AV309)</f>
        <v/>
      </c>
      <c r="K304" t="str">
        <f>+IF(Eventos!AX309=0,"",Eventos!AX309)</f>
        <v/>
      </c>
      <c r="L304" t="str">
        <f>+IF(Eventos!AZ309=0,"",Eventos!AZ309)</f>
        <v/>
      </c>
      <c r="M304" t="str">
        <f>+IF(Eventos!BB309=0,"",Eventos!BB309)</f>
        <v/>
      </c>
      <c r="N304" s="106" t="str">
        <f>+IF(Eventos!AP309=0,"",Eventos!AP309)</f>
        <v/>
      </c>
      <c r="O304" s="106" t="str">
        <f>+IF(Eventos!AM309=0,"",Eventos!AM309)</f>
        <v/>
      </c>
    </row>
    <row r="305" spans="1:15" x14ac:dyDescent="0.35">
      <c r="A305" s="106" t="str">
        <f>+IF(Eventos!AI310=0,"",Eventos!AI310)</f>
        <v/>
      </c>
      <c r="B305" s="106" t="str">
        <f>+IF(Eventos!S310=0,"",Eventos!S310)</f>
        <v/>
      </c>
      <c r="C305" t="str">
        <f>+IF(Eventos!AJ310=0,"",Eventos!AJ310)</f>
        <v/>
      </c>
      <c r="D305" s="106" t="str">
        <f>+IF(Eventos!AK310=0,"",Eventos!AK310)</f>
        <v/>
      </c>
      <c r="E305" s="106" t="str">
        <f>+IF(Eventos!AL310=0,"",Eventos!AL310)</f>
        <v/>
      </c>
      <c r="F305" s="106" t="str">
        <f>+IF(Eventos!AN310=0,"",Eventos!AN310)</f>
        <v/>
      </c>
      <c r="G305" s="106" t="str">
        <f>+IF(Eventos!AO310=0,"",Eventos!AO310)</f>
        <v/>
      </c>
      <c r="H305" t="str">
        <f>+IF(Eventos!AR310=0,"",Eventos!AR310)</f>
        <v/>
      </c>
      <c r="I305" t="str">
        <f>+IF(Eventos!AT310=0,"",Eventos!AT310)</f>
        <v/>
      </c>
      <c r="J305" t="str">
        <f>+IF(Eventos!AV310=0,"",Eventos!AV310)</f>
        <v/>
      </c>
      <c r="K305" t="str">
        <f>+IF(Eventos!AX310=0,"",Eventos!AX310)</f>
        <v/>
      </c>
      <c r="L305" t="str">
        <f>+IF(Eventos!AZ310=0,"",Eventos!AZ310)</f>
        <v/>
      </c>
      <c r="M305" t="str">
        <f>+IF(Eventos!BB310=0,"",Eventos!BB310)</f>
        <v/>
      </c>
      <c r="N305" s="106" t="str">
        <f>+IF(Eventos!AP310=0,"",Eventos!AP310)</f>
        <v/>
      </c>
      <c r="O305" s="106" t="str">
        <f>+IF(Eventos!AM310=0,"",Eventos!AM310)</f>
        <v/>
      </c>
    </row>
    <row r="306" spans="1:15" x14ac:dyDescent="0.35">
      <c r="A306" s="106" t="str">
        <f>+IF(Eventos!AI311=0,"",Eventos!AI311)</f>
        <v/>
      </c>
      <c r="B306" s="106" t="str">
        <f>+IF(Eventos!S311=0,"",Eventos!S311)</f>
        <v/>
      </c>
      <c r="C306" t="str">
        <f>+IF(Eventos!AJ311=0,"",Eventos!AJ311)</f>
        <v/>
      </c>
      <c r="D306" s="106" t="str">
        <f>+IF(Eventos!AK311=0,"",Eventos!AK311)</f>
        <v/>
      </c>
      <c r="E306" s="106" t="str">
        <f>+IF(Eventos!AL311=0,"",Eventos!AL311)</f>
        <v/>
      </c>
      <c r="F306" s="106" t="str">
        <f>+IF(Eventos!AN311=0,"",Eventos!AN311)</f>
        <v/>
      </c>
      <c r="G306" s="106" t="str">
        <f>+IF(Eventos!AO311=0,"",Eventos!AO311)</f>
        <v/>
      </c>
      <c r="H306" t="str">
        <f>+IF(Eventos!AR311=0,"",Eventos!AR311)</f>
        <v/>
      </c>
      <c r="I306" t="str">
        <f>+IF(Eventos!AT311=0,"",Eventos!AT311)</f>
        <v/>
      </c>
      <c r="J306" t="str">
        <f>+IF(Eventos!AV311=0,"",Eventos!AV311)</f>
        <v/>
      </c>
      <c r="K306" t="str">
        <f>+IF(Eventos!AX311=0,"",Eventos!AX311)</f>
        <v/>
      </c>
      <c r="L306" t="str">
        <f>+IF(Eventos!AZ311=0,"",Eventos!AZ311)</f>
        <v/>
      </c>
      <c r="M306" t="str">
        <f>+IF(Eventos!BB311=0,"",Eventos!BB311)</f>
        <v/>
      </c>
      <c r="N306" s="106" t="str">
        <f>+IF(Eventos!AP311=0,"",Eventos!AP311)</f>
        <v/>
      </c>
      <c r="O306" s="106" t="str">
        <f>+IF(Eventos!AM311=0,"",Eventos!AM311)</f>
        <v/>
      </c>
    </row>
    <row r="307" spans="1:15" x14ac:dyDescent="0.35">
      <c r="A307" s="106" t="str">
        <f>+IF(Eventos!AI312=0,"",Eventos!AI312)</f>
        <v/>
      </c>
      <c r="B307" s="106" t="str">
        <f>+IF(Eventos!S312=0,"",Eventos!S312)</f>
        <v/>
      </c>
      <c r="C307" t="str">
        <f>+IF(Eventos!AJ312=0,"",Eventos!AJ312)</f>
        <v/>
      </c>
      <c r="D307" s="106" t="str">
        <f>+IF(Eventos!AK312=0,"",Eventos!AK312)</f>
        <v/>
      </c>
      <c r="E307" s="106" t="str">
        <f>+IF(Eventos!AL312=0,"",Eventos!AL312)</f>
        <v/>
      </c>
      <c r="F307" s="106" t="str">
        <f>+IF(Eventos!AN312=0,"",Eventos!AN312)</f>
        <v/>
      </c>
      <c r="G307" s="106" t="str">
        <f>+IF(Eventos!AO312=0,"",Eventos!AO312)</f>
        <v/>
      </c>
      <c r="H307" t="str">
        <f>+IF(Eventos!AR312=0,"",Eventos!AR312)</f>
        <v/>
      </c>
      <c r="I307" t="str">
        <f>+IF(Eventos!AT312=0,"",Eventos!AT312)</f>
        <v/>
      </c>
      <c r="J307" t="str">
        <f>+IF(Eventos!AV312=0,"",Eventos!AV312)</f>
        <v/>
      </c>
      <c r="K307" t="str">
        <f>+IF(Eventos!AX312=0,"",Eventos!AX312)</f>
        <v/>
      </c>
      <c r="L307" t="str">
        <f>+IF(Eventos!AZ312=0,"",Eventos!AZ312)</f>
        <v/>
      </c>
      <c r="M307" t="str">
        <f>+IF(Eventos!BB312=0,"",Eventos!BB312)</f>
        <v/>
      </c>
      <c r="N307" s="106" t="str">
        <f>+IF(Eventos!AP312=0,"",Eventos!AP312)</f>
        <v/>
      </c>
      <c r="O307" s="106" t="str">
        <f>+IF(Eventos!AM312=0,"",Eventos!AM312)</f>
        <v/>
      </c>
    </row>
    <row r="308" spans="1:15" x14ac:dyDescent="0.35">
      <c r="A308" s="106" t="str">
        <f>+IF(Eventos!AI313=0,"",Eventos!AI313)</f>
        <v/>
      </c>
      <c r="B308" s="106" t="str">
        <f>+IF(Eventos!S313=0,"",Eventos!S313)</f>
        <v/>
      </c>
      <c r="C308" t="str">
        <f>+IF(Eventos!AJ313=0,"",Eventos!AJ313)</f>
        <v/>
      </c>
      <c r="D308" s="106" t="str">
        <f>+IF(Eventos!AK313=0,"",Eventos!AK313)</f>
        <v/>
      </c>
      <c r="E308" s="106" t="str">
        <f>+IF(Eventos!AL313=0,"",Eventos!AL313)</f>
        <v/>
      </c>
      <c r="F308" s="106" t="str">
        <f>+IF(Eventos!AN313=0,"",Eventos!AN313)</f>
        <v/>
      </c>
      <c r="G308" s="106" t="str">
        <f>+IF(Eventos!AO313=0,"",Eventos!AO313)</f>
        <v/>
      </c>
      <c r="H308" t="str">
        <f>+IF(Eventos!AR313=0,"",Eventos!AR313)</f>
        <v/>
      </c>
      <c r="I308" t="str">
        <f>+IF(Eventos!AT313=0,"",Eventos!AT313)</f>
        <v/>
      </c>
      <c r="J308" t="str">
        <f>+IF(Eventos!AV313=0,"",Eventos!AV313)</f>
        <v/>
      </c>
      <c r="K308" t="str">
        <f>+IF(Eventos!AX313=0,"",Eventos!AX313)</f>
        <v/>
      </c>
      <c r="L308" t="str">
        <f>+IF(Eventos!AZ313=0,"",Eventos!AZ313)</f>
        <v/>
      </c>
      <c r="M308" t="str">
        <f>+IF(Eventos!BB313=0,"",Eventos!BB313)</f>
        <v/>
      </c>
      <c r="N308" s="106" t="str">
        <f>+IF(Eventos!AP313=0,"",Eventos!AP313)</f>
        <v/>
      </c>
      <c r="O308" s="106" t="str">
        <f>+IF(Eventos!AM313=0,"",Eventos!AM313)</f>
        <v/>
      </c>
    </row>
    <row r="309" spans="1:15" x14ac:dyDescent="0.35">
      <c r="A309" s="106" t="str">
        <f>+IF(Eventos!AI314=0,"",Eventos!AI314)</f>
        <v/>
      </c>
      <c r="B309" s="106" t="str">
        <f>+IF(Eventos!S314=0,"",Eventos!S314)</f>
        <v/>
      </c>
      <c r="C309" t="str">
        <f>+IF(Eventos!AJ314=0,"",Eventos!AJ314)</f>
        <v/>
      </c>
      <c r="D309" s="106" t="str">
        <f>+IF(Eventos!AK314=0,"",Eventos!AK314)</f>
        <v/>
      </c>
      <c r="E309" s="106" t="str">
        <f>+IF(Eventos!AL314=0,"",Eventos!AL314)</f>
        <v/>
      </c>
      <c r="F309" s="106" t="str">
        <f>+IF(Eventos!AN314=0,"",Eventos!AN314)</f>
        <v/>
      </c>
      <c r="G309" s="106" t="str">
        <f>+IF(Eventos!AO314=0,"",Eventos!AO314)</f>
        <v/>
      </c>
      <c r="H309" t="str">
        <f>+IF(Eventos!AR314=0,"",Eventos!AR314)</f>
        <v/>
      </c>
      <c r="I309" t="str">
        <f>+IF(Eventos!AT314=0,"",Eventos!AT314)</f>
        <v/>
      </c>
      <c r="J309" t="str">
        <f>+IF(Eventos!AV314=0,"",Eventos!AV314)</f>
        <v/>
      </c>
      <c r="K309" t="str">
        <f>+IF(Eventos!AX314=0,"",Eventos!AX314)</f>
        <v/>
      </c>
      <c r="L309" t="str">
        <f>+IF(Eventos!AZ314=0,"",Eventos!AZ314)</f>
        <v/>
      </c>
      <c r="M309" t="str">
        <f>+IF(Eventos!BB314=0,"",Eventos!BB314)</f>
        <v/>
      </c>
      <c r="N309" s="106" t="str">
        <f>+IF(Eventos!AP314=0,"",Eventos!AP314)</f>
        <v/>
      </c>
      <c r="O309" s="106" t="str">
        <f>+IF(Eventos!AM314=0,"",Eventos!AM314)</f>
        <v/>
      </c>
    </row>
  </sheetData>
  <autoFilter ref="A1:O114" xr:uid="{00000000-0001-0000-0B00-000000000000}">
    <filterColumn colId="1">
      <filters>
        <filter val="TI-DS-DS-01"/>
        <filter val="TI-DS-DS-02"/>
        <filter val="TI-DS-DS-03"/>
        <filter val="TI-DS-DS-04"/>
        <filter val="TI-DS-DS-05"/>
        <filter val="TI-DS-DS-06"/>
        <filter val="TI-DS-DS-07"/>
        <filter val="TI-DS-DS-08"/>
        <filter val="TI-DS-DS-09"/>
        <filter val="TI-DS-DS-10"/>
        <filter val="TI-DS-DS-11"/>
        <filter val="TI-DS-DS-12"/>
        <filter val="TI-DS-DS-13"/>
        <filter val="TI-DS-DS-14"/>
        <filter val="TI-DS-DS-15"/>
        <filter val="TI-DS-DS-16"/>
        <filter val="TI-DS-DS-17"/>
        <filter val="TI-DS-DS-18"/>
        <filter val="TI-DS-DS-19"/>
        <filter val="TI-DS-DS-20"/>
        <filter val="TI-DS-DS-21"/>
        <filter val="TI-DS-DS-22"/>
        <filter val="TI-DS-DS-23"/>
        <filter val="TI-DS-DS-24"/>
        <filter val="TI-DS-DS-25"/>
        <filter val="TI-DS-DS-26"/>
        <filter val="TI-DS-DS-27"/>
        <filter val="TI-DS-DS-28"/>
        <filter val="TI-DS-DS-29"/>
        <filter val="TI-DS-DS-30"/>
        <filter val="TI-DS-DS-31"/>
        <filter val="TI-DS-DS-32"/>
        <filter val="TI-DS-DS-33"/>
        <filter val="TI-DS-DS-34"/>
        <filter val="TI-DS-DS-35"/>
        <filter val="TI-DS-DS-36"/>
        <filter val="TI-DS-DS-37"/>
        <filter val="TI-DS-DS-38"/>
        <filter val="TI-DS-DS-39"/>
        <filter val="TI-DS-DS-40"/>
        <filter val="TI-DS-DS-41"/>
        <filter val="TI-DS-DS-42"/>
        <filter val="TI-DS-DS-43"/>
        <filter val="TI-DS-DS-44"/>
        <filter val="TI-DS-DS-45"/>
        <filter val="TI-DS-DS-46"/>
        <filter val="TI-DS-DS-47"/>
        <filter val="TI-DS-DS-48"/>
        <filter val="TI-DS-DS-49"/>
        <filter val="TI-DS-DS-50"/>
        <filter val="TI-DS-DS-51"/>
        <filter val="TI-DS-DS-52"/>
        <filter val="TI-DS-DS-53"/>
        <filter val="TI-DS-DS-54"/>
        <filter val="TI-DS-DS-55"/>
        <filter val="TI-DS-DS-56"/>
        <filter val="TI-DS-DS-57"/>
        <filter val="TI-DS-DS-58"/>
        <filter val="TI-DS-DS-59"/>
        <filter val="TI-DS-DS-61"/>
        <filter val="TI-DS-DS-62"/>
        <filter val="TI-DS-DS-63"/>
        <filter val="TI-DS-DS-64"/>
        <filter val="TI-DS-DS-65"/>
        <filter val="TI-DS-DS-66"/>
        <filter val="TI-DS-DS-67"/>
        <filter val="TI-DS-DS-68"/>
        <filter val="TI-DS-DS-69"/>
        <filter val="TI-DS-DS-70"/>
        <filter val="TI-DS-DS-71"/>
        <filter val="TI-DS-DS-72"/>
        <filter val="TI-DS-DS-73"/>
        <filter val="TI-DS-DS-74"/>
        <filter val="TI-DS-DS-75"/>
        <filter val="TI-DS-DS-76"/>
        <filter val="TI-DS-DS-77"/>
        <filter val="TI-DS-DS-78"/>
        <filter val="TI-DS-DS-79"/>
        <filter val="TI-DS-DS-80"/>
        <filter val="TI-DS-DS-81"/>
        <filter val="TI-DS-DS-82"/>
        <filter val="TI-DS-DS-83"/>
        <filter val="TI-DS-DS-84"/>
        <filter val="TI-DS-DS-85"/>
        <filter val="TI-DS-DS-86"/>
        <filter val="TI-DS-DS-87"/>
        <filter val="TI-DS-DS-88"/>
        <filter val="TI-DS-DS-89"/>
      </filters>
    </filterColumn>
  </autoFilter>
  <dataValidations disablePrompts="1" count="1">
    <dataValidation type="date" allowBlank="1" showInputMessage="1" showErrorMessage="1" sqref="J310:K1048576" xr:uid="{00000000-0002-0000-0B00-000000000000}">
      <formula1>366</formula1>
      <formula2>73415</formula2>
    </dataValidation>
  </dataValidations>
  <pageMargins left="0.7" right="0.7" top="0.75" bottom="0.75" header="0.3" footer="0.3"/>
  <pageSetup paperSize="9" scale="6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theme="1"/>
  </sheetPr>
  <dimension ref="A1:N213"/>
  <sheetViews>
    <sheetView showGridLines="0" view="pageBreakPreview" zoomScaleNormal="100" zoomScaleSheetLayoutView="100" workbookViewId="0">
      <pane ySplit="1" topLeftCell="A2" activePane="bottomLeft" state="frozen"/>
      <selection activeCell="A2" sqref="A2"/>
      <selection pane="bottomLeft" activeCell="A2" sqref="A2"/>
    </sheetView>
  </sheetViews>
  <sheetFormatPr baseColWidth="10" defaultColWidth="11.453125" defaultRowHeight="14.5" x14ac:dyDescent="0.35"/>
  <cols>
    <col min="1" max="1" width="10.6328125" style="106" bestFit="1" customWidth="1"/>
    <col min="2" max="2" width="17.90625" style="106" bestFit="1" customWidth="1"/>
    <col min="3" max="3" width="28.54296875" bestFit="1" customWidth="1"/>
    <col min="4" max="4" width="31.6328125" bestFit="1" customWidth="1"/>
    <col min="5" max="5" width="25.6328125" customWidth="1"/>
    <col min="6" max="6" width="21.453125" bestFit="1" customWidth="1"/>
    <col min="7" max="7" width="17.90625" bestFit="1" customWidth="1"/>
    <col min="8" max="8" width="23.90625" bestFit="1" customWidth="1"/>
    <col min="9" max="9" width="36.08984375" style="14" bestFit="1" customWidth="1"/>
    <col min="10" max="10" width="13.54296875" style="14" bestFit="1" customWidth="1"/>
    <col min="11" max="11" width="13.453125" bestFit="1" customWidth="1"/>
    <col min="12" max="12" width="10.6328125" bestFit="1" customWidth="1"/>
    <col min="13" max="13" width="9.453125" customWidth="1"/>
    <col min="14" max="14" width="8.36328125" bestFit="1" customWidth="1"/>
  </cols>
  <sheetData>
    <row r="1" spans="1:14" ht="26" x14ac:dyDescent="0.35">
      <c r="A1" s="158" t="s">
        <v>510</v>
      </c>
      <c r="B1" s="108" t="s">
        <v>511</v>
      </c>
      <c r="C1" s="108" t="s">
        <v>512</v>
      </c>
      <c r="D1" s="159" t="s">
        <v>513</v>
      </c>
      <c r="E1" s="159" t="s">
        <v>37</v>
      </c>
      <c r="F1" s="159" t="s">
        <v>514</v>
      </c>
      <c r="G1" s="159" t="s">
        <v>515</v>
      </c>
      <c r="H1" s="159" t="s">
        <v>516</v>
      </c>
      <c r="I1" s="159" t="s">
        <v>156</v>
      </c>
      <c r="J1" s="159" t="s">
        <v>517</v>
      </c>
      <c r="K1" s="160" t="s">
        <v>518</v>
      </c>
      <c r="L1" s="160" t="s">
        <v>519</v>
      </c>
      <c r="M1" s="160" t="s">
        <v>520</v>
      </c>
      <c r="N1" s="160" t="s">
        <v>179</v>
      </c>
    </row>
    <row r="2" spans="1:14" x14ac:dyDescent="0.35">
      <c r="A2" s="106">
        <v>43742</v>
      </c>
      <c r="B2" t="s">
        <v>419</v>
      </c>
      <c r="C2" t="s">
        <v>477</v>
      </c>
      <c r="D2" s="106" t="s">
        <v>478</v>
      </c>
      <c r="E2" t="s">
        <v>479</v>
      </c>
      <c r="F2" s="106">
        <v>43742</v>
      </c>
      <c r="G2" t="s">
        <v>480</v>
      </c>
      <c r="H2" t="s">
        <v>481</v>
      </c>
      <c r="I2" t="s">
        <v>482</v>
      </c>
      <c r="J2">
        <v>583</v>
      </c>
      <c r="K2" t="s">
        <v>483</v>
      </c>
      <c r="L2" s="106">
        <v>43742</v>
      </c>
      <c r="M2">
        <v>12</v>
      </c>
      <c r="N2" t="s">
        <v>61</v>
      </c>
    </row>
    <row r="3" spans="1:14" x14ac:dyDescent="0.35">
      <c r="A3" s="106">
        <v>44074</v>
      </c>
      <c r="B3" t="s">
        <v>418</v>
      </c>
      <c r="C3" t="s">
        <v>484</v>
      </c>
      <c r="D3" s="106" t="s">
        <v>485</v>
      </c>
      <c r="E3" t="s">
        <v>486</v>
      </c>
      <c r="F3" s="106">
        <v>44074</v>
      </c>
      <c r="G3" t="s">
        <v>480</v>
      </c>
      <c r="H3" t="s">
        <v>487</v>
      </c>
      <c r="I3" t="s">
        <v>488</v>
      </c>
      <c r="J3">
        <v>0</v>
      </c>
      <c r="K3" t="s">
        <v>483</v>
      </c>
      <c r="L3" s="106">
        <v>44074</v>
      </c>
      <c r="M3">
        <v>0</v>
      </c>
      <c r="N3" t="s">
        <v>61</v>
      </c>
    </row>
    <row r="4" spans="1:14" x14ac:dyDescent="0.35">
      <c r="A4" s="106">
        <v>44012</v>
      </c>
      <c r="B4" t="s">
        <v>418</v>
      </c>
      <c r="C4" t="s">
        <v>484</v>
      </c>
      <c r="D4" s="106" t="s">
        <v>485</v>
      </c>
      <c r="E4" t="s">
        <v>489</v>
      </c>
      <c r="F4" s="106">
        <v>44012</v>
      </c>
      <c r="G4" t="s">
        <v>480</v>
      </c>
      <c r="H4" t="s">
        <v>487</v>
      </c>
      <c r="I4" t="s">
        <v>488</v>
      </c>
      <c r="J4">
        <v>125.2</v>
      </c>
      <c r="K4" t="s">
        <v>483</v>
      </c>
      <c r="L4" s="106">
        <v>44012</v>
      </c>
      <c r="M4">
        <v>0</v>
      </c>
      <c r="N4" t="s">
        <v>61</v>
      </c>
    </row>
    <row r="5" spans="1:14" x14ac:dyDescent="0.35">
      <c r="A5" s="106">
        <v>43526</v>
      </c>
      <c r="B5" t="s">
        <v>418</v>
      </c>
      <c r="C5" t="s">
        <v>484</v>
      </c>
      <c r="D5" s="106" t="s">
        <v>485</v>
      </c>
      <c r="E5" t="s">
        <v>490</v>
      </c>
      <c r="F5" s="106">
        <v>43526</v>
      </c>
      <c r="G5" t="s">
        <v>480</v>
      </c>
      <c r="H5" t="s">
        <v>487</v>
      </c>
      <c r="I5" t="s">
        <v>488</v>
      </c>
      <c r="J5">
        <v>0</v>
      </c>
      <c r="K5" t="s">
        <v>483</v>
      </c>
      <c r="L5" s="106">
        <v>43526</v>
      </c>
      <c r="M5">
        <v>0</v>
      </c>
      <c r="N5" t="s">
        <v>61</v>
      </c>
    </row>
    <row r="6" spans="1:14" x14ac:dyDescent="0.35">
      <c r="A6" s="106">
        <v>44144</v>
      </c>
      <c r="B6" t="s">
        <v>418</v>
      </c>
      <c r="C6" t="s">
        <v>484</v>
      </c>
      <c r="D6" s="106" t="s">
        <v>485</v>
      </c>
      <c r="E6" t="s">
        <v>491</v>
      </c>
      <c r="F6" s="106">
        <v>44144</v>
      </c>
      <c r="G6" t="s">
        <v>480</v>
      </c>
      <c r="H6" t="s">
        <v>487</v>
      </c>
      <c r="I6" t="s">
        <v>488</v>
      </c>
      <c r="J6">
        <v>187.25</v>
      </c>
      <c r="K6" t="s">
        <v>483</v>
      </c>
      <c r="L6" s="106">
        <v>44144</v>
      </c>
      <c r="M6">
        <v>0</v>
      </c>
      <c r="N6" t="s">
        <v>61</v>
      </c>
    </row>
    <row r="7" spans="1:14" x14ac:dyDescent="0.35">
      <c r="A7" s="106">
        <v>44002</v>
      </c>
      <c r="B7" t="s">
        <v>418</v>
      </c>
      <c r="C7" t="s">
        <v>484</v>
      </c>
      <c r="D7" s="106" t="s">
        <v>485</v>
      </c>
      <c r="E7" t="s">
        <v>492</v>
      </c>
      <c r="F7" s="106">
        <v>44002</v>
      </c>
      <c r="G7" t="s">
        <v>480</v>
      </c>
      <c r="H7" t="s">
        <v>487</v>
      </c>
      <c r="I7" t="s">
        <v>488</v>
      </c>
      <c r="J7">
        <v>0</v>
      </c>
      <c r="K7" t="s">
        <v>483</v>
      </c>
      <c r="L7" s="106">
        <v>44002</v>
      </c>
      <c r="M7">
        <v>0</v>
      </c>
      <c r="N7" t="s">
        <v>61</v>
      </c>
    </row>
    <row r="8" spans="1:14" x14ac:dyDescent="0.35">
      <c r="A8" s="106">
        <v>44074</v>
      </c>
      <c r="B8" t="s">
        <v>418</v>
      </c>
      <c r="C8" t="s">
        <v>484</v>
      </c>
      <c r="D8" s="106" t="s">
        <v>485</v>
      </c>
      <c r="E8" t="s">
        <v>493</v>
      </c>
      <c r="F8" s="106">
        <v>44074</v>
      </c>
      <c r="G8" t="s">
        <v>480</v>
      </c>
      <c r="H8" t="s">
        <v>487</v>
      </c>
      <c r="I8" t="s">
        <v>488</v>
      </c>
      <c r="J8">
        <v>253.2</v>
      </c>
      <c r="K8" t="s">
        <v>483</v>
      </c>
      <c r="L8" s="106">
        <v>44074</v>
      </c>
      <c r="M8">
        <v>0</v>
      </c>
      <c r="N8" t="s">
        <v>61</v>
      </c>
    </row>
    <row r="9" spans="1:14" x14ac:dyDescent="0.35">
      <c r="A9" s="106">
        <v>44037</v>
      </c>
      <c r="B9" t="s">
        <v>419</v>
      </c>
      <c r="C9" t="s">
        <v>494</v>
      </c>
      <c r="D9" s="106" t="s">
        <v>495</v>
      </c>
      <c r="E9" t="s">
        <v>496</v>
      </c>
      <c r="F9" s="106">
        <v>44037</v>
      </c>
      <c r="G9" t="s">
        <v>480</v>
      </c>
      <c r="H9" t="s">
        <v>481</v>
      </c>
      <c r="I9" t="s">
        <v>482</v>
      </c>
      <c r="J9">
        <v>0.6</v>
      </c>
      <c r="K9" t="s">
        <v>483</v>
      </c>
      <c r="L9" s="106">
        <v>44037</v>
      </c>
      <c r="M9">
        <v>0.6</v>
      </c>
      <c r="N9" t="s">
        <v>61</v>
      </c>
    </row>
    <row r="10" spans="1:14" x14ac:dyDescent="0.35">
      <c r="A10" s="106">
        <v>43496</v>
      </c>
      <c r="B10" t="s">
        <v>418</v>
      </c>
      <c r="C10" t="s">
        <v>484</v>
      </c>
      <c r="D10" s="106" t="s">
        <v>485</v>
      </c>
      <c r="E10" t="s">
        <v>509</v>
      </c>
      <c r="F10" s="106">
        <v>43496</v>
      </c>
      <c r="G10" t="s">
        <v>480</v>
      </c>
      <c r="H10" t="s">
        <v>487</v>
      </c>
      <c r="I10" t="s">
        <v>488</v>
      </c>
      <c r="J10">
        <v>2.5</v>
      </c>
      <c r="K10" t="s">
        <v>483</v>
      </c>
      <c r="L10" s="106">
        <v>43496</v>
      </c>
      <c r="M10">
        <v>0</v>
      </c>
      <c r="N10" t="s">
        <v>61</v>
      </c>
    </row>
    <row r="11" spans="1:14" x14ac:dyDescent="0.35">
      <c r="A11" s="106">
        <v>44074</v>
      </c>
      <c r="B11" t="s">
        <v>418</v>
      </c>
      <c r="C11" t="s">
        <v>484</v>
      </c>
      <c r="D11" s="106" t="s">
        <v>485</v>
      </c>
      <c r="E11" t="s">
        <v>497</v>
      </c>
      <c r="F11" s="106">
        <v>44074</v>
      </c>
      <c r="G11" t="s">
        <v>480</v>
      </c>
      <c r="H11" t="s">
        <v>487</v>
      </c>
      <c r="I11" t="s">
        <v>488</v>
      </c>
      <c r="J11">
        <v>0</v>
      </c>
      <c r="K11" t="s">
        <v>483</v>
      </c>
      <c r="L11" s="106">
        <v>44074</v>
      </c>
      <c r="M11">
        <v>0</v>
      </c>
      <c r="N11" t="s">
        <v>61</v>
      </c>
    </row>
    <row r="12" spans="1:14" x14ac:dyDescent="0.35">
      <c r="A12" s="106">
        <v>44074</v>
      </c>
      <c r="B12" t="s">
        <v>418</v>
      </c>
      <c r="C12" t="s">
        <v>484</v>
      </c>
      <c r="D12" s="106" t="s">
        <v>485</v>
      </c>
      <c r="E12" t="s">
        <v>497</v>
      </c>
      <c r="F12" s="106">
        <v>44074</v>
      </c>
      <c r="G12" t="s">
        <v>480</v>
      </c>
      <c r="H12" t="s">
        <v>487</v>
      </c>
      <c r="I12" t="s">
        <v>488</v>
      </c>
      <c r="J12">
        <v>0</v>
      </c>
      <c r="K12" t="s">
        <v>483</v>
      </c>
      <c r="L12" s="106">
        <v>44074</v>
      </c>
      <c r="M12">
        <v>0</v>
      </c>
      <c r="N12" t="s">
        <v>61</v>
      </c>
    </row>
    <row r="13" spans="1:14" x14ac:dyDescent="0.35">
      <c r="A13" s="106">
        <v>44046</v>
      </c>
      <c r="B13" t="s">
        <v>419</v>
      </c>
      <c r="C13" t="s">
        <v>498</v>
      </c>
      <c r="D13" s="106" t="s">
        <v>499</v>
      </c>
      <c r="E13" t="s">
        <v>500</v>
      </c>
      <c r="F13" s="106">
        <v>44046</v>
      </c>
      <c r="G13" t="s">
        <v>480</v>
      </c>
      <c r="H13" t="s">
        <v>501</v>
      </c>
      <c r="I13" t="s">
        <v>502</v>
      </c>
      <c r="J13">
        <v>0.5</v>
      </c>
      <c r="K13" t="s">
        <v>483</v>
      </c>
      <c r="L13" s="106">
        <v>44046</v>
      </c>
      <c r="M13">
        <v>0.5</v>
      </c>
      <c r="N13" t="s">
        <v>61</v>
      </c>
    </row>
    <row r="14" spans="1:14" x14ac:dyDescent="0.35">
      <c r="A14" s="106">
        <v>44135</v>
      </c>
      <c r="B14" t="s">
        <v>419</v>
      </c>
      <c r="C14" t="s">
        <v>498</v>
      </c>
      <c r="D14" s="106" t="s">
        <v>499</v>
      </c>
      <c r="E14" t="s">
        <v>503</v>
      </c>
      <c r="F14" s="106">
        <v>44135</v>
      </c>
      <c r="G14" t="s">
        <v>480</v>
      </c>
      <c r="H14" t="s">
        <v>501</v>
      </c>
      <c r="I14" t="s">
        <v>502</v>
      </c>
      <c r="J14">
        <v>13.37</v>
      </c>
      <c r="K14" t="s">
        <v>504</v>
      </c>
      <c r="L14" s="106">
        <v>44135</v>
      </c>
      <c r="M14">
        <v>13.37</v>
      </c>
      <c r="N14" t="s">
        <v>61</v>
      </c>
    </row>
    <row r="15" spans="1:14" x14ac:dyDescent="0.35">
      <c r="A15" s="106">
        <v>44102</v>
      </c>
      <c r="B15" t="s">
        <v>419</v>
      </c>
      <c r="C15" t="s">
        <v>498</v>
      </c>
      <c r="D15" s="106" t="s">
        <v>499</v>
      </c>
      <c r="E15" t="s">
        <v>505</v>
      </c>
      <c r="F15" s="106">
        <v>44102</v>
      </c>
      <c r="G15" t="s">
        <v>480</v>
      </c>
      <c r="H15" t="s">
        <v>501</v>
      </c>
      <c r="I15" t="s">
        <v>502</v>
      </c>
      <c r="J15">
        <v>27.18</v>
      </c>
      <c r="K15" t="s">
        <v>504</v>
      </c>
      <c r="L15" s="106">
        <v>44102</v>
      </c>
      <c r="M15">
        <v>27.18</v>
      </c>
      <c r="N15" t="s">
        <v>61</v>
      </c>
    </row>
    <row r="16" spans="1:14" x14ac:dyDescent="0.35">
      <c r="A16" s="106">
        <v>44074</v>
      </c>
      <c r="B16" t="s">
        <v>419</v>
      </c>
      <c r="C16" t="s">
        <v>498</v>
      </c>
      <c r="D16" s="106" t="s">
        <v>499</v>
      </c>
      <c r="E16" t="s">
        <v>506</v>
      </c>
      <c r="F16" s="106">
        <v>44074</v>
      </c>
      <c r="G16" t="s">
        <v>480</v>
      </c>
      <c r="H16" t="s">
        <v>501</v>
      </c>
      <c r="I16" t="s">
        <v>502</v>
      </c>
      <c r="J16">
        <v>33.770000000000003</v>
      </c>
      <c r="K16" t="s">
        <v>504</v>
      </c>
      <c r="L16" s="106">
        <v>44074</v>
      </c>
      <c r="M16">
        <v>33.770000000000003</v>
      </c>
      <c r="N16" t="s">
        <v>61</v>
      </c>
    </row>
    <row r="17" spans="1:14" x14ac:dyDescent="0.35">
      <c r="A17" s="106">
        <v>44043</v>
      </c>
      <c r="B17" t="s">
        <v>419</v>
      </c>
      <c r="C17" t="s">
        <v>498</v>
      </c>
      <c r="D17" s="106" t="s">
        <v>499</v>
      </c>
      <c r="E17" t="s">
        <v>507</v>
      </c>
      <c r="F17" s="106">
        <v>44043</v>
      </c>
      <c r="G17" t="s">
        <v>480</v>
      </c>
      <c r="H17" t="s">
        <v>501</v>
      </c>
      <c r="I17" t="s">
        <v>502</v>
      </c>
      <c r="J17">
        <v>7.73</v>
      </c>
      <c r="K17" t="s">
        <v>504</v>
      </c>
      <c r="L17" s="106">
        <v>44043</v>
      </c>
      <c r="M17">
        <v>7.73</v>
      </c>
      <c r="N17" t="s">
        <v>61</v>
      </c>
    </row>
    <row r="18" spans="1:14" x14ac:dyDescent="0.35">
      <c r="A18" s="106">
        <v>44035</v>
      </c>
      <c r="B18" t="s">
        <v>419</v>
      </c>
      <c r="C18" t="s">
        <v>498</v>
      </c>
      <c r="D18" s="106" t="s">
        <v>499</v>
      </c>
      <c r="E18" t="s">
        <v>508</v>
      </c>
      <c r="F18" s="106">
        <v>44035</v>
      </c>
      <c r="G18" t="s">
        <v>480</v>
      </c>
      <c r="H18" t="s">
        <v>501</v>
      </c>
      <c r="I18" t="s">
        <v>502</v>
      </c>
      <c r="J18">
        <v>236.04</v>
      </c>
      <c r="K18" t="s">
        <v>504</v>
      </c>
      <c r="L18" s="106">
        <v>44035</v>
      </c>
      <c r="M18">
        <v>236.04</v>
      </c>
      <c r="N18" t="s">
        <v>61</v>
      </c>
    </row>
    <row r="19" spans="1:14" x14ac:dyDescent="0.35">
      <c r="A19" s="106">
        <v>44127</v>
      </c>
      <c r="B19" t="s">
        <v>419</v>
      </c>
      <c r="C19" t="s">
        <v>498</v>
      </c>
      <c r="D19" s="106" t="s">
        <v>499</v>
      </c>
      <c r="E19" t="s">
        <v>508</v>
      </c>
      <c r="F19" s="106">
        <v>44035</v>
      </c>
      <c r="G19" t="s">
        <v>480</v>
      </c>
      <c r="H19" t="s">
        <v>501</v>
      </c>
      <c r="I19" t="s">
        <v>502</v>
      </c>
      <c r="J19">
        <v>123.03</v>
      </c>
      <c r="K19" t="s">
        <v>504</v>
      </c>
      <c r="L19" s="106">
        <v>44035</v>
      </c>
      <c r="M19">
        <v>2</v>
      </c>
      <c r="N19" t="s">
        <v>61</v>
      </c>
    </row>
    <row r="20" spans="1:14" x14ac:dyDescent="0.35">
      <c r="A20" s="105"/>
      <c r="B20" s="105"/>
      <c r="C20" s="105"/>
      <c r="D20" s="105"/>
      <c r="E20" s="105"/>
      <c r="F20" s="107"/>
      <c r="G20" s="107"/>
      <c r="H20" s="107"/>
      <c r="I20" s="107"/>
      <c r="J20" s="107"/>
      <c r="K20" s="107"/>
      <c r="L20" s="107"/>
    </row>
    <row r="21" spans="1:14" x14ac:dyDescent="0.35">
      <c r="A21" s="105"/>
      <c r="B21" s="105"/>
      <c r="C21" s="105"/>
      <c r="D21" s="105"/>
      <c r="E21" s="105"/>
      <c r="F21" s="107"/>
      <c r="G21" s="107"/>
      <c r="H21" s="107"/>
      <c r="I21" s="107"/>
      <c r="J21" s="107"/>
      <c r="K21" s="107"/>
      <c r="L21" s="107"/>
    </row>
    <row r="22" spans="1:14" x14ac:dyDescent="0.35">
      <c r="A22" s="105"/>
      <c r="B22" s="105"/>
      <c r="C22" s="105"/>
      <c r="D22" s="105"/>
      <c r="E22" s="105"/>
      <c r="F22" s="107"/>
      <c r="G22" s="107"/>
      <c r="H22" s="107"/>
      <c r="I22" s="107"/>
      <c r="J22" s="107"/>
      <c r="K22" s="107"/>
      <c r="L22" s="107"/>
    </row>
    <row r="23" spans="1:14" x14ac:dyDescent="0.35">
      <c r="A23" s="105"/>
      <c r="B23" s="105"/>
      <c r="C23" s="105"/>
      <c r="D23" s="105"/>
      <c r="E23" s="105"/>
      <c r="F23" s="107"/>
      <c r="G23" s="107"/>
      <c r="H23" s="107"/>
      <c r="I23" s="107"/>
      <c r="J23" s="107"/>
      <c r="K23" s="107"/>
      <c r="L23" s="107"/>
    </row>
    <row r="24" spans="1:14" x14ac:dyDescent="0.35">
      <c r="A24" s="105"/>
      <c r="B24" s="105"/>
      <c r="C24" s="105"/>
      <c r="D24" s="105"/>
      <c r="E24" s="105"/>
      <c r="F24" s="107"/>
      <c r="G24" s="107"/>
      <c r="H24" s="107"/>
      <c r="I24" s="107"/>
      <c r="J24" s="107"/>
      <c r="K24" s="107"/>
      <c r="L24" s="107"/>
    </row>
    <row r="25" spans="1:14" x14ac:dyDescent="0.35">
      <c r="A25" s="105"/>
      <c r="B25" s="105"/>
      <c r="C25" s="105"/>
      <c r="D25" s="105"/>
      <c r="E25" s="105"/>
      <c r="F25" s="107"/>
      <c r="G25" s="107"/>
      <c r="H25" s="107"/>
      <c r="I25" s="107"/>
      <c r="J25" s="107"/>
      <c r="K25" s="107"/>
      <c r="L25" s="107"/>
    </row>
    <row r="26" spans="1:14" x14ac:dyDescent="0.35">
      <c r="A26" s="105"/>
      <c r="B26" s="105"/>
      <c r="C26" s="105"/>
      <c r="D26" s="105"/>
      <c r="E26" s="105"/>
      <c r="F26" s="107"/>
      <c r="G26" s="107"/>
      <c r="H26" s="107"/>
      <c r="I26" s="107"/>
      <c r="J26" s="107"/>
      <c r="K26" s="107"/>
      <c r="L26" s="107"/>
    </row>
    <row r="27" spans="1:14" x14ac:dyDescent="0.35">
      <c r="A27" s="105"/>
      <c r="B27" s="105"/>
      <c r="C27" s="105"/>
      <c r="D27" s="105"/>
      <c r="E27" s="105"/>
      <c r="F27" s="107"/>
      <c r="G27" s="107"/>
      <c r="H27" s="107"/>
      <c r="I27" s="107"/>
      <c r="J27" s="107"/>
      <c r="K27" s="107"/>
      <c r="L27" s="107"/>
    </row>
    <row r="28" spans="1:14" x14ac:dyDescent="0.35">
      <c r="A28" s="105"/>
      <c r="B28" s="105"/>
      <c r="C28" s="105"/>
      <c r="D28" s="105"/>
      <c r="E28" s="105"/>
      <c r="F28" s="107"/>
      <c r="G28" s="107"/>
      <c r="H28" s="107"/>
      <c r="I28" s="107"/>
      <c r="J28" s="107"/>
      <c r="K28" s="107"/>
      <c r="L28" s="107"/>
    </row>
    <row r="29" spans="1:14" x14ac:dyDescent="0.35">
      <c r="A29" s="105"/>
      <c r="B29" s="105"/>
      <c r="C29" s="105"/>
      <c r="D29" s="105"/>
      <c r="E29" s="105"/>
      <c r="F29" s="107"/>
      <c r="G29" s="107"/>
      <c r="H29" s="107"/>
      <c r="I29" s="107"/>
      <c r="J29" s="107"/>
      <c r="K29" s="107"/>
      <c r="L29" s="107"/>
    </row>
    <row r="30" spans="1:14" x14ac:dyDescent="0.35">
      <c r="A30" s="105"/>
      <c r="B30" s="105"/>
      <c r="C30" s="105"/>
      <c r="D30" s="105"/>
      <c r="E30" s="105"/>
      <c r="F30" s="107"/>
      <c r="G30" s="107"/>
      <c r="H30" s="107"/>
      <c r="I30" s="107"/>
      <c r="J30" s="107"/>
      <c r="K30" s="107"/>
      <c r="L30" s="107"/>
    </row>
    <row r="31" spans="1:14" x14ac:dyDescent="0.35">
      <c r="A31" s="105"/>
      <c r="B31" s="105"/>
      <c r="C31" s="105"/>
      <c r="D31" s="105"/>
      <c r="E31" s="105"/>
      <c r="F31" s="107"/>
      <c r="G31" s="107"/>
      <c r="H31" s="107"/>
      <c r="I31" s="107"/>
      <c r="J31" s="107"/>
      <c r="K31" s="107"/>
      <c r="L31" s="107"/>
    </row>
    <row r="32" spans="1:14" x14ac:dyDescent="0.35">
      <c r="A32" s="105"/>
      <c r="B32" s="105"/>
      <c r="C32" s="105"/>
      <c r="D32" s="105"/>
      <c r="E32" s="105"/>
      <c r="F32" s="107"/>
      <c r="G32" s="107"/>
      <c r="H32" s="107"/>
      <c r="I32" s="107"/>
      <c r="J32" s="107"/>
      <c r="K32" s="107"/>
      <c r="L32" s="107"/>
    </row>
    <row r="33" spans="1:12" x14ac:dyDescent="0.35">
      <c r="A33" s="105"/>
      <c r="B33" s="105"/>
      <c r="C33" s="105"/>
      <c r="D33" s="105"/>
      <c r="E33" s="105"/>
      <c r="F33" s="107"/>
      <c r="G33" s="107"/>
      <c r="H33" s="107"/>
      <c r="I33" s="107"/>
      <c r="J33" s="107"/>
      <c r="K33" s="107"/>
      <c r="L33" s="107"/>
    </row>
    <row r="34" spans="1:12" x14ac:dyDescent="0.35">
      <c r="A34" s="105"/>
      <c r="B34" s="105"/>
      <c r="C34" s="105"/>
      <c r="D34" s="105"/>
      <c r="E34" s="105"/>
      <c r="F34" s="107"/>
      <c r="G34" s="107"/>
      <c r="H34" s="107"/>
      <c r="I34" s="107"/>
      <c r="J34" s="107"/>
      <c r="K34" s="107"/>
      <c r="L34" s="107"/>
    </row>
    <row r="35" spans="1:12" x14ac:dyDescent="0.35">
      <c r="A35" s="105"/>
      <c r="B35" s="105"/>
      <c r="C35" s="105"/>
      <c r="D35" s="105"/>
      <c r="E35" s="105"/>
      <c r="F35" s="107"/>
      <c r="G35" s="107"/>
      <c r="H35" s="107"/>
      <c r="I35" s="107"/>
      <c r="J35" s="107"/>
      <c r="K35" s="107"/>
      <c r="L35" s="107"/>
    </row>
    <row r="36" spans="1:12" x14ac:dyDescent="0.35">
      <c r="A36" s="105"/>
      <c r="B36" s="105"/>
      <c r="C36" s="105"/>
      <c r="D36" s="105"/>
      <c r="E36" s="105"/>
      <c r="F36" s="107"/>
      <c r="G36" s="107"/>
      <c r="H36" s="107"/>
      <c r="I36" s="107"/>
      <c r="J36" s="107"/>
      <c r="K36" s="107"/>
      <c r="L36" s="107"/>
    </row>
    <row r="37" spans="1:12" x14ac:dyDescent="0.35">
      <c r="A37" s="105"/>
      <c r="B37" s="105"/>
      <c r="C37" s="105"/>
      <c r="D37" s="105"/>
      <c r="E37" s="105"/>
      <c r="F37" s="107"/>
      <c r="G37" s="107"/>
      <c r="H37" s="107"/>
      <c r="I37" s="107"/>
      <c r="J37" s="107"/>
      <c r="K37" s="107"/>
      <c r="L37" s="107"/>
    </row>
    <row r="38" spans="1:12" x14ac:dyDescent="0.35">
      <c r="A38" s="105"/>
      <c r="B38" s="105"/>
      <c r="C38" s="105"/>
      <c r="D38" s="105"/>
      <c r="E38" s="105"/>
      <c r="F38" s="107"/>
      <c r="G38" s="107"/>
      <c r="H38" s="107"/>
      <c r="I38" s="107"/>
      <c r="J38" s="107"/>
      <c r="K38" s="107"/>
      <c r="L38" s="107"/>
    </row>
    <row r="39" spans="1:12" x14ac:dyDescent="0.35">
      <c r="A39" s="105"/>
      <c r="B39" s="105"/>
      <c r="C39" s="105"/>
      <c r="D39" s="105"/>
      <c r="E39" s="105"/>
      <c r="F39" s="107"/>
      <c r="G39" s="107"/>
      <c r="H39" s="107"/>
      <c r="I39" s="107"/>
      <c r="J39" s="107"/>
      <c r="K39" s="107"/>
      <c r="L39" s="107"/>
    </row>
    <row r="40" spans="1:12" x14ac:dyDescent="0.35">
      <c r="A40" s="105"/>
      <c r="B40" s="105"/>
      <c r="C40" s="105"/>
      <c r="D40" s="105"/>
      <c r="E40" s="105"/>
      <c r="F40" s="107"/>
      <c r="G40" s="107"/>
      <c r="H40" s="107"/>
      <c r="I40" s="107"/>
      <c r="J40" s="107"/>
      <c r="K40" s="107"/>
      <c r="L40" s="107"/>
    </row>
    <row r="41" spans="1:12" x14ac:dyDescent="0.35">
      <c r="A41" s="105"/>
      <c r="B41" s="105"/>
      <c r="C41" s="105"/>
      <c r="D41" s="105"/>
      <c r="E41" s="105"/>
      <c r="F41" s="107"/>
      <c r="G41" s="107"/>
      <c r="H41" s="107"/>
      <c r="I41" s="107"/>
      <c r="J41" s="107"/>
      <c r="K41" s="107"/>
      <c r="L41" s="107"/>
    </row>
    <row r="42" spans="1:12" x14ac:dyDescent="0.35">
      <c r="A42" s="105"/>
      <c r="B42" s="105"/>
      <c r="C42" s="105"/>
      <c r="D42" s="105"/>
      <c r="E42" s="105"/>
      <c r="F42" s="107"/>
      <c r="G42" s="107"/>
      <c r="H42" s="107"/>
      <c r="I42" s="107"/>
      <c r="J42" s="107"/>
      <c r="K42" s="107"/>
      <c r="L42" s="107"/>
    </row>
    <row r="43" spans="1:12" x14ac:dyDescent="0.35">
      <c r="A43" s="105"/>
      <c r="B43" s="105"/>
      <c r="C43" s="105"/>
      <c r="D43" s="105"/>
      <c r="E43" s="105"/>
      <c r="F43" s="107"/>
      <c r="G43" s="107"/>
      <c r="H43" s="107"/>
      <c r="I43" s="107"/>
      <c r="J43" s="107"/>
      <c r="K43" s="107"/>
      <c r="L43" s="107"/>
    </row>
    <row r="44" spans="1:12" x14ac:dyDescent="0.35">
      <c r="A44" s="105"/>
      <c r="B44" s="105"/>
      <c r="C44" s="105"/>
      <c r="D44" s="105"/>
      <c r="E44" s="105"/>
      <c r="F44" s="107"/>
      <c r="G44" s="107"/>
      <c r="H44" s="107"/>
      <c r="I44" s="107"/>
      <c r="J44" s="107"/>
      <c r="K44" s="107"/>
      <c r="L44" s="107"/>
    </row>
    <row r="45" spans="1:12" x14ac:dyDescent="0.35">
      <c r="A45" s="105"/>
      <c r="B45" s="105"/>
      <c r="C45" s="105"/>
      <c r="D45" s="105"/>
      <c r="E45" s="105"/>
      <c r="F45" s="107"/>
      <c r="G45" s="107"/>
      <c r="H45" s="107"/>
      <c r="I45" s="107"/>
      <c r="J45" s="107"/>
      <c r="K45" s="107"/>
      <c r="L45" s="107"/>
    </row>
    <row r="46" spans="1:12" x14ac:dyDescent="0.35">
      <c r="A46" s="105"/>
      <c r="B46" s="105"/>
      <c r="C46" s="105"/>
      <c r="D46" s="105"/>
      <c r="E46" s="105"/>
      <c r="F46" s="107"/>
      <c r="G46" s="107"/>
      <c r="H46" s="107"/>
      <c r="I46" s="107"/>
      <c r="J46" s="107"/>
      <c r="K46" s="107"/>
      <c r="L46" s="107"/>
    </row>
    <row r="47" spans="1:12" x14ac:dyDescent="0.35">
      <c r="A47" s="105"/>
      <c r="B47" s="105"/>
      <c r="C47" s="105"/>
      <c r="D47" s="105"/>
      <c r="E47" s="105"/>
      <c r="F47" s="107"/>
      <c r="G47" s="107"/>
      <c r="H47" s="107"/>
      <c r="I47" s="107"/>
      <c r="J47" s="107"/>
      <c r="K47" s="107"/>
      <c r="L47" s="107"/>
    </row>
    <row r="48" spans="1:12" x14ac:dyDescent="0.35">
      <c r="A48" s="105"/>
      <c r="B48" s="105"/>
      <c r="C48" s="105"/>
      <c r="D48" s="105"/>
      <c r="E48" s="105"/>
      <c r="F48" s="107"/>
      <c r="G48" s="107"/>
      <c r="H48" s="107"/>
      <c r="I48" s="107"/>
      <c r="J48" s="107"/>
      <c r="K48" s="107"/>
      <c r="L48" s="107"/>
    </row>
    <row r="49" spans="1:12" x14ac:dyDescent="0.35">
      <c r="A49" s="105"/>
      <c r="B49" s="105"/>
      <c r="C49" s="105"/>
      <c r="D49" s="105"/>
      <c r="E49" s="105"/>
      <c r="F49" s="107"/>
      <c r="G49" s="107"/>
      <c r="H49" s="107"/>
      <c r="I49" s="107"/>
      <c r="J49" s="107"/>
      <c r="K49" s="107"/>
      <c r="L49" s="107"/>
    </row>
    <row r="50" spans="1:12" x14ac:dyDescent="0.35">
      <c r="A50" s="105"/>
      <c r="B50" s="105"/>
      <c r="C50" s="105"/>
      <c r="D50" s="105"/>
      <c r="E50" s="105"/>
      <c r="F50" s="107"/>
      <c r="G50" s="107"/>
      <c r="H50" s="107"/>
      <c r="I50" s="107"/>
      <c r="J50" s="107"/>
      <c r="K50" s="107"/>
      <c r="L50" s="107"/>
    </row>
    <row r="51" spans="1:12" x14ac:dyDescent="0.35">
      <c r="A51" s="105"/>
      <c r="B51" s="105"/>
      <c r="C51" s="105"/>
      <c r="D51" s="105"/>
      <c r="E51" s="105"/>
      <c r="F51" s="107"/>
      <c r="G51" s="107"/>
      <c r="H51" s="107"/>
      <c r="I51" s="107"/>
      <c r="J51" s="107"/>
      <c r="K51" s="107"/>
      <c r="L51" s="107"/>
    </row>
    <row r="52" spans="1:12" x14ac:dyDescent="0.35">
      <c r="A52" s="105"/>
      <c r="B52" s="105"/>
      <c r="C52" s="105"/>
      <c r="D52" s="105"/>
      <c r="E52" s="105"/>
      <c r="F52" s="107"/>
      <c r="G52" s="107"/>
      <c r="H52" s="107"/>
      <c r="I52" s="107"/>
      <c r="J52" s="107"/>
      <c r="K52" s="107"/>
      <c r="L52" s="107"/>
    </row>
    <row r="53" spans="1:12" x14ac:dyDescent="0.35">
      <c r="A53" s="105"/>
      <c r="B53" s="105"/>
      <c r="C53" s="105"/>
      <c r="D53" s="105"/>
      <c r="E53" s="105"/>
      <c r="F53" s="107"/>
      <c r="G53" s="107"/>
      <c r="H53" s="107"/>
      <c r="I53" s="107"/>
      <c r="J53" s="107"/>
      <c r="K53" s="107"/>
      <c r="L53" s="107"/>
    </row>
    <row r="54" spans="1:12" x14ac:dyDescent="0.35">
      <c r="A54" s="105"/>
      <c r="B54" s="105"/>
      <c r="C54" s="105"/>
      <c r="D54" s="105"/>
      <c r="E54" s="105"/>
      <c r="F54" s="107"/>
      <c r="G54" s="107"/>
      <c r="H54" s="107"/>
      <c r="I54" s="107"/>
      <c r="J54" s="107"/>
      <c r="K54" s="107"/>
      <c r="L54" s="107"/>
    </row>
    <row r="55" spans="1:12" x14ac:dyDescent="0.35">
      <c r="A55" s="105"/>
      <c r="B55" s="105"/>
      <c r="C55" s="105"/>
      <c r="D55" s="105"/>
      <c r="E55" s="105"/>
      <c r="F55" s="107"/>
      <c r="G55" s="107"/>
      <c r="H55" s="107"/>
      <c r="I55" s="107"/>
      <c r="J55" s="107"/>
      <c r="K55" s="107"/>
      <c r="L55" s="107"/>
    </row>
    <row r="56" spans="1:12" x14ac:dyDescent="0.35">
      <c r="A56" s="105"/>
      <c r="B56" s="105"/>
      <c r="C56" s="105"/>
      <c r="D56" s="105"/>
      <c r="E56" s="105"/>
      <c r="F56" s="107"/>
      <c r="G56" s="107"/>
      <c r="H56" s="107"/>
      <c r="I56" s="107"/>
      <c r="J56" s="107"/>
      <c r="K56" s="107"/>
      <c r="L56" s="107"/>
    </row>
    <row r="57" spans="1:12" x14ac:dyDescent="0.35">
      <c r="A57" s="105"/>
      <c r="B57" s="105"/>
      <c r="C57" s="105"/>
      <c r="D57" s="105"/>
      <c r="E57" s="105"/>
      <c r="F57" s="107"/>
      <c r="G57" s="107"/>
      <c r="H57" s="107"/>
      <c r="I57" s="107"/>
      <c r="J57" s="107"/>
      <c r="K57" s="107"/>
      <c r="L57" s="107"/>
    </row>
    <row r="58" spans="1:12" x14ac:dyDescent="0.35">
      <c r="A58" s="105"/>
      <c r="B58" s="105"/>
      <c r="C58" s="105"/>
      <c r="D58" s="105"/>
      <c r="E58" s="105"/>
      <c r="F58" s="107"/>
      <c r="G58" s="107"/>
      <c r="H58" s="107"/>
      <c r="I58" s="107"/>
      <c r="J58" s="107"/>
      <c r="K58" s="107"/>
      <c r="L58" s="107"/>
    </row>
    <row r="59" spans="1:12" x14ac:dyDescent="0.35">
      <c r="A59" s="105"/>
      <c r="B59" s="105"/>
      <c r="C59" s="105"/>
      <c r="D59" s="105"/>
      <c r="E59" s="105"/>
      <c r="F59" s="107"/>
      <c r="G59" s="107"/>
      <c r="H59" s="107"/>
      <c r="I59" s="107"/>
      <c r="J59" s="107"/>
      <c r="K59" s="107"/>
      <c r="L59" s="107"/>
    </row>
    <row r="60" spans="1:12" x14ac:dyDescent="0.35">
      <c r="A60" s="105"/>
      <c r="B60" s="105"/>
      <c r="C60" s="105"/>
      <c r="D60" s="105"/>
      <c r="E60" s="105"/>
      <c r="F60" s="107"/>
      <c r="G60" s="107"/>
      <c r="H60" s="107"/>
      <c r="I60" s="107"/>
      <c r="J60" s="107"/>
      <c r="K60" s="107"/>
      <c r="L60" s="107"/>
    </row>
    <row r="61" spans="1:12" x14ac:dyDescent="0.35">
      <c r="A61" s="105"/>
      <c r="B61" s="105"/>
      <c r="C61" s="105"/>
      <c r="D61" s="105"/>
      <c r="E61" s="105"/>
      <c r="F61" s="107"/>
      <c r="G61" s="107"/>
      <c r="H61" s="107"/>
      <c r="I61" s="107"/>
      <c r="J61" s="107"/>
      <c r="K61" s="107"/>
      <c r="L61" s="107"/>
    </row>
    <row r="62" spans="1:12" x14ac:dyDescent="0.35">
      <c r="A62" s="105"/>
      <c r="B62" s="105"/>
      <c r="C62" s="105"/>
      <c r="D62" s="105"/>
      <c r="E62" s="105"/>
      <c r="F62" s="107"/>
      <c r="G62" s="107"/>
      <c r="H62" s="107"/>
      <c r="I62" s="107"/>
      <c r="J62" s="107"/>
      <c r="K62" s="107"/>
      <c r="L62" s="107"/>
    </row>
    <row r="63" spans="1:12" x14ac:dyDescent="0.35">
      <c r="A63" s="105"/>
      <c r="B63" s="105"/>
      <c r="C63" s="105"/>
      <c r="D63" s="105"/>
      <c r="E63" s="105"/>
      <c r="F63" s="107"/>
      <c r="G63" s="107"/>
      <c r="H63" s="107"/>
      <c r="I63" s="107"/>
      <c r="J63" s="107"/>
      <c r="K63" s="107"/>
      <c r="L63" s="107"/>
    </row>
    <row r="64" spans="1:12" x14ac:dyDescent="0.35">
      <c r="A64" s="105"/>
      <c r="B64" s="105"/>
      <c r="C64" s="105"/>
      <c r="D64" s="105"/>
      <c r="E64" s="105"/>
      <c r="F64" s="107"/>
      <c r="G64" s="107"/>
      <c r="H64" s="107"/>
      <c r="I64" s="107"/>
      <c r="J64" s="107"/>
      <c r="K64" s="107"/>
      <c r="L64" s="107"/>
    </row>
    <row r="65" spans="1:12" x14ac:dyDescent="0.35">
      <c r="A65" s="105"/>
      <c r="B65" s="105"/>
      <c r="C65" s="105"/>
      <c r="D65" s="105"/>
      <c r="E65" s="105"/>
      <c r="F65" s="107"/>
      <c r="G65" s="107"/>
      <c r="H65" s="107"/>
      <c r="I65" s="107"/>
      <c r="J65" s="107"/>
      <c r="K65" s="107"/>
      <c r="L65" s="107"/>
    </row>
    <row r="66" spans="1:12" x14ac:dyDescent="0.35">
      <c r="A66" s="105"/>
      <c r="B66" s="105"/>
      <c r="C66" s="105"/>
      <c r="D66" s="105"/>
      <c r="E66" s="105"/>
      <c r="F66" s="107"/>
      <c r="G66" s="107"/>
      <c r="H66" s="107"/>
      <c r="I66" s="107"/>
      <c r="J66" s="107"/>
      <c r="K66" s="107"/>
      <c r="L66" s="107"/>
    </row>
    <row r="67" spans="1:12" x14ac:dyDescent="0.35">
      <c r="A67" s="105"/>
      <c r="B67" s="105"/>
      <c r="C67" s="105"/>
      <c r="D67" s="105"/>
      <c r="E67" s="105"/>
      <c r="F67" s="107"/>
      <c r="G67" s="107"/>
      <c r="H67" s="107"/>
      <c r="I67" s="107"/>
      <c r="J67" s="107"/>
      <c r="K67" s="107"/>
      <c r="L67" s="107"/>
    </row>
    <row r="68" spans="1:12" x14ac:dyDescent="0.35">
      <c r="A68" s="105"/>
      <c r="B68" s="105"/>
      <c r="C68" s="105"/>
      <c r="D68" s="105"/>
      <c r="E68" s="105"/>
      <c r="F68" s="107"/>
      <c r="G68" s="107"/>
      <c r="H68" s="107"/>
      <c r="I68" s="107"/>
      <c r="J68" s="107"/>
      <c r="K68" s="107"/>
      <c r="L68" s="107"/>
    </row>
    <row r="69" spans="1:12" x14ac:dyDescent="0.35">
      <c r="A69" s="105"/>
      <c r="B69" s="105"/>
      <c r="C69" s="105"/>
      <c r="D69" s="105"/>
      <c r="E69" s="105"/>
      <c r="F69" s="107"/>
      <c r="G69" s="107"/>
      <c r="H69" s="107"/>
      <c r="I69" s="107"/>
      <c r="J69" s="107"/>
      <c r="K69" s="107"/>
      <c r="L69" s="107"/>
    </row>
    <row r="70" spans="1:12" x14ac:dyDescent="0.35">
      <c r="A70" s="105"/>
      <c r="B70" s="105"/>
      <c r="C70" s="105"/>
      <c r="D70" s="105"/>
      <c r="E70" s="105"/>
      <c r="F70" s="107"/>
      <c r="G70" s="107"/>
      <c r="H70" s="107"/>
      <c r="I70" s="107"/>
      <c r="J70" s="107"/>
      <c r="K70" s="107"/>
      <c r="L70" s="107"/>
    </row>
    <row r="71" spans="1:12" x14ac:dyDescent="0.35">
      <c r="A71" s="105"/>
      <c r="B71" s="105"/>
      <c r="C71" s="105"/>
      <c r="D71" s="105"/>
      <c r="E71" s="105"/>
      <c r="F71" s="107"/>
      <c r="G71" s="107"/>
      <c r="H71" s="107"/>
      <c r="I71" s="107"/>
      <c r="J71" s="107"/>
      <c r="K71" s="107"/>
      <c r="L71" s="107"/>
    </row>
    <row r="72" spans="1:12" x14ac:dyDescent="0.35">
      <c r="A72" s="105"/>
      <c r="B72" s="105"/>
      <c r="C72" s="105"/>
      <c r="D72" s="105"/>
      <c r="E72" s="105"/>
      <c r="F72" s="107"/>
      <c r="G72" s="107"/>
      <c r="H72" s="107"/>
      <c r="I72" s="107"/>
      <c r="J72" s="107"/>
      <c r="K72" s="107"/>
      <c r="L72" s="107"/>
    </row>
    <row r="73" spans="1:12" x14ac:dyDescent="0.35">
      <c r="A73" s="105"/>
      <c r="B73" s="105"/>
      <c r="C73" s="105"/>
      <c r="D73" s="105"/>
      <c r="E73" s="105"/>
      <c r="F73" s="107"/>
      <c r="G73" s="107"/>
      <c r="H73" s="107"/>
      <c r="I73" s="107"/>
      <c r="J73" s="107"/>
      <c r="K73" s="107"/>
      <c r="L73" s="107"/>
    </row>
    <row r="74" spans="1:12" x14ac:dyDescent="0.35">
      <c r="A74" s="105"/>
      <c r="B74" s="105"/>
      <c r="C74" s="105"/>
      <c r="D74" s="105"/>
      <c r="E74" s="105"/>
      <c r="F74" s="107"/>
      <c r="G74" s="107"/>
      <c r="H74" s="107"/>
      <c r="I74" s="107"/>
      <c r="J74" s="107"/>
      <c r="K74" s="107"/>
      <c r="L74" s="107"/>
    </row>
    <row r="75" spans="1:12" x14ac:dyDescent="0.35">
      <c r="A75" s="105"/>
      <c r="B75" s="105"/>
      <c r="C75" s="105"/>
      <c r="D75" s="105"/>
      <c r="E75" s="105"/>
      <c r="F75" s="107"/>
      <c r="G75" s="107"/>
      <c r="H75" s="107"/>
      <c r="I75" s="107"/>
      <c r="J75" s="107"/>
      <c r="K75" s="107"/>
      <c r="L75" s="107"/>
    </row>
    <row r="76" spans="1:12" x14ac:dyDescent="0.35">
      <c r="A76" s="105"/>
      <c r="B76" s="105"/>
      <c r="C76" s="105"/>
      <c r="D76" s="105"/>
      <c r="E76" s="105"/>
      <c r="F76" s="107"/>
      <c r="G76" s="107"/>
      <c r="H76" s="107"/>
      <c r="I76" s="107"/>
      <c r="J76" s="107"/>
      <c r="K76" s="107"/>
      <c r="L76" s="107"/>
    </row>
    <row r="77" spans="1:12" x14ac:dyDescent="0.35">
      <c r="A77" s="105"/>
      <c r="B77" s="105"/>
      <c r="C77" s="105"/>
      <c r="D77" s="105"/>
      <c r="E77" s="105"/>
      <c r="F77" s="107"/>
      <c r="G77" s="107"/>
      <c r="H77" s="107"/>
      <c r="I77" s="107"/>
      <c r="J77" s="107"/>
      <c r="K77" s="107"/>
      <c r="L77" s="107"/>
    </row>
    <row r="78" spans="1:12" x14ac:dyDescent="0.35">
      <c r="A78" s="105"/>
      <c r="B78" s="105"/>
      <c r="C78" s="105"/>
      <c r="D78" s="105"/>
      <c r="E78" s="105"/>
      <c r="F78" s="107"/>
      <c r="G78" s="107"/>
      <c r="H78" s="107"/>
      <c r="I78" s="107"/>
      <c r="J78" s="107"/>
      <c r="K78" s="107"/>
      <c r="L78" s="107"/>
    </row>
    <row r="79" spans="1:12" x14ac:dyDescent="0.35">
      <c r="A79" s="105"/>
      <c r="B79" s="105"/>
      <c r="C79" s="105"/>
      <c r="D79" s="105"/>
      <c r="E79" s="105"/>
      <c r="F79" s="107"/>
      <c r="G79" s="107"/>
      <c r="H79" s="107"/>
      <c r="I79" s="107"/>
      <c r="J79" s="107"/>
      <c r="K79" s="107"/>
      <c r="L79" s="107"/>
    </row>
    <row r="80" spans="1:12" x14ac:dyDescent="0.35">
      <c r="A80" s="105"/>
      <c r="B80" s="105"/>
      <c r="C80" s="105"/>
      <c r="D80" s="105"/>
      <c r="E80" s="105"/>
      <c r="F80" s="107"/>
      <c r="G80" s="107"/>
      <c r="H80" s="107"/>
      <c r="I80" s="107"/>
      <c r="J80" s="107"/>
      <c r="K80" s="107"/>
      <c r="L80" s="107"/>
    </row>
    <row r="81" spans="1:12" x14ac:dyDescent="0.35">
      <c r="A81" s="105"/>
      <c r="B81" s="105"/>
      <c r="C81" s="105"/>
      <c r="D81" s="105"/>
      <c r="E81" s="105"/>
      <c r="F81" s="107"/>
      <c r="G81" s="107"/>
      <c r="H81" s="107"/>
      <c r="I81" s="107"/>
      <c r="J81" s="107"/>
      <c r="K81" s="107"/>
      <c r="L81" s="107"/>
    </row>
    <row r="82" spans="1:12" x14ac:dyDescent="0.35">
      <c r="A82" s="105"/>
      <c r="B82" s="105"/>
      <c r="C82" s="105"/>
      <c r="D82" s="105"/>
      <c r="E82" s="105"/>
      <c r="F82" s="107"/>
      <c r="G82" s="107"/>
      <c r="H82" s="107"/>
      <c r="I82" s="107"/>
      <c r="J82" s="107"/>
      <c r="K82" s="107"/>
      <c r="L82" s="107"/>
    </row>
    <row r="83" spans="1:12" x14ac:dyDescent="0.35">
      <c r="A83" s="105"/>
      <c r="B83" s="105"/>
      <c r="C83" s="105"/>
      <c r="D83" s="105"/>
      <c r="E83" s="105"/>
      <c r="F83" s="107"/>
      <c r="G83" s="107"/>
      <c r="H83" s="107"/>
      <c r="I83" s="107"/>
      <c r="J83" s="107"/>
      <c r="K83" s="107"/>
      <c r="L83" s="107"/>
    </row>
    <row r="84" spans="1:12" x14ac:dyDescent="0.35">
      <c r="A84" s="105"/>
      <c r="B84" s="105"/>
      <c r="C84" s="105"/>
      <c r="D84" s="105"/>
      <c r="E84" s="105"/>
      <c r="F84" s="107"/>
      <c r="G84" s="107"/>
      <c r="H84" s="107"/>
      <c r="I84" s="107"/>
      <c r="J84" s="107"/>
      <c r="K84" s="107"/>
      <c r="L84" s="107"/>
    </row>
    <row r="85" spans="1:12" x14ac:dyDescent="0.35">
      <c r="A85" s="105"/>
      <c r="B85" s="105"/>
      <c r="C85" s="105"/>
      <c r="D85" s="105"/>
      <c r="E85" s="105"/>
      <c r="F85" s="107"/>
      <c r="G85" s="107"/>
      <c r="H85" s="107"/>
      <c r="I85" s="107"/>
      <c r="J85" s="107"/>
      <c r="K85" s="107"/>
      <c r="L85" s="107"/>
    </row>
    <row r="86" spans="1:12" x14ac:dyDescent="0.35">
      <c r="A86" s="105"/>
      <c r="B86" s="105"/>
      <c r="C86" s="105"/>
      <c r="D86" s="105"/>
      <c r="E86" s="105"/>
      <c r="F86" s="107"/>
      <c r="G86" s="107"/>
      <c r="H86" s="107"/>
      <c r="I86" s="107"/>
      <c r="J86" s="107"/>
      <c r="K86" s="107"/>
      <c r="L86" s="107"/>
    </row>
    <row r="87" spans="1:12" x14ac:dyDescent="0.35">
      <c r="A87" s="105"/>
      <c r="B87" s="105"/>
      <c r="C87" s="105"/>
      <c r="D87" s="105"/>
      <c r="E87" s="105"/>
      <c r="F87" s="107"/>
      <c r="G87" s="107"/>
      <c r="H87" s="107"/>
      <c r="I87" s="107"/>
      <c r="J87" s="107"/>
      <c r="K87" s="107"/>
      <c r="L87" s="107"/>
    </row>
    <row r="88" spans="1:12" x14ac:dyDescent="0.35">
      <c r="A88" s="105"/>
      <c r="B88" s="105"/>
      <c r="C88" s="105"/>
      <c r="D88" s="105"/>
      <c r="E88" s="105"/>
      <c r="F88" s="107"/>
      <c r="G88" s="107"/>
      <c r="H88" s="107"/>
      <c r="I88" s="107"/>
      <c r="J88" s="107"/>
      <c r="K88" s="107"/>
      <c r="L88" s="107"/>
    </row>
    <row r="89" spans="1:12" x14ac:dyDescent="0.35">
      <c r="A89" s="105"/>
      <c r="B89" s="105"/>
      <c r="C89" s="105"/>
      <c r="D89" s="105"/>
      <c r="E89" s="105"/>
      <c r="F89" s="107"/>
      <c r="G89" s="107"/>
      <c r="H89" s="107"/>
      <c r="I89" s="107"/>
      <c r="J89" s="107"/>
      <c r="K89" s="107"/>
      <c r="L89" s="107"/>
    </row>
    <row r="90" spans="1:12" x14ac:dyDescent="0.35">
      <c r="A90" s="105"/>
      <c r="B90" s="105"/>
      <c r="C90" s="105"/>
      <c r="D90" s="105"/>
      <c r="E90" s="105"/>
      <c r="F90" s="107"/>
      <c r="G90" s="107"/>
      <c r="H90" s="107"/>
      <c r="I90" s="107"/>
      <c r="J90" s="107"/>
      <c r="K90" s="107"/>
      <c r="L90" s="107"/>
    </row>
    <row r="91" spans="1:12" x14ac:dyDescent="0.35">
      <c r="A91" s="105"/>
      <c r="B91" s="105"/>
      <c r="C91" s="105"/>
      <c r="D91" s="105"/>
      <c r="E91" s="105"/>
      <c r="F91" s="107"/>
      <c r="G91" s="107"/>
      <c r="H91" s="107"/>
      <c r="I91" s="107"/>
      <c r="J91" s="107"/>
      <c r="K91" s="107"/>
      <c r="L91" s="107"/>
    </row>
    <row r="92" spans="1:12" x14ac:dyDescent="0.35">
      <c r="A92" s="105"/>
      <c r="B92" s="105"/>
      <c r="C92" s="105"/>
      <c r="D92" s="105"/>
      <c r="E92" s="105"/>
      <c r="F92" s="107"/>
      <c r="G92" s="107"/>
      <c r="H92" s="107"/>
      <c r="I92" s="107"/>
      <c r="J92" s="107"/>
      <c r="K92" s="107"/>
      <c r="L92" s="107"/>
    </row>
    <row r="93" spans="1:12" x14ac:dyDescent="0.35">
      <c r="A93" s="105"/>
      <c r="B93" s="105"/>
      <c r="C93" s="105"/>
      <c r="D93" s="105"/>
      <c r="E93" s="105"/>
      <c r="F93" s="107"/>
      <c r="G93" s="107"/>
      <c r="H93" s="107"/>
      <c r="I93" s="107"/>
      <c r="J93" s="107"/>
      <c r="K93" s="107"/>
      <c r="L93" s="107"/>
    </row>
    <row r="94" spans="1:12" x14ac:dyDescent="0.35">
      <c r="A94" s="105"/>
      <c r="B94" s="105"/>
      <c r="C94" s="105"/>
      <c r="D94" s="105"/>
      <c r="E94" s="105"/>
      <c r="F94" s="107"/>
      <c r="G94" s="107"/>
      <c r="H94" s="107"/>
      <c r="I94" s="107"/>
      <c r="J94" s="107"/>
      <c r="K94" s="107"/>
      <c r="L94" s="107"/>
    </row>
    <row r="95" spans="1:12" x14ac:dyDescent="0.35">
      <c r="A95" s="105"/>
      <c r="B95" s="105"/>
      <c r="C95" s="105"/>
      <c r="D95" s="105"/>
      <c r="E95" s="105"/>
      <c r="F95" s="107"/>
      <c r="G95" s="107"/>
      <c r="H95" s="107"/>
      <c r="I95" s="107"/>
      <c r="J95" s="107"/>
      <c r="K95" s="107"/>
      <c r="L95" s="107"/>
    </row>
    <row r="96" spans="1:12" x14ac:dyDescent="0.35">
      <c r="A96" s="105"/>
      <c r="B96" s="105"/>
      <c r="C96" s="105"/>
      <c r="D96" s="105"/>
      <c r="E96" s="105"/>
      <c r="F96" s="107"/>
      <c r="G96" s="107"/>
      <c r="H96" s="107"/>
      <c r="I96" s="107"/>
      <c r="J96" s="107"/>
      <c r="K96" s="107"/>
      <c r="L96" s="107"/>
    </row>
    <row r="97" spans="1:12" x14ac:dyDescent="0.35">
      <c r="A97" s="105"/>
      <c r="B97" s="105"/>
      <c r="C97" s="105"/>
      <c r="D97" s="105"/>
      <c r="E97" s="105"/>
      <c r="F97" s="107"/>
      <c r="G97" s="107"/>
      <c r="H97" s="107"/>
      <c r="I97" s="107"/>
      <c r="J97" s="107"/>
      <c r="K97" s="107"/>
      <c r="L97" s="107"/>
    </row>
    <row r="98" spans="1:12" x14ac:dyDescent="0.35">
      <c r="A98" s="105"/>
      <c r="B98" s="105"/>
      <c r="C98" s="105"/>
      <c r="D98" s="105"/>
      <c r="E98" s="105"/>
      <c r="F98" s="107"/>
      <c r="G98" s="107"/>
      <c r="H98" s="107"/>
      <c r="I98" s="107"/>
      <c r="J98" s="107"/>
      <c r="K98" s="107"/>
      <c r="L98" s="107"/>
    </row>
    <row r="99" spans="1:12" x14ac:dyDescent="0.35">
      <c r="A99" s="105"/>
      <c r="B99" s="105"/>
      <c r="C99" s="105"/>
      <c r="D99" s="105"/>
      <c r="E99" s="105"/>
      <c r="F99" s="107"/>
      <c r="G99" s="107"/>
      <c r="H99" s="107"/>
      <c r="I99" s="107"/>
      <c r="J99" s="107"/>
      <c r="K99" s="107"/>
      <c r="L99" s="107"/>
    </row>
    <row r="100" spans="1:12" x14ac:dyDescent="0.35">
      <c r="A100" s="105"/>
      <c r="B100" s="105"/>
      <c r="C100" s="105"/>
      <c r="D100" s="105"/>
      <c r="E100" s="105"/>
      <c r="F100" s="107"/>
      <c r="G100" s="107"/>
      <c r="H100" s="107"/>
      <c r="I100" s="107"/>
      <c r="J100" s="107"/>
      <c r="K100" s="107"/>
      <c r="L100" s="107"/>
    </row>
    <row r="101" spans="1:12" x14ac:dyDescent="0.35">
      <c r="A101" s="105"/>
      <c r="B101" s="105"/>
      <c r="C101" s="105"/>
      <c r="D101" s="105"/>
      <c r="E101" s="105"/>
      <c r="F101" s="107"/>
      <c r="G101" s="107"/>
      <c r="H101" s="107"/>
      <c r="I101" s="107"/>
      <c r="J101" s="107"/>
      <c r="K101" s="107"/>
      <c r="L101" s="107"/>
    </row>
    <row r="102" spans="1:12" x14ac:dyDescent="0.35">
      <c r="A102" s="105"/>
      <c r="B102" s="105"/>
      <c r="C102" s="105"/>
      <c r="D102" s="105"/>
      <c r="E102" s="105"/>
      <c r="F102" s="107"/>
      <c r="G102" s="107"/>
      <c r="H102" s="107"/>
      <c r="I102" s="107"/>
      <c r="J102" s="107"/>
      <c r="K102" s="107"/>
      <c r="L102" s="107"/>
    </row>
    <row r="103" spans="1:12" x14ac:dyDescent="0.35">
      <c r="A103" s="105"/>
      <c r="B103" s="105"/>
      <c r="C103" s="105"/>
      <c r="D103" s="105"/>
      <c r="E103" s="105"/>
      <c r="F103" s="107"/>
      <c r="G103" s="107"/>
      <c r="H103" s="107"/>
      <c r="I103" s="107"/>
      <c r="J103" s="107"/>
      <c r="K103" s="107"/>
      <c r="L103" s="107"/>
    </row>
    <row r="104" spans="1:12" x14ac:dyDescent="0.35">
      <c r="A104" s="105"/>
      <c r="B104" s="105"/>
      <c r="C104" s="105"/>
      <c r="D104" s="105"/>
      <c r="E104" s="105"/>
      <c r="F104" s="107"/>
      <c r="G104" s="107"/>
      <c r="H104" s="107"/>
      <c r="I104" s="107"/>
      <c r="J104" s="107"/>
      <c r="K104" s="107"/>
      <c r="L104" s="107"/>
    </row>
    <row r="105" spans="1:12" x14ac:dyDescent="0.35">
      <c r="A105" s="105"/>
      <c r="B105" s="105"/>
      <c r="C105" s="105"/>
      <c r="D105" s="105"/>
      <c r="E105" s="105"/>
      <c r="F105" s="107"/>
      <c r="G105" s="107"/>
      <c r="H105" s="107"/>
      <c r="I105" s="107"/>
      <c r="J105" s="107"/>
      <c r="K105" s="107"/>
      <c r="L105" s="107"/>
    </row>
    <row r="106" spans="1:12" x14ac:dyDescent="0.35">
      <c r="A106" s="105"/>
      <c r="B106" s="105"/>
      <c r="C106" s="105"/>
      <c r="D106" s="105"/>
      <c r="E106" s="105"/>
      <c r="F106" s="107"/>
      <c r="G106" s="107"/>
      <c r="H106" s="107"/>
      <c r="I106" s="107"/>
      <c r="J106" s="107"/>
      <c r="K106" s="107"/>
      <c r="L106" s="107"/>
    </row>
    <row r="107" spans="1:12" x14ac:dyDescent="0.35">
      <c r="A107" s="105"/>
      <c r="B107" s="105"/>
      <c r="C107" s="105"/>
      <c r="D107" s="105"/>
      <c r="E107" s="105"/>
      <c r="F107" s="107"/>
      <c r="G107" s="107"/>
      <c r="H107" s="107"/>
      <c r="I107" s="107"/>
      <c r="J107" s="107"/>
      <c r="K107" s="107"/>
      <c r="L107" s="107"/>
    </row>
    <row r="108" spans="1:12" x14ac:dyDescent="0.35">
      <c r="A108" s="105"/>
      <c r="B108" s="105"/>
      <c r="C108" s="105"/>
      <c r="D108" s="105"/>
      <c r="E108" s="105"/>
      <c r="F108" s="107"/>
      <c r="G108" s="107"/>
      <c r="H108" s="107"/>
      <c r="I108" s="107"/>
      <c r="J108" s="107"/>
      <c r="K108" s="107"/>
      <c r="L108" s="107"/>
    </row>
    <row r="109" spans="1:12" x14ac:dyDescent="0.35">
      <c r="A109" s="105"/>
      <c r="B109" s="105"/>
      <c r="C109" s="105"/>
      <c r="D109" s="105"/>
      <c r="E109" s="105"/>
      <c r="F109" s="107"/>
      <c r="G109" s="107"/>
      <c r="H109" s="107"/>
      <c r="I109" s="107"/>
      <c r="J109" s="107"/>
      <c r="K109" s="107"/>
      <c r="L109" s="107"/>
    </row>
    <row r="110" spans="1:12" x14ac:dyDescent="0.35">
      <c r="A110" s="105"/>
      <c r="B110" s="105"/>
      <c r="C110" s="105"/>
      <c r="D110" s="105"/>
      <c r="E110" s="105"/>
      <c r="F110" s="107"/>
      <c r="G110" s="107"/>
      <c r="H110" s="107"/>
      <c r="I110" s="107"/>
      <c r="J110" s="107"/>
      <c r="K110" s="107"/>
      <c r="L110" s="107"/>
    </row>
    <row r="111" spans="1:12" x14ac:dyDescent="0.35">
      <c r="A111" s="105"/>
      <c r="B111" s="105"/>
      <c r="C111" s="105"/>
      <c r="D111" s="105"/>
      <c r="E111" s="105"/>
      <c r="F111" s="107"/>
      <c r="G111" s="107"/>
      <c r="H111" s="107"/>
      <c r="I111" s="107"/>
      <c r="J111" s="107"/>
      <c r="K111" s="107"/>
      <c r="L111" s="107"/>
    </row>
    <row r="112" spans="1:12" x14ac:dyDescent="0.35">
      <c r="A112" s="105"/>
      <c r="B112" s="105"/>
      <c r="C112" s="105"/>
      <c r="D112" s="105"/>
      <c r="E112" s="105"/>
      <c r="F112" s="107"/>
      <c r="G112" s="107"/>
      <c r="H112" s="107"/>
      <c r="I112" s="107"/>
      <c r="J112" s="107"/>
      <c r="K112" s="107"/>
      <c r="L112" s="107"/>
    </row>
    <row r="113" spans="1:12" x14ac:dyDescent="0.35">
      <c r="A113" s="105"/>
      <c r="B113" s="105"/>
      <c r="C113" s="105"/>
      <c r="D113" s="105"/>
      <c r="E113" s="105"/>
      <c r="F113" s="107"/>
      <c r="G113" s="107"/>
      <c r="H113" s="107"/>
      <c r="I113" s="107"/>
      <c r="J113" s="107"/>
      <c r="K113" s="107"/>
      <c r="L113" s="107"/>
    </row>
    <row r="114" spans="1:12" x14ac:dyDescent="0.35">
      <c r="A114" s="105"/>
      <c r="B114" s="105"/>
      <c r="C114" s="105"/>
      <c r="D114" s="105"/>
      <c r="E114" s="105"/>
      <c r="F114" s="107"/>
      <c r="G114" s="107"/>
      <c r="H114" s="107"/>
      <c r="I114" s="107"/>
      <c r="J114" s="107"/>
      <c r="K114" s="107"/>
      <c r="L114" s="107"/>
    </row>
    <row r="115" spans="1:12" x14ac:dyDescent="0.35">
      <c r="A115" s="105"/>
      <c r="B115" s="105"/>
      <c r="C115" s="105"/>
      <c r="D115" s="105"/>
      <c r="E115" s="105"/>
      <c r="F115" s="107"/>
      <c r="G115" s="107"/>
      <c r="H115" s="107"/>
      <c r="I115" s="107"/>
      <c r="J115" s="107"/>
      <c r="K115" s="107"/>
      <c r="L115" s="107"/>
    </row>
    <row r="116" spans="1:12" x14ac:dyDescent="0.35">
      <c r="A116" s="105"/>
      <c r="B116" s="105"/>
      <c r="C116" s="105"/>
      <c r="D116" s="105"/>
      <c r="E116" s="105"/>
      <c r="F116" s="107"/>
      <c r="G116" s="107"/>
      <c r="H116" s="107"/>
      <c r="I116" s="107"/>
      <c r="J116" s="107"/>
      <c r="K116" s="107"/>
      <c r="L116" s="107"/>
    </row>
    <row r="117" spans="1:12" x14ac:dyDescent="0.35">
      <c r="A117" s="105"/>
      <c r="B117" s="105"/>
      <c r="C117" s="105"/>
      <c r="D117" s="105"/>
      <c r="E117" s="105"/>
      <c r="F117" s="107"/>
      <c r="G117" s="107"/>
      <c r="H117" s="107"/>
      <c r="I117" s="107"/>
      <c r="J117" s="107"/>
      <c r="K117" s="107"/>
      <c r="L117" s="107"/>
    </row>
    <row r="118" spans="1:12" x14ac:dyDescent="0.35">
      <c r="A118" s="105"/>
      <c r="B118" s="105"/>
      <c r="C118" s="105"/>
      <c r="D118" s="105"/>
      <c r="E118" s="105"/>
      <c r="F118" s="107"/>
      <c r="G118" s="107"/>
      <c r="H118" s="107"/>
      <c r="I118" s="107"/>
      <c r="J118" s="107"/>
      <c r="K118" s="107"/>
      <c r="L118" s="107"/>
    </row>
    <row r="119" spans="1:12" x14ac:dyDescent="0.35">
      <c r="A119" s="105"/>
      <c r="B119" s="105"/>
      <c r="C119" s="105"/>
      <c r="D119" s="105"/>
      <c r="E119" s="105"/>
      <c r="F119" s="107"/>
      <c r="G119" s="107"/>
      <c r="H119" s="107"/>
      <c r="I119" s="107"/>
      <c r="J119" s="107"/>
      <c r="K119" s="107"/>
      <c r="L119" s="107"/>
    </row>
    <row r="120" spans="1:12" x14ac:dyDescent="0.35">
      <c r="A120" s="105"/>
      <c r="B120" s="105"/>
      <c r="C120" s="105"/>
      <c r="D120" s="105"/>
      <c r="E120" s="105"/>
      <c r="F120" s="107"/>
      <c r="G120" s="107"/>
      <c r="H120" s="107"/>
      <c r="I120" s="107"/>
      <c r="J120" s="107"/>
      <c r="K120" s="107"/>
      <c r="L120" s="107"/>
    </row>
    <row r="121" spans="1:12" x14ac:dyDescent="0.35">
      <c r="A121" s="105"/>
      <c r="B121" s="105"/>
      <c r="C121" s="105"/>
      <c r="D121" s="105"/>
      <c r="E121" s="105"/>
      <c r="F121" s="107"/>
      <c r="G121" s="107"/>
      <c r="H121" s="107"/>
      <c r="I121" s="107"/>
      <c r="J121" s="107"/>
      <c r="K121" s="107"/>
      <c r="L121" s="107"/>
    </row>
    <row r="122" spans="1:12" x14ac:dyDescent="0.35">
      <c r="A122" s="105"/>
      <c r="B122" s="105"/>
      <c r="C122" s="105"/>
      <c r="D122" s="105"/>
      <c r="E122" s="105"/>
      <c r="F122" s="107"/>
      <c r="G122" s="107"/>
      <c r="H122" s="107"/>
      <c r="I122" s="107"/>
      <c r="J122" s="107"/>
      <c r="K122" s="107"/>
      <c r="L122" s="107"/>
    </row>
    <row r="123" spans="1:12" x14ac:dyDescent="0.35">
      <c r="A123" s="105"/>
      <c r="B123" s="105"/>
      <c r="C123" s="105"/>
      <c r="D123" s="105"/>
      <c r="E123" s="105"/>
      <c r="F123" s="107"/>
      <c r="G123" s="107"/>
      <c r="H123" s="107"/>
      <c r="I123" s="107"/>
      <c r="J123" s="107"/>
      <c r="K123" s="107"/>
      <c r="L123" s="107"/>
    </row>
    <row r="124" spans="1:12" x14ac:dyDescent="0.35">
      <c r="A124" s="105"/>
      <c r="B124" s="105"/>
      <c r="C124" s="105"/>
      <c r="D124" s="105"/>
      <c r="E124" s="105"/>
      <c r="F124" s="107"/>
      <c r="G124" s="107"/>
      <c r="H124" s="107"/>
      <c r="I124" s="107"/>
      <c r="J124" s="107"/>
      <c r="K124" s="107"/>
      <c r="L124" s="107"/>
    </row>
    <row r="125" spans="1:12" x14ac:dyDescent="0.35">
      <c r="A125" s="105"/>
      <c r="B125" s="105"/>
      <c r="C125" s="105"/>
      <c r="D125" s="105"/>
      <c r="E125" s="105"/>
      <c r="F125" s="107"/>
      <c r="G125" s="107"/>
      <c r="H125" s="107"/>
      <c r="I125" s="107"/>
      <c r="J125" s="107"/>
      <c r="K125" s="107"/>
      <c r="L125" s="107"/>
    </row>
    <row r="126" spans="1:12" x14ac:dyDescent="0.35">
      <c r="A126" s="105"/>
      <c r="B126" s="105"/>
      <c r="C126" s="105"/>
      <c r="D126" s="105"/>
      <c r="E126" s="105"/>
      <c r="F126" s="107"/>
      <c r="G126" s="107"/>
      <c r="H126" s="107"/>
      <c r="I126" s="107"/>
      <c r="J126" s="107"/>
      <c r="K126" s="107"/>
      <c r="L126" s="107"/>
    </row>
    <row r="127" spans="1:12" x14ac:dyDescent="0.35">
      <c r="A127" s="105"/>
      <c r="B127" s="105"/>
      <c r="C127" s="105"/>
      <c r="D127" s="105"/>
      <c r="E127" s="105"/>
      <c r="F127" s="107"/>
      <c r="G127" s="107"/>
      <c r="H127" s="107"/>
      <c r="I127" s="107"/>
      <c r="J127" s="107"/>
      <c r="K127" s="107"/>
      <c r="L127" s="107"/>
    </row>
    <row r="128" spans="1:12" x14ac:dyDescent="0.35">
      <c r="A128" s="105"/>
      <c r="B128" s="105"/>
      <c r="C128" s="105"/>
      <c r="D128" s="105"/>
      <c r="E128" s="105"/>
      <c r="F128" s="107"/>
      <c r="G128" s="107"/>
      <c r="H128" s="107"/>
      <c r="I128" s="107"/>
      <c r="J128" s="107"/>
      <c r="K128" s="107"/>
      <c r="L128" s="107"/>
    </row>
    <row r="129" spans="1:12" x14ac:dyDescent="0.35">
      <c r="A129" s="105"/>
      <c r="B129" s="105"/>
      <c r="C129" s="105"/>
      <c r="D129" s="105"/>
      <c r="E129" s="105"/>
      <c r="F129" s="107"/>
      <c r="G129" s="107"/>
      <c r="H129" s="107"/>
      <c r="I129" s="107"/>
      <c r="J129" s="107"/>
      <c r="K129" s="107"/>
      <c r="L129" s="107"/>
    </row>
    <row r="130" spans="1:12" x14ac:dyDescent="0.35">
      <c r="A130" s="105"/>
      <c r="B130" s="105"/>
      <c r="C130" s="105"/>
      <c r="D130" s="105"/>
      <c r="E130" s="105"/>
      <c r="F130" s="107"/>
      <c r="G130" s="107"/>
      <c r="H130" s="107"/>
      <c r="I130" s="107"/>
      <c r="J130" s="107"/>
      <c r="K130" s="107"/>
      <c r="L130" s="107"/>
    </row>
    <row r="131" spans="1:12" x14ac:dyDescent="0.35">
      <c r="A131" s="105"/>
      <c r="B131" s="105"/>
      <c r="C131" s="105"/>
      <c r="D131" s="105"/>
      <c r="E131" s="105"/>
      <c r="F131" s="107"/>
      <c r="G131" s="107"/>
      <c r="H131" s="107"/>
      <c r="I131" s="107"/>
      <c r="J131" s="107"/>
      <c r="K131" s="107"/>
      <c r="L131" s="107"/>
    </row>
    <row r="132" spans="1:12" x14ac:dyDescent="0.35">
      <c r="A132" s="105"/>
      <c r="B132" s="105"/>
      <c r="C132" s="105"/>
      <c r="D132" s="105"/>
      <c r="E132" s="105"/>
      <c r="F132" s="107"/>
      <c r="G132" s="107"/>
      <c r="H132" s="107"/>
      <c r="I132" s="107"/>
      <c r="J132" s="107"/>
      <c r="K132" s="107"/>
      <c r="L132" s="107"/>
    </row>
    <row r="133" spans="1:12" x14ac:dyDescent="0.35">
      <c r="A133" s="105"/>
      <c r="B133" s="105"/>
      <c r="C133" s="105"/>
      <c r="D133" s="105"/>
      <c r="E133" s="105"/>
      <c r="F133" s="107"/>
      <c r="G133" s="107"/>
      <c r="H133" s="107"/>
      <c r="I133" s="107"/>
      <c r="J133" s="107"/>
      <c r="K133" s="107"/>
      <c r="L133" s="107"/>
    </row>
    <row r="134" spans="1:12" x14ac:dyDescent="0.35">
      <c r="A134" s="105"/>
      <c r="B134" s="105"/>
      <c r="C134" s="105"/>
      <c r="D134" s="105"/>
      <c r="E134" s="105"/>
      <c r="F134" s="107"/>
      <c r="G134" s="107"/>
      <c r="H134" s="107"/>
      <c r="I134" s="107"/>
      <c r="J134" s="107"/>
      <c r="K134" s="107"/>
      <c r="L134" s="107"/>
    </row>
    <row r="135" spans="1:12" x14ac:dyDescent="0.35">
      <c r="A135" s="105"/>
      <c r="B135" s="105"/>
      <c r="C135" s="105"/>
      <c r="D135" s="105"/>
      <c r="E135" s="105"/>
      <c r="F135" s="107"/>
      <c r="G135" s="107"/>
      <c r="H135" s="107"/>
      <c r="I135" s="107"/>
      <c r="J135" s="107"/>
      <c r="K135" s="107"/>
      <c r="L135" s="107"/>
    </row>
    <row r="136" spans="1:12" x14ac:dyDescent="0.35">
      <c r="A136" s="105"/>
      <c r="B136" s="105"/>
      <c r="C136" s="105"/>
      <c r="D136" s="105"/>
      <c r="E136" s="105"/>
      <c r="F136" s="107"/>
      <c r="G136" s="107"/>
      <c r="H136" s="107"/>
      <c r="I136" s="107"/>
      <c r="J136" s="107"/>
      <c r="K136" s="107"/>
      <c r="L136" s="107"/>
    </row>
    <row r="137" spans="1:12" x14ac:dyDescent="0.35">
      <c r="A137" s="105"/>
      <c r="B137" s="105"/>
      <c r="C137" s="105"/>
      <c r="D137" s="105"/>
      <c r="E137" s="105"/>
      <c r="F137" s="107"/>
      <c r="G137" s="107"/>
      <c r="H137" s="107"/>
      <c r="I137" s="107"/>
      <c r="J137" s="107"/>
      <c r="K137" s="107"/>
      <c r="L137" s="107"/>
    </row>
    <row r="138" spans="1:12" x14ac:dyDescent="0.35">
      <c r="A138" s="105"/>
      <c r="B138" s="105"/>
      <c r="C138" s="105"/>
      <c r="D138" s="105"/>
      <c r="E138" s="105"/>
      <c r="F138" s="107"/>
      <c r="G138" s="107"/>
      <c r="H138" s="107"/>
      <c r="I138" s="107"/>
      <c r="J138" s="107"/>
      <c r="K138" s="107"/>
      <c r="L138" s="107"/>
    </row>
    <row r="139" spans="1:12" x14ac:dyDescent="0.35">
      <c r="A139" s="105"/>
      <c r="B139" s="105"/>
      <c r="C139" s="105"/>
      <c r="D139" s="105"/>
      <c r="E139" s="105"/>
      <c r="F139" s="107"/>
      <c r="G139" s="107"/>
      <c r="H139" s="107"/>
      <c r="I139" s="107"/>
      <c r="J139" s="107"/>
      <c r="K139" s="107"/>
      <c r="L139" s="107"/>
    </row>
    <row r="140" spans="1:12" x14ac:dyDescent="0.35">
      <c r="A140" s="105"/>
      <c r="B140" s="105"/>
      <c r="C140" s="105"/>
      <c r="D140" s="105"/>
      <c r="E140" s="105"/>
      <c r="F140" s="107"/>
      <c r="G140" s="107"/>
      <c r="H140" s="107"/>
      <c r="I140" s="107"/>
      <c r="J140" s="107"/>
      <c r="K140" s="107"/>
      <c r="L140" s="107"/>
    </row>
    <row r="141" spans="1:12" x14ac:dyDescent="0.35">
      <c r="A141" s="105"/>
      <c r="B141" s="105"/>
      <c r="C141" s="105"/>
      <c r="D141" s="105"/>
      <c r="E141" s="105"/>
      <c r="F141" s="107"/>
      <c r="G141" s="107"/>
      <c r="H141" s="107"/>
      <c r="I141" s="107"/>
      <c r="J141" s="107"/>
      <c r="K141" s="107"/>
      <c r="L141" s="107"/>
    </row>
    <row r="142" spans="1:12" x14ac:dyDescent="0.35">
      <c r="A142" s="105"/>
      <c r="B142" s="105"/>
      <c r="C142" s="105"/>
      <c r="D142" s="105"/>
      <c r="E142" s="105"/>
      <c r="F142" s="107"/>
      <c r="G142" s="107"/>
      <c r="H142" s="107"/>
      <c r="I142" s="107"/>
      <c r="J142" s="107"/>
      <c r="K142" s="107"/>
      <c r="L142" s="107"/>
    </row>
    <row r="143" spans="1:12" x14ac:dyDescent="0.35">
      <c r="A143" s="105"/>
      <c r="B143" s="105"/>
      <c r="C143" s="105"/>
      <c r="D143" s="105"/>
      <c r="E143" s="105"/>
      <c r="F143" s="107"/>
      <c r="G143" s="107"/>
      <c r="H143" s="107"/>
      <c r="I143" s="107"/>
      <c r="J143" s="107"/>
      <c r="K143" s="107"/>
      <c r="L143" s="107"/>
    </row>
    <row r="144" spans="1:12" x14ac:dyDescent="0.35">
      <c r="A144" s="105"/>
      <c r="B144" s="105"/>
      <c r="C144" s="105"/>
      <c r="D144" s="105"/>
      <c r="E144" s="105"/>
      <c r="F144" s="107"/>
      <c r="G144" s="107"/>
      <c r="H144" s="107"/>
      <c r="I144" s="107"/>
      <c r="J144" s="107"/>
      <c r="K144" s="107"/>
      <c r="L144" s="107"/>
    </row>
    <row r="145" spans="1:12" x14ac:dyDescent="0.35">
      <c r="A145" s="105"/>
      <c r="B145" s="105"/>
      <c r="C145" s="105"/>
      <c r="D145" s="105"/>
      <c r="E145" s="105"/>
      <c r="F145" s="107"/>
      <c r="G145" s="107"/>
      <c r="H145" s="107"/>
      <c r="I145" s="107"/>
      <c r="J145" s="107"/>
      <c r="K145" s="107"/>
      <c r="L145" s="107"/>
    </row>
    <row r="146" spans="1:12" x14ac:dyDescent="0.35">
      <c r="A146" s="105"/>
      <c r="B146" s="105"/>
      <c r="C146" s="105"/>
      <c r="D146" s="105"/>
      <c r="E146" s="105"/>
      <c r="F146" s="107"/>
      <c r="G146" s="107"/>
      <c r="H146" s="107"/>
      <c r="I146" s="107"/>
      <c r="J146" s="107"/>
      <c r="K146" s="107"/>
      <c r="L146" s="107"/>
    </row>
    <row r="147" spans="1:12" x14ac:dyDescent="0.35">
      <c r="A147" s="105"/>
      <c r="B147" s="105"/>
      <c r="C147" s="105"/>
      <c r="D147" s="105"/>
      <c r="E147" s="105"/>
      <c r="F147" s="107"/>
      <c r="G147" s="107"/>
      <c r="H147" s="107"/>
      <c r="I147" s="107"/>
      <c r="J147" s="107"/>
      <c r="K147" s="107"/>
      <c r="L147" s="107"/>
    </row>
    <row r="148" spans="1:12" x14ac:dyDescent="0.35">
      <c r="A148" s="105"/>
      <c r="B148" s="105"/>
      <c r="C148" s="105"/>
      <c r="D148" s="105"/>
      <c r="E148" s="105"/>
      <c r="F148" s="107"/>
      <c r="G148" s="107"/>
      <c r="H148" s="107"/>
      <c r="I148" s="107"/>
      <c r="J148" s="107"/>
      <c r="K148" s="107"/>
      <c r="L148" s="107"/>
    </row>
    <row r="149" spans="1:12" x14ac:dyDescent="0.35">
      <c r="A149" s="105"/>
      <c r="B149" s="105"/>
      <c r="C149" s="105"/>
      <c r="D149" s="105"/>
      <c r="E149" s="105"/>
      <c r="F149" s="107"/>
      <c r="G149" s="107"/>
      <c r="H149" s="107"/>
      <c r="I149" s="107"/>
      <c r="J149" s="107"/>
      <c r="K149" s="107"/>
      <c r="L149" s="107"/>
    </row>
    <row r="150" spans="1:12" x14ac:dyDescent="0.35">
      <c r="A150" s="105"/>
      <c r="B150" s="105"/>
      <c r="C150" s="105"/>
      <c r="D150" s="105"/>
      <c r="E150" s="105"/>
      <c r="F150" s="107"/>
      <c r="G150" s="107"/>
      <c r="H150" s="107"/>
      <c r="I150" s="107"/>
      <c r="J150" s="107"/>
      <c r="K150" s="107"/>
      <c r="L150" s="107"/>
    </row>
    <row r="151" spans="1:12" x14ac:dyDescent="0.35">
      <c r="A151" s="105"/>
      <c r="B151" s="105"/>
      <c r="C151" s="105"/>
      <c r="D151" s="105"/>
      <c r="E151" s="105"/>
      <c r="F151" s="107"/>
      <c r="G151" s="107"/>
      <c r="H151" s="107"/>
      <c r="I151" s="107"/>
      <c r="J151" s="107"/>
      <c r="K151" s="107"/>
      <c r="L151" s="107"/>
    </row>
    <row r="152" spans="1:12" x14ac:dyDescent="0.35">
      <c r="A152" s="105"/>
      <c r="B152" s="105"/>
      <c r="C152" s="105"/>
      <c r="D152" s="105"/>
      <c r="E152" s="105"/>
      <c r="F152" s="107"/>
      <c r="G152" s="107"/>
      <c r="H152" s="107"/>
      <c r="I152" s="107"/>
      <c r="J152" s="107"/>
      <c r="K152" s="107"/>
      <c r="L152" s="107"/>
    </row>
    <row r="153" spans="1:12" x14ac:dyDescent="0.35">
      <c r="A153" s="105"/>
      <c r="B153" s="105"/>
      <c r="C153" s="105"/>
      <c r="D153" s="105"/>
      <c r="E153" s="105"/>
      <c r="F153" s="107"/>
      <c r="G153" s="107"/>
      <c r="H153" s="107"/>
      <c r="I153" s="107"/>
      <c r="J153" s="107"/>
      <c r="K153" s="107"/>
      <c r="L153" s="107"/>
    </row>
    <row r="154" spans="1:12" x14ac:dyDescent="0.35">
      <c r="A154" s="105"/>
      <c r="B154" s="105"/>
      <c r="C154" s="105"/>
      <c r="D154" s="105"/>
      <c r="E154" s="105"/>
      <c r="F154" s="107"/>
      <c r="G154" s="107"/>
      <c r="H154" s="107"/>
      <c r="I154" s="107"/>
      <c r="J154" s="107"/>
      <c r="K154" s="107"/>
      <c r="L154" s="107"/>
    </row>
    <row r="155" spans="1:12" x14ac:dyDescent="0.35">
      <c r="A155" s="105"/>
      <c r="B155" s="105"/>
      <c r="C155" s="105"/>
      <c r="D155" s="105"/>
      <c r="E155" s="105"/>
      <c r="F155" s="107"/>
      <c r="G155" s="107"/>
      <c r="H155" s="107"/>
      <c r="I155" s="107"/>
      <c r="J155" s="107"/>
      <c r="K155" s="107"/>
      <c r="L155" s="107"/>
    </row>
    <row r="156" spans="1:12" x14ac:dyDescent="0.35">
      <c r="A156" s="105"/>
      <c r="B156" s="105"/>
      <c r="C156" s="105"/>
      <c r="D156" s="105"/>
      <c r="E156" s="105"/>
      <c r="F156" s="107"/>
      <c r="G156" s="107"/>
      <c r="H156" s="107"/>
      <c r="I156" s="107"/>
      <c r="J156" s="107"/>
      <c r="K156" s="107"/>
      <c r="L156" s="107"/>
    </row>
    <row r="157" spans="1:12" x14ac:dyDescent="0.35">
      <c r="A157" s="105"/>
      <c r="B157" s="105"/>
      <c r="C157" s="105"/>
      <c r="D157" s="105"/>
      <c r="E157" s="105"/>
      <c r="F157" s="107"/>
      <c r="G157" s="107"/>
      <c r="H157" s="107"/>
      <c r="I157" s="107"/>
      <c r="J157" s="107"/>
      <c r="K157" s="107"/>
      <c r="L157" s="107"/>
    </row>
    <row r="158" spans="1:12" x14ac:dyDescent="0.35">
      <c r="A158" s="105"/>
      <c r="B158" s="105"/>
      <c r="C158" s="105"/>
      <c r="D158" s="105"/>
      <c r="E158" s="105"/>
      <c r="F158" s="107"/>
      <c r="G158" s="107"/>
      <c r="H158" s="107"/>
      <c r="I158" s="107"/>
      <c r="J158" s="107"/>
      <c r="K158" s="107"/>
      <c r="L158" s="107"/>
    </row>
    <row r="159" spans="1:12" x14ac:dyDescent="0.35">
      <c r="A159" s="105"/>
      <c r="B159" s="105"/>
      <c r="C159" s="105"/>
      <c r="D159" s="105"/>
      <c r="E159" s="105"/>
      <c r="F159" s="107"/>
      <c r="G159" s="107"/>
      <c r="H159" s="107"/>
      <c r="I159" s="107"/>
      <c r="J159" s="107"/>
      <c r="K159" s="107"/>
      <c r="L159" s="107"/>
    </row>
    <row r="160" spans="1:12" x14ac:dyDescent="0.35">
      <c r="A160" s="105"/>
      <c r="B160" s="105"/>
      <c r="C160" s="105"/>
      <c r="D160" s="105"/>
      <c r="E160" s="105"/>
      <c r="F160" s="107"/>
      <c r="G160" s="107"/>
      <c r="H160" s="107"/>
      <c r="I160" s="107"/>
      <c r="J160" s="107"/>
      <c r="K160" s="107"/>
      <c r="L160" s="107"/>
    </row>
    <row r="161" spans="1:12" x14ac:dyDescent="0.35">
      <c r="A161" s="105"/>
      <c r="B161" s="105"/>
      <c r="C161" s="105"/>
      <c r="D161" s="105"/>
      <c r="E161" s="105"/>
      <c r="F161" s="107"/>
      <c r="G161" s="107"/>
      <c r="H161" s="107"/>
      <c r="I161" s="107"/>
      <c r="J161" s="107"/>
      <c r="K161" s="107"/>
      <c r="L161" s="107"/>
    </row>
    <row r="162" spans="1:12" x14ac:dyDescent="0.35">
      <c r="A162" s="105"/>
      <c r="B162" s="105"/>
      <c r="C162" s="105"/>
      <c r="D162" s="105"/>
      <c r="E162" s="105"/>
      <c r="F162" s="107"/>
      <c r="G162" s="107"/>
      <c r="H162" s="107"/>
      <c r="I162" s="107"/>
      <c r="J162" s="107"/>
      <c r="K162" s="107"/>
      <c r="L162" s="107"/>
    </row>
    <row r="163" spans="1:12" x14ac:dyDescent="0.35">
      <c r="A163" s="105"/>
      <c r="B163" s="105"/>
      <c r="C163" s="105"/>
      <c r="D163" s="105"/>
      <c r="E163" s="105"/>
      <c r="F163" s="107"/>
      <c r="G163" s="107"/>
      <c r="H163" s="107"/>
      <c r="I163" s="107"/>
      <c r="J163" s="107"/>
      <c r="K163" s="107"/>
      <c r="L163" s="107"/>
    </row>
    <row r="164" spans="1:12" x14ac:dyDescent="0.35">
      <c r="A164" s="105"/>
      <c r="B164" s="105"/>
      <c r="C164" s="105"/>
      <c r="D164" s="105"/>
      <c r="E164" s="105"/>
      <c r="F164" s="107"/>
      <c r="G164" s="107"/>
      <c r="H164" s="107"/>
      <c r="I164" s="107"/>
      <c r="J164" s="107"/>
      <c r="K164" s="107"/>
      <c r="L164" s="107"/>
    </row>
    <row r="165" spans="1:12" x14ac:dyDescent="0.35">
      <c r="A165" s="105"/>
      <c r="B165" s="105"/>
      <c r="C165" s="105"/>
      <c r="D165" s="105"/>
      <c r="E165" s="105"/>
      <c r="F165" s="107"/>
      <c r="G165" s="107"/>
      <c r="H165" s="107"/>
      <c r="I165" s="107"/>
      <c r="J165" s="107"/>
      <c r="K165" s="107"/>
      <c r="L165" s="107"/>
    </row>
    <row r="166" spans="1:12" x14ac:dyDescent="0.35">
      <c r="A166" s="105"/>
      <c r="B166" s="105"/>
      <c r="C166" s="105"/>
      <c r="D166" s="105"/>
      <c r="E166" s="105"/>
      <c r="F166" s="107"/>
      <c r="G166" s="107"/>
      <c r="H166" s="107"/>
      <c r="I166" s="107"/>
      <c r="J166" s="107"/>
      <c r="K166" s="107"/>
      <c r="L166" s="107"/>
    </row>
    <row r="167" spans="1:12" x14ac:dyDescent="0.35">
      <c r="A167" s="105"/>
      <c r="B167" s="105"/>
      <c r="C167" s="105"/>
      <c r="D167" s="105"/>
      <c r="E167" s="105"/>
      <c r="F167" s="107"/>
      <c r="G167" s="107"/>
      <c r="H167" s="107"/>
      <c r="I167" s="107"/>
      <c r="J167" s="107"/>
      <c r="K167" s="107"/>
      <c r="L167" s="107"/>
    </row>
    <row r="168" spans="1:12" x14ac:dyDescent="0.35">
      <c r="A168" s="105"/>
      <c r="B168" s="105"/>
      <c r="C168" s="105"/>
      <c r="D168" s="105"/>
      <c r="E168" s="105"/>
      <c r="F168" s="107"/>
      <c r="G168" s="107"/>
      <c r="H168" s="107"/>
      <c r="I168" s="107"/>
      <c r="J168" s="107"/>
      <c r="K168" s="107"/>
      <c r="L168" s="107"/>
    </row>
    <row r="169" spans="1:12" x14ac:dyDescent="0.35">
      <c r="A169" s="105"/>
      <c r="B169" s="105"/>
      <c r="C169" s="105"/>
      <c r="D169" s="105"/>
      <c r="E169" s="105"/>
      <c r="F169" s="107"/>
      <c r="G169" s="107"/>
      <c r="H169" s="107"/>
      <c r="I169" s="107"/>
      <c r="J169" s="107"/>
      <c r="K169" s="107"/>
      <c r="L169" s="107"/>
    </row>
    <row r="170" spans="1:12" x14ac:dyDescent="0.35">
      <c r="A170" s="105"/>
      <c r="B170" s="105"/>
      <c r="C170" s="105"/>
      <c r="D170" s="105"/>
      <c r="E170" s="105"/>
      <c r="F170" s="107"/>
      <c r="G170" s="107"/>
      <c r="H170" s="107"/>
      <c r="I170" s="107"/>
      <c r="J170" s="107"/>
      <c r="K170" s="107"/>
      <c r="L170" s="107"/>
    </row>
    <row r="171" spans="1:12" x14ac:dyDescent="0.35">
      <c r="A171" s="105"/>
      <c r="B171" s="105"/>
      <c r="C171" s="105"/>
      <c r="D171" s="105"/>
      <c r="E171" s="105"/>
      <c r="F171" s="107"/>
      <c r="G171" s="107"/>
      <c r="H171" s="107"/>
      <c r="I171" s="107"/>
      <c r="J171" s="107"/>
      <c r="K171" s="107"/>
      <c r="L171" s="107"/>
    </row>
    <row r="172" spans="1:12" x14ac:dyDescent="0.35">
      <c r="A172" s="105"/>
      <c r="B172" s="105"/>
      <c r="C172" s="105"/>
      <c r="D172" s="105"/>
      <c r="E172" s="105"/>
      <c r="F172" s="107"/>
      <c r="G172" s="107"/>
      <c r="H172" s="107"/>
      <c r="I172" s="107"/>
      <c r="J172" s="107"/>
      <c r="K172" s="107"/>
      <c r="L172" s="107"/>
    </row>
    <row r="173" spans="1:12" x14ac:dyDescent="0.35">
      <c r="A173" s="105"/>
      <c r="B173" s="105"/>
      <c r="C173" s="105"/>
      <c r="D173" s="105"/>
      <c r="E173" s="105"/>
      <c r="F173" s="107"/>
      <c r="G173" s="107"/>
      <c r="H173" s="107"/>
      <c r="I173" s="107"/>
      <c r="J173" s="107"/>
      <c r="K173" s="107"/>
      <c r="L173" s="107"/>
    </row>
    <row r="174" spans="1:12" x14ac:dyDescent="0.35">
      <c r="A174" s="105"/>
      <c r="B174" s="105"/>
      <c r="C174" s="105"/>
      <c r="D174" s="105"/>
      <c r="E174" s="105"/>
      <c r="F174" s="107"/>
      <c r="G174" s="107"/>
      <c r="H174" s="107"/>
      <c r="I174" s="107"/>
      <c r="J174" s="107"/>
      <c r="K174" s="107"/>
      <c r="L174" s="107"/>
    </row>
    <row r="175" spans="1:12" x14ac:dyDescent="0.35">
      <c r="A175" s="105"/>
      <c r="B175" s="105"/>
      <c r="C175" s="105"/>
      <c r="D175" s="105"/>
      <c r="E175" s="105"/>
      <c r="F175" s="107"/>
      <c r="G175" s="107"/>
      <c r="H175" s="107"/>
      <c r="I175" s="107"/>
      <c r="J175" s="107"/>
      <c r="K175" s="107"/>
      <c r="L175" s="107"/>
    </row>
    <row r="176" spans="1:12" x14ac:dyDescent="0.35">
      <c r="A176" s="105"/>
      <c r="B176" s="105"/>
      <c r="C176" s="105"/>
      <c r="D176" s="105"/>
      <c r="E176" s="105"/>
      <c r="F176" s="107"/>
      <c r="G176" s="107"/>
      <c r="H176" s="107"/>
      <c r="I176" s="107"/>
      <c r="J176" s="107"/>
      <c r="K176" s="107"/>
      <c r="L176" s="107"/>
    </row>
    <row r="177" spans="1:12" x14ac:dyDescent="0.35">
      <c r="A177" s="105"/>
      <c r="B177" s="105"/>
      <c r="C177" s="105"/>
      <c r="D177" s="105"/>
      <c r="E177" s="105"/>
      <c r="F177" s="107"/>
      <c r="G177" s="107"/>
      <c r="H177" s="107"/>
      <c r="I177" s="107"/>
      <c r="J177" s="107"/>
      <c r="K177" s="107"/>
      <c r="L177" s="107"/>
    </row>
    <row r="178" spans="1:12" x14ac:dyDescent="0.35">
      <c r="A178" s="105"/>
      <c r="B178" s="105"/>
      <c r="C178" s="105"/>
      <c r="D178" s="105"/>
      <c r="E178" s="105"/>
      <c r="F178" s="107"/>
      <c r="G178" s="107"/>
      <c r="H178" s="107"/>
      <c r="I178" s="107"/>
      <c r="J178" s="107"/>
      <c r="K178" s="107"/>
      <c r="L178" s="107"/>
    </row>
    <row r="179" spans="1:12" x14ac:dyDescent="0.35">
      <c r="A179" s="105"/>
      <c r="B179" s="105"/>
      <c r="C179" s="105"/>
      <c r="D179" s="105"/>
      <c r="E179" s="105"/>
      <c r="F179" s="107"/>
      <c r="G179" s="107"/>
      <c r="H179" s="107"/>
      <c r="I179" s="107"/>
      <c r="J179" s="107"/>
      <c r="K179" s="107"/>
      <c r="L179" s="107"/>
    </row>
    <row r="180" spans="1:12" x14ac:dyDescent="0.35">
      <c r="A180" s="105"/>
      <c r="B180" s="105"/>
      <c r="C180" s="105"/>
      <c r="D180" s="105"/>
      <c r="E180" s="105"/>
      <c r="F180" s="107"/>
      <c r="G180" s="107"/>
      <c r="H180" s="107"/>
      <c r="I180" s="107"/>
      <c r="J180" s="107"/>
      <c r="K180" s="107"/>
      <c r="L180" s="107"/>
    </row>
    <row r="181" spans="1:12" x14ac:dyDescent="0.35">
      <c r="A181" s="105"/>
      <c r="B181" s="105"/>
      <c r="C181" s="105"/>
      <c r="D181" s="105"/>
      <c r="E181" s="105"/>
      <c r="F181" s="107"/>
      <c r="G181" s="107"/>
      <c r="H181" s="107"/>
      <c r="I181" s="107"/>
      <c r="J181" s="107"/>
      <c r="K181" s="107"/>
      <c r="L181" s="107"/>
    </row>
    <row r="182" spans="1:12" x14ac:dyDescent="0.35">
      <c r="A182" s="105"/>
      <c r="B182" s="105"/>
      <c r="C182" s="105"/>
      <c r="D182" s="105"/>
      <c r="E182" s="105"/>
      <c r="F182" s="107"/>
      <c r="G182" s="107"/>
      <c r="H182" s="107"/>
      <c r="I182" s="107"/>
      <c r="J182" s="107"/>
      <c r="K182" s="107"/>
      <c r="L182" s="107"/>
    </row>
    <row r="183" spans="1:12" x14ac:dyDescent="0.35">
      <c r="A183" s="105"/>
      <c r="B183" s="105"/>
      <c r="C183" s="105"/>
      <c r="D183" s="105"/>
      <c r="E183" s="105"/>
      <c r="F183" s="107"/>
      <c r="G183" s="107"/>
      <c r="H183" s="107"/>
      <c r="I183" s="107"/>
      <c r="J183" s="107"/>
      <c r="K183" s="107"/>
      <c r="L183" s="107"/>
    </row>
    <row r="184" spans="1:12" x14ac:dyDescent="0.35">
      <c r="A184" s="105"/>
      <c r="B184" s="105"/>
      <c r="C184" s="105"/>
      <c r="D184" s="105"/>
      <c r="E184" s="105"/>
      <c r="F184" s="107"/>
      <c r="G184" s="107"/>
      <c r="H184" s="107"/>
      <c r="I184" s="107"/>
      <c r="J184" s="107"/>
      <c r="K184" s="107"/>
      <c r="L184" s="107"/>
    </row>
    <row r="185" spans="1:12" x14ac:dyDescent="0.35">
      <c r="A185" s="105"/>
      <c r="B185" s="105"/>
      <c r="C185" s="105"/>
      <c r="D185" s="105"/>
      <c r="E185" s="105"/>
      <c r="F185" s="107"/>
      <c r="G185" s="107"/>
      <c r="H185" s="107"/>
      <c r="I185" s="107"/>
      <c r="J185" s="107"/>
      <c r="K185" s="107"/>
      <c r="L185" s="107"/>
    </row>
    <row r="186" spans="1:12" x14ac:dyDescent="0.35">
      <c r="A186" s="105"/>
      <c r="B186" s="105"/>
      <c r="C186" s="105"/>
      <c r="D186" s="105"/>
      <c r="E186" s="105"/>
      <c r="F186" s="107"/>
      <c r="G186" s="107"/>
      <c r="H186" s="107"/>
      <c r="I186" s="107"/>
      <c r="J186" s="107"/>
      <c r="K186" s="107"/>
      <c r="L186" s="107"/>
    </row>
    <row r="187" spans="1:12" x14ac:dyDescent="0.35">
      <c r="A187" s="105"/>
      <c r="B187" s="105"/>
      <c r="C187" s="105"/>
      <c r="D187" s="105"/>
      <c r="E187" s="105"/>
      <c r="F187" s="107"/>
      <c r="G187" s="107"/>
      <c r="H187" s="107"/>
      <c r="I187" s="107"/>
      <c r="J187" s="107"/>
      <c r="K187" s="107"/>
      <c r="L187" s="107"/>
    </row>
    <row r="188" spans="1:12" x14ac:dyDescent="0.35">
      <c r="A188" s="105"/>
      <c r="B188" s="105"/>
      <c r="C188" s="105"/>
      <c r="D188" s="105"/>
      <c r="E188" s="105"/>
      <c r="F188" s="107"/>
      <c r="G188" s="107"/>
      <c r="H188" s="107"/>
      <c r="I188" s="107"/>
      <c r="J188" s="107"/>
      <c r="K188" s="107"/>
      <c r="L188" s="107"/>
    </row>
    <row r="189" spans="1:12" x14ac:dyDescent="0.35">
      <c r="A189" s="105"/>
      <c r="B189" s="105"/>
      <c r="C189" s="105"/>
      <c r="D189" s="105"/>
      <c r="E189" s="105"/>
      <c r="F189" s="107"/>
      <c r="G189" s="107"/>
      <c r="H189" s="107"/>
      <c r="I189" s="107"/>
      <c r="J189" s="107"/>
      <c r="K189" s="107"/>
      <c r="L189" s="107"/>
    </row>
    <row r="190" spans="1:12" x14ac:dyDescent="0.35">
      <c r="A190" s="105"/>
      <c r="B190" s="105"/>
      <c r="C190" s="105"/>
      <c r="D190" s="105"/>
      <c r="E190" s="105"/>
      <c r="F190" s="107"/>
      <c r="G190" s="107"/>
      <c r="H190" s="107"/>
      <c r="I190" s="107"/>
      <c r="J190" s="107"/>
      <c r="K190" s="107"/>
      <c r="L190" s="107"/>
    </row>
    <row r="191" spans="1:12" x14ac:dyDescent="0.35">
      <c r="A191" s="105"/>
      <c r="B191" s="105"/>
      <c r="C191" s="105"/>
      <c r="D191" s="105"/>
      <c r="E191" s="105"/>
      <c r="F191" s="107"/>
      <c r="G191" s="107"/>
      <c r="H191" s="107"/>
      <c r="I191" s="107"/>
      <c r="J191" s="107"/>
      <c r="K191" s="107"/>
      <c r="L191" s="107"/>
    </row>
    <row r="192" spans="1:12" x14ac:dyDescent="0.35">
      <c r="A192" s="105"/>
      <c r="B192" s="105"/>
      <c r="C192" s="105"/>
      <c r="D192" s="105"/>
      <c r="E192" s="105"/>
      <c r="F192" s="107"/>
      <c r="G192" s="107"/>
      <c r="H192" s="107"/>
      <c r="I192" s="107"/>
      <c r="J192" s="107"/>
      <c r="K192" s="107"/>
      <c r="L192" s="107"/>
    </row>
    <row r="193" spans="1:12" x14ac:dyDescent="0.35">
      <c r="A193" s="105"/>
      <c r="B193" s="105"/>
      <c r="C193" s="105"/>
      <c r="D193" s="105"/>
      <c r="E193" s="105"/>
      <c r="F193" s="107"/>
      <c r="G193" s="107"/>
      <c r="H193" s="107"/>
      <c r="I193" s="107"/>
      <c r="J193" s="107"/>
      <c r="K193" s="107"/>
      <c r="L193" s="107"/>
    </row>
    <row r="194" spans="1:12" x14ac:dyDescent="0.35">
      <c r="A194" s="105"/>
      <c r="B194" s="105"/>
      <c r="C194" s="105"/>
      <c r="D194" s="105"/>
      <c r="E194" s="105"/>
      <c r="F194" s="107"/>
      <c r="G194" s="107"/>
      <c r="H194" s="107"/>
      <c r="I194" s="107"/>
      <c r="J194" s="107"/>
      <c r="K194" s="107"/>
      <c r="L194" s="107"/>
    </row>
    <row r="195" spans="1:12" x14ac:dyDescent="0.35">
      <c r="A195" s="105"/>
      <c r="B195" s="105"/>
      <c r="C195" s="105"/>
      <c r="D195" s="105"/>
      <c r="E195" s="105"/>
      <c r="F195" s="107"/>
      <c r="G195" s="107"/>
      <c r="H195" s="107"/>
      <c r="I195" s="107"/>
      <c r="J195" s="107"/>
      <c r="K195" s="107"/>
      <c r="L195" s="107"/>
    </row>
    <row r="196" spans="1:12" x14ac:dyDescent="0.35">
      <c r="A196" s="105"/>
      <c r="B196" s="105"/>
      <c r="C196" s="105"/>
      <c r="D196" s="105"/>
      <c r="E196" s="105"/>
      <c r="F196" s="107"/>
      <c r="G196" s="107"/>
      <c r="H196" s="107"/>
      <c r="I196" s="107"/>
      <c r="J196" s="107"/>
      <c r="K196" s="107"/>
      <c r="L196" s="107"/>
    </row>
    <row r="197" spans="1:12" x14ac:dyDescent="0.35">
      <c r="A197" s="105"/>
      <c r="B197" s="105"/>
      <c r="C197" s="105"/>
      <c r="D197" s="105"/>
      <c r="E197" s="105"/>
      <c r="F197" s="107"/>
      <c r="G197" s="107"/>
      <c r="H197" s="107"/>
      <c r="I197" s="107"/>
      <c r="J197" s="107"/>
      <c r="K197" s="107"/>
      <c r="L197" s="107"/>
    </row>
    <row r="198" spans="1:12" x14ac:dyDescent="0.35">
      <c r="A198" s="105"/>
      <c r="B198" s="105"/>
      <c r="C198" s="105"/>
      <c r="D198" s="105"/>
      <c r="E198" s="105"/>
      <c r="F198" s="107"/>
      <c r="G198" s="107"/>
      <c r="H198" s="107"/>
      <c r="I198" s="107"/>
      <c r="J198" s="107"/>
      <c r="K198" s="107"/>
      <c r="L198" s="107"/>
    </row>
    <row r="199" spans="1:12" x14ac:dyDescent="0.35">
      <c r="A199" s="105"/>
      <c r="B199" s="105"/>
      <c r="C199" s="105"/>
      <c r="D199" s="105"/>
      <c r="E199" s="105"/>
      <c r="F199" s="107"/>
      <c r="G199" s="107"/>
      <c r="H199" s="107"/>
      <c r="I199" s="107"/>
      <c r="J199" s="107"/>
      <c r="K199" s="107"/>
      <c r="L199" s="107"/>
    </row>
    <row r="200" spans="1:12" x14ac:dyDescent="0.35">
      <c r="A200" s="105"/>
      <c r="B200" s="105"/>
      <c r="C200" s="105"/>
      <c r="D200" s="105"/>
      <c r="E200" s="105"/>
      <c r="F200" s="107"/>
      <c r="G200" s="107"/>
      <c r="H200" s="107"/>
      <c r="I200" s="107"/>
      <c r="J200" s="107"/>
      <c r="K200" s="107"/>
      <c r="L200" s="107"/>
    </row>
    <row r="201" spans="1:12" x14ac:dyDescent="0.35">
      <c r="A201" s="105"/>
      <c r="B201" s="105"/>
      <c r="C201" s="105"/>
      <c r="D201" s="105"/>
      <c r="E201" s="105"/>
      <c r="F201" s="107"/>
      <c r="G201" s="107"/>
      <c r="H201" s="107"/>
      <c r="I201" s="107"/>
      <c r="J201" s="107"/>
      <c r="K201" s="107"/>
      <c r="L201" s="107"/>
    </row>
    <row r="202" spans="1:12" x14ac:dyDescent="0.35">
      <c r="A202" s="105"/>
      <c r="B202" s="105"/>
      <c r="C202" s="105"/>
      <c r="D202" s="105"/>
      <c r="E202" s="105"/>
      <c r="F202" s="107"/>
      <c r="G202" s="107"/>
      <c r="H202" s="107"/>
      <c r="I202" s="107"/>
      <c r="J202" s="107"/>
      <c r="K202" s="107"/>
      <c r="L202" s="107"/>
    </row>
    <row r="203" spans="1:12" x14ac:dyDescent="0.35">
      <c r="A203" s="105"/>
      <c r="B203" s="105"/>
      <c r="C203" s="105"/>
      <c r="D203" s="105"/>
      <c r="E203" s="105"/>
      <c r="F203" s="107"/>
      <c r="G203" s="107"/>
      <c r="H203" s="107"/>
      <c r="I203" s="107"/>
      <c r="J203" s="107"/>
      <c r="K203" s="107"/>
      <c r="L203" s="107"/>
    </row>
    <row r="204" spans="1:12" x14ac:dyDescent="0.35">
      <c r="A204" s="105"/>
      <c r="B204" s="105"/>
      <c r="C204" s="105"/>
      <c r="D204" s="105"/>
      <c r="E204" s="105"/>
      <c r="F204" s="107"/>
      <c r="G204" s="107"/>
      <c r="H204" s="107"/>
      <c r="I204" s="107"/>
      <c r="J204" s="107"/>
      <c r="K204" s="107"/>
      <c r="L204" s="107"/>
    </row>
    <row r="205" spans="1:12" x14ac:dyDescent="0.35">
      <c r="A205" s="105"/>
      <c r="B205" s="105"/>
      <c r="C205" s="105"/>
      <c r="D205" s="105"/>
      <c r="E205" s="105"/>
      <c r="F205" s="107"/>
      <c r="G205" s="107"/>
      <c r="H205" s="107"/>
      <c r="I205" s="107"/>
      <c r="J205" s="107"/>
      <c r="K205" s="107"/>
      <c r="L205" s="107"/>
    </row>
    <row r="206" spans="1:12" x14ac:dyDescent="0.35">
      <c r="A206" s="105"/>
      <c r="B206" s="105"/>
      <c r="C206" s="105"/>
      <c r="D206" s="105"/>
      <c r="E206" s="105"/>
      <c r="F206" s="107"/>
      <c r="G206" s="107"/>
      <c r="H206" s="107"/>
      <c r="I206" s="107"/>
      <c r="J206" s="107"/>
      <c r="K206" s="107"/>
      <c r="L206" s="107"/>
    </row>
    <row r="207" spans="1:12" x14ac:dyDescent="0.35">
      <c r="A207" s="105"/>
      <c r="B207" s="105"/>
      <c r="C207" s="105"/>
      <c r="D207" s="105"/>
      <c r="E207" s="105"/>
      <c r="F207" s="107"/>
      <c r="G207" s="107"/>
      <c r="H207" s="107"/>
      <c r="I207" s="107"/>
      <c r="J207" s="107"/>
      <c r="K207" s="107"/>
      <c r="L207" s="107"/>
    </row>
    <row r="208" spans="1:12" x14ac:dyDescent="0.35">
      <c r="A208" s="105"/>
      <c r="B208" s="105"/>
      <c r="C208" s="105"/>
      <c r="D208" s="105"/>
      <c r="E208" s="105"/>
      <c r="F208" s="107"/>
      <c r="G208" s="107"/>
      <c r="H208" s="107"/>
      <c r="I208" s="107"/>
      <c r="J208" s="107"/>
      <c r="K208" s="107"/>
      <c r="L208" s="107"/>
    </row>
    <row r="209" spans="1:12" x14ac:dyDescent="0.35">
      <c r="A209" s="105"/>
      <c r="B209" s="105"/>
      <c r="C209" s="105"/>
      <c r="D209" s="105"/>
      <c r="E209" s="105"/>
      <c r="F209" s="107"/>
      <c r="G209" s="107"/>
      <c r="H209" s="107"/>
      <c r="I209" s="107"/>
      <c r="J209" s="107"/>
      <c r="K209" s="107"/>
      <c r="L209" s="107"/>
    </row>
    <row r="210" spans="1:12" x14ac:dyDescent="0.35">
      <c r="A210" s="105"/>
      <c r="B210" s="105"/>
      <c r="C210" s="105"/>
      <c r="D210" s="105"/>
      <c r="E210" s="105"/>
      <c r="F210" s="107"/>
      <c r="G210" s="107"/>
      <c r="H210" s="107"/>
      <c r="I210" s="107"/>
      <c r="J210" s="107"/>
      <c r="K210" s="107"/>
      <c r="L210" s="107"/>
    </row>
    <row r="211" spans="1:12" x14ac:dyDescent="0.35">
      <c r="A211" s="105"/>
      <c r="B211" s="105"/>
      <c r="C211" s="105"/>
      <c r="D211" s="105"/>
      <c r="E211" s="105"/>
      <c r="F211" s="107"/>
      <c r="G211" s="107"/>
      <c r="H211" s="107"/>
      <c r="I211" s="107"/>
      <c r="J211" s="107"/>
      <c r="K211" s="107"/>
      <c r="L211" s="107"/>
    </row>
    <row r="212" spans="1:12" x14ac:dyDescent="0.35">
      <c r="A212" s="105"/>
      <c r="B212" s="105"/>
      <c r="C212" s="105"/>
      <c r="D212" s="105"/>
      <c r="E212" s="105"/>
      <c r="F212" s="107"/>
      <c r="G212" s="107"/>
      <c r="H212" s="107"/>
      <c r="I212" s="107"/>
      <c r="J212" s="107"/>
      <c r="K212" s="107"/>
      <c r="L212" s="107"/>
    </row>
    <row r="213" spans="1:12" x14ac:dyDescent="0.35">
      <c r="A213" s="105"/>
      <c r="B213" s="105"/>
      <c r="C213" s="105"/>
      <c r="D213" s="105"/>
      <c r="E213" s="105"/>
      <c r="F213" s="107"/>
      <c r="G213" s="107"/>
      <c r="H213" s="107"/>
      <c r="I213" s="107"/>
      <c r="J213" s="107"/>
      <c r="K213" s="107"/>
      <c r="L213" s="107"/>
    </row>
  </sheetData>
  <dataValidations count="1">
    <dataValidation type="date" allowBlank="1" showInputMessage="1" showErrorMessage="1" sqref="I214:J1048576" xr:uid="{00000000-0002-0000-0C00-000000000000}">
      <formula1>366</formula1>
      <formula2>73415</formula2>
    </dataValidation>
  </dataValidations>
  <pageMargins left="0.7" right="0.7" top="0.75" bottom="0.75" header="0.3" footer="0.3"/>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B1:X72"/>
  <sheetViews>
    <sheetView showGridLines="0" view="pageBreakPreview" topLeftCell="K18" zoomScale="90" zoomScaleNormal="90" zoomScaleSheetLayoutView="90" workbookViewId="0">
      <selection activeCell="A18" sqref="A18"/>
    </sheetView>
  </sheetViews>
  <sheetFormatPr baseColWidth="10" defaultColWidth="11.453125" defaultRowHeight="14.5" x14ac:dyDescent="0.35"/>
  <cols>
    <col min="1" max="1" width="11.453125" style="120"/>
    <col min="2" max="2" width="15.54296875" style="120" bestFit="1" customWidth="1"/>
    <col min="3" max="3" width="3.6328125" style="120" customWidth="1"/>
    <col min="4" max="9" width="17.6328125" style="120" customWidth="1"/>
    <col min="10" max="11" width="11.453125" style="120"/>
    <col min="12" max="12" width="27" style="120" bestFit="1" customWidth="1"/>
    <col min="13" max="13" width="18" style="120" customWidth="1"/>
    <col min="14" max="14" width="18.54296875" style="120" customWidth="1"/>
    <col min="15" max="15" width="20.90625" style="120" bestFit="1" customWidth="1"/>
    <col min="16" max="16" width="26.90625" style="120" customWidth="1"/>
    <col min="17" max="17" width="8.54296875" style="120" customWidth="1"/>
    <col min="18" max="18" width="8.36328125" style="120" customWidth="1"/>
    <col min="19" max="19" width="53.08984375" style="120" customWidth="1"/>
    <col min="20" max="20" width="6.90625" style="120" bestFit="1" customWidth="1"/>
    <col min="21" max="21" width="21.90625" style="120" customWidth="1"/>
    <col min="22" max="22" width="8.453125" style="120" bestFit="1" customWidth="1"/>
    <col min="23" max="23" width="27.08984375" style="120" customWidth="1"/>
    <col min="24" max="26" width="11.453125" style="120" customWidth="1"/>
    <col min="27" max="16384" width="11.453125" style="120"/>
  </cols>
  <sheetData>
    <row r="1" spans="2:24" x14ac:dyDescent="0.35">
      <c r="M1" s="121" t="s">
        <v>8</v>
      </c>
      <c r="N1" s="121" t="s">
        <v>60</v>
      </c>
      <c r="O1" s="121" t="s">
        <v>7</v>
      </c>
      <c r="P1" s="121" t="s">
        <v>60</v>
      </c>
      <c r="S1" s="122" t="s">
        <v>323</v>
      </c>
      <c r="T1" s="122" t="s">
        <v>60</v>
      </c>
      <c r="U1" s="122" t="s">
        <v>324</v>
      </c>
      <c r="V1" s="122" t="s">
        <v>60</v>
      </c>
      <c r="W1" s="122" t="s">
        <v>325</v>
      </c>
    </row>
    <row r="2" spans="2:24" x14ac:dyDescent="0.35">
      <c r="L2" s="115">
        <v>5</v>
      </c>
      <c r="M2" s="116" t="s">
        <v>341</v>
      </c>
      <c r="N2" s="116">
        <v>5</v>
      </c>
      <c r="O2" s="116" t="s">
        <v>342</v>
      </c>
      <c r="P2" s="116">
        <v>5</v>
      </c>
      <c r="S2" s="123" t="s">
        <v>328</v>
      </c>
      <c r="T2" s="124">
        <v>1</v>
      </c>
      <c r="U2" s="124" t="s">
        <v>22</v>
      </c>
      <c r="V2" s="124">
        <v>1</v>
      </c>
      <c r="W2" s="124" t="s">
        <v>329</v>
      </c>
      <c r="X2" s="124">
        <v>1</v>
      </c>
    </row>
    <row r="3" spans="2:24" ht="43.5" x14ac:dyDescent="0.35">
      <c r="L3" s="149">
        <v>4</v>
      </c>
      <c r="M3" s="150" t="s">
        <v>338</v>
      </c>
      <c r="N3" s="150">
        <v>4</v>
      </c>
      <c r="O3" s="150" t="s">
        <v>339</v>
      </c>
      <c r="P3" s="150">
        <v>4</v>
      </c>
      <c r="S3" s="123" t="s">
        <v>332</v>
      </c>
      <c r="T3" s="124">
        <v>2</v>
      </c>
      <c r="U3" s="124" t="s">
        <v>24</v>
      </c>
      <c r="V3" s="124">
        <v>2</v>
      </c>
      <c r="W3" s="124" t="s">
        <v>22</v>
      </c>
      <c r="X3" s="124">
        <v>2</v>
      </c>
    </row>
    <row r="4" spans="2:24" ht="30" customHeight="1" x14ac:dyDescent="0.35">
      <c r="L4" s="112">
        <v>3</v>
      </c>
      <c r="M4" s="113" t="s">
        <v>333</v>
      </c>
      <c r="N4" s="113">
        <v>3</v>
      </c>
      <c r="O4" s="113" t="s">
        <v>334</v>
      </c>
      <c r="P4" s="113">
        <v>3</v>
      </c>
      <c r="S4" s="123" t="s">
        <v>335</v>
      </c>
      <c r="T4" s="125">
        <v>3</v>
      </c>
      <c r="U4" s="124" t="s">
        <v>336</v>
      </c>
      <c r="V4" s="125">
        <v>3</v>
      </c>
      <c r="W4" s="124" t="s">
        <v>337</v>
      </c>
      <c r="X4" s="125">
        <v>3</v>
      </c>
    </row>
    <row r="5" spans="2:24" ht="15" customHeight="1" x14ac:dyDescent="0.35">
      <c r="L5" s="110">
        <v>2</v>
      </c>
      <c r="M5" s="111" t="s">
        <v>330</v>
      </c>
      <c r="N5" s="111">
        <v>2</v>
      </c>
      <c r="O5" s="111" t="s">
        <v>331</v>
      </c>
      <c r="P5" s="111">
        <v>2</v>
      </c>
      <c r="S5" s="123" t="s">
        <v>340</v>
      </c>
      <c r="T5" s="125">
        <v>4</v>
      </c>
      <c r="U5" s="124" t="s">
        <v>329</v>
      </c>
      <c r="V5" s="125">
        <v>4</v>
      </c>
      <c r="W5" s="124" t="s">
        <v>24</v>
      </c>
      <c r="X5" s="125">
        <v>4</v>
      </c>
    </row>
    <row r="6" spans="2:24" ht="15" customHeight="1" x14ac:dyDescent="0.35">
      <c r="L6" s="109">
        <v>1</v>
      </c>
      <c r="M6" s="109" t="s">
        <v>326</v>
      </c>
      <c r="N6" s="109">
        <v>1</v>
      </c>
      <c r="O6" s="109" t="s">
        <v>327</v>
      </c>
      <c r="P6" s="109">
        <v>1</v>
      </c>
      <c r="S6" s="123" t="s">
        <v>343</v>
      </c>
      <c r="T6" s="125">
        <v>5</v>
      </c>
      <c r="V6" s="126"/>
      <c r="W6" s="124" t="s">
        <v>344</v>
      </c>
      <c r="X6" s="125">
        <v>5</v>
      </c>
    </row>
    <row r="7" spans="2:24" ht="30" customHeight="1" x14ac:dyDescent="0.35">
      <c r="B7" s="213" t="s">
        <v>8</v>
      </c>
      <c r="C7" s="213"/>
      <c r="D7" s="213" t="s">
        <v>37</v>
      </c>
      <c r="E7" s="213"/>
      <c r="F7" s="213" t="s">
        <v>443</v>
      </c>
      <c r="G7" s="213"/>
      <c r="S7" s="123" t="s">
        <v>345</v>
      </c>
      <c r="T7" s="124">
        <v>6</v>
      </c>
      <c r="W7" s="124" t="s">
        <v>336</v>
      </c>
      <c r="X7" s="124">
        <v>6</v>
      </c>
    </row>
    <row r="8" spans="2:24" ht="20.149999999999999" customHeight="1" x14ac:dyDescent="0.35">
      <c r="B8" s="23" t="s">
        <v>138</v>
      </c>
      <c r="C8" s="124">
        <v>5</v>
      </c>
      <c r="D8" s="207" t="s">
        <v>445</v>
      </c>
      <c r="E8" s="208"/>
      <c r="F8" s="207" t="s">
        <v>449</v>
      </c>
      <c r="G8" s="208"/>
      <c r="S8" s="123" t="s">
        <v>346</v>
      </c>
      <c r="T8" s="124">
        <v>7</v>
      </c>
    </row>
    <row r="9" spans="2:24" ht="20.149999999999999" customHeight="1" x14ac:dyDescent="0.35">
      <c r="B9" s="26" t="s">
        <v>34</v>
      </c>
      <c r="C9" s="124">
        <v>4</v>
      </c>
      <c r="D9" s="207" t="s">
        <v>444</v>
      </c>
      <c r="E9" s="208"/>
      <c r="F9" s="207" t="s">
        <v>450</v>
      </c>
      <c r="G9" s="208"/>
      <c r="S9" s="127"/>
    </row>
    <row r="10" spans="2:24" ht="20.149999999999999" customHeight="1" x14ac:dyDescent="0.35">
      <c r="B10" s="28" t="s">
        <v>557</v>
      </c>
      <c r="C10" s="124">
        <v>3</v>
      </c>
      <c r="D10" s="207" t="s">
        <v>446</v>
      </c>
      <c r="E10" s="208"/>
      <c r="F10" s="207" t="s">
        <v>451</v>
      </c>
      <c r="G10" s="208"/>
      <c r="S10" s="127"/>
    </row>
    <row r="11" spans="2:24" ht="20.149999999999999" customHeight="1" x14ac:dyDescent="0.35">
      <c r="B11" s="151" t="s">
        <v>33</v>
      </c>
      <c r="C11" s="124">
        <v>2</v>
      </c>
      <c r="D11" s="207" t="s">
        <v>447</v>
      </c>
      <c r="E11" s="208"/>
      <c r="F11" s="207" t="s">
        <v>452</v>
      </c>
      <c r="G11" s="208"/>
      <c r="S11" s="127"/>
    </row>
    <row r="12" spans="2:24" ht="20.149999999999999" customHeight="1" x14ac:dyDescent="0.35">
      <c r="B12" s="151" t="s">
        <v>134</v>
      </c>
      <c r="C12" s="124">
        <v>1</v>
      </c>
      <c r="D12" s="207" t="s">
        <v>448</v>
      </c>
      <c r="E12" s="208"/>
      <c r="F12" s="207" t="s">
        <v>453</v>
      </c>
      <c r="G12" s="208"/>
      <c r="S12" s="127"/>
    </row>
    <row r="13" spans="2:24" x14ac:dyDescent="0.35">
      <c r="S13" s="127"/>
    </row>
    <row r="14" spans="2:24" ht="29" x14ac:dyDescent="0.35">
      <c r="B14" s="214" t="s">
        <v>7</v>
      </c>
      <c r="C14" s="214"/>
      <c r="D14" s="213" t="s">
        <v>459</v>
      </c>
      <c r="E14" s="213"/>
      <c r="F14" s="213" t="s">
        <v>460</v>
      </c>
      <c r="G14" s="213"/>
      <c r="H14" s="152" t="s">
        <v>466</v>
      </c>
      <c r="I14" s="152" t="s">
        <v>471</v>
      </c>
      <c r="S14" s="127"/>
    </row>
    <row r="15" spans="2:24" ht="110.25" customHeight="1" x14ac:dyDescent="0.4">
      <c r="B15" s="153" t="s">
        <v>441</v>
      </c>
      <c r="C15" s="154">
        <v>5</v>
      </c>
      <c r="D15" s="207" t="s">
        <v>458</v>
      </c>
      <c r="E15" s="208"/>
      <c r="F15" s="207" t="s">
        <v>461</v>
      </c>
      <c r="G15" s="208"/>
      <c r="H15" s="124" t="s">
        <v>467</v>
      </c>
      <c r="I15" s="124" t="s">
        <v>472</v>
      </c>
      <c r="S15" s="127"/>
    </row>
    <row r="16" spans="2:24" ht="94.5" customHeight="1" x14ac:dyDescent="0.4">
      <c r="B16" s="155" t="s">
        <v>204</v>
      </c>
      <c r="C16" s="154">
        <v>4</v>
      </c>
      <c r="D16" s="207" t="s">
        <v>457</v>
      </c>
      <c r="E16" s="208"/>
      <c r="F16" s="207" t="s">
        <v>462</v>
      </c>
      <c r="G16" s="208"/>
      <c r="H16" s="124" t="s">
        <v>470</v>
      </c>
      <c r="I16" s="124" t="s">
        <v>473</v>
      </c>
      <c r="S16" s="127"/>
    </row>
    <row r="17" spans="2:24" ht="108.75" customHeight="1" x14ac:dyDescent="0.4">
      <c r="B17" s="156" t="s">
        <v>203</v>
      </c>
      <c r="C17" s="154">
        <v>3</v>
      </c>
      <c r="D17" s="207" t="s">
        <v>456</v>
      </c>
      <c r="E17" s="208"/>
      <c r="F17" s="207" t="s">
        <v>463</v>
      </c>
      <c r="G17" s="208"/>
      <c r="H17" s="124" t="s">
        <v>469</v>
      </c>
      <c r="I17" s="124" t="s">
        <v>474</v>
      </c>
      <c r="S17" s="127"/>
    </row>
    <row r="18" spans="2:24" ht="75.75" customHeight="1" x14ac:dyDescent="0.4">
      <c r="B18" s="157" t="s">
        <v>205</v>
      </c>
      <c r="C18" s="154">
        <v>2</v>
      </c>
      <c r="D18" s="207" t="s">
        <v>455</v>
      </c>
      <c r="E18" s="208"/>
      <c r="F18" s="207" t="s">
        <v>464</v>
      </c>
      <c r="G18" s="208"/>
      <c r="H18" s="124" t="s">
        <v>468</v>
      </c>
      <c r="I18" s="124" t="s">
        <v>475</v>
      </c>
      <c r="S18" s="127"/>
    </row>
    <row r="19" spans="2:24" ht="31.5" customHeight="1" x14ac:dyDescent="0.4">
      <c r="B19" s="157" t="s">
        <v>206</v>
      </c>
      <c r="C19" s="154">
        <v>1</v>
      </c>
      <c r="D19" s="207" t="s">
        <v>454</v>
      </c>
      <c r="E19" s="208"/>
      <c r="F19" s="207" t="s">
        <v>465</v>
      </c>
      <c r="G19" s="208"/>
      <c r="H19" s="124" t="s">
        <v>468</v>
      </c>
      <c r="I19" s="124" t="s">
        <v>476</v>
      </c>
      <c r="S19" s="127"/>
    </row>
    <row r="20" spans="2:24" x14ac:dyDescent="0.35">
      <c r="S20" s="127"/>
    </row>
    <row r="21" spans="2:24" x14ac:dyDescent="0.35">
      <c r="S21" s="127"/>
    </row>
    <row r="22" spans="2:24" x14ac:dyDescent="0.35">
      <c r="S22" s="127"/>
    </row>
    <row r="23" spans="2:24" x14ac:dyDescent="0.35">
      <c r="S23" s="127"/>
    </row>
    <row r="24" spans="2:24" x14ac:dyDescent="0.35">
      <c r="S24" s="127"/>
    </row>
    <row r="25" spans="2:24" x14ac:dyDescent="0.35">
      <c r="S25" s="127"/>
    </row>
    <row r="26" spans="2:24" x14ac:dyDescent="0.35">
      <c r="L26" s="128" t="s">
        <v>59</v>
      </c>
      <c r="M26" s="129"/>
      <c r="N26" s="129"/>
      <c r="O26" s="129"/>
      <c r="P26" s="129"/>
      <c r="Q26" s="130"/>
      <c r="S26" s="209" t="s">
        <v>393</v>
      </c>
      <c r="T26" s="210"/>
      <c r="U26" s="210"/>
      <c r="V26" s="210"/>
      <c r="W26" s="210"/>
      <c r="X26" s="210"/>
    </row>
    <row r="27" spans="2:24" ht="29" x14ac:dyDescent="0.35">
      <c r="L27" s="122" t="s">
        <v>50</v>
      </c>
      <c r="M27" s="122" t="s">
        <v>60</v>
      </c>
      <c r="N27" s="122" t="s">
        <v>51</v>
      </c>
      <c r="O27" s="122" t="s">
        <v>60</v>
      </c>
      <c r="P27" s="122" t="s">
        <v>52</v>
      </c>
      <c r="Q27" s="122" t="s">
        <v>60</v>
      </c>
      <c r="S27" s="122" t="s">
        <v>54</v>
      </c>
      <c r="T27" s="122" t="s">
        <v>60</v>
      </c>
      <c r="U27" s="122" t="s">
        <v>53</v>
      </c>
      <c r="V27" s="122" t="s">
        <v>60</v>
      </c>
      <c r="W27" s="122" t="s">
        <v>55</v>
      </c>
      <c r="X27" s="122" t="s">
        <v>60</v>
      </c>
    </row>
    <row r="28" spans="2:24" x14ac:dyDescent="0.35">
      <c r="L28" s="131" t="s">
        <v>347</v>
      </c>
      <c r="M28" s="132">
        <v>0</v>
      </c>
      <c r="N28" s="131" t="s">
        <v>347</v>
      </c>
      <c r="O28" s="132">
        <v>0</v>
      </c>
      <c r="P28" s="131" t="s">
        <v>347</v>
      </c>
      <c r="Q28" s="132">
        <v>0</v>
      </c>
      <c r="S28" s="133" t="s">
        <v>347</v>
      </c>
      <c r="T28" s="134">
        <v>0</v>
      </c>
      <c r="U28" s="133" t="s">
        <v>347</v>
      </c>
      <c r="V28" s="134">
        <v>0</v>
      </c>
      <c r="W28" s="133" t="s">
        <v>347</v>
      </c>
      <c r="X28" s="134">
        <v>0</v>
      </c>
    </row>
    <row r="29" spans="2:24" ht="29" x14ac:dyDescent="0.35">
      <c r="L29" s="131" t="s">
        <v>20</v>
      </c>
      <c r="M29" s="132">
        <v>1</v>
      </c>
      <c r="N29" s="131" t="s">
        <v>61</v>
      </c>
      <c r="O29" s="132">
        <v>1</v>
      </c>
      <c r="P29" s="131" t="s">
        <v>62</v>
      </c>
      <c r="Q29" s="132">
        <v>1</v>
      </c>
      <c r="S29" s="133" t="s">
        <v>90</v>
      </c>
      <c r="T29" s="134">
        <v>1</v>
      </c>
      <c r="U29" s="133" t="s">
        <v>91</v>
      </c>
      <c r="V29" s="134">
        <v>1</v>
      </c>
      <c r="W29" s="133" t="s">
        <v>92</v>
      </c>
      <c r="X29" s="134">
        <v>1</v>
      </c>
    </row>
    <row r="30" spans="2:24" ht="43.5" x14ac:dyDescent="0.35">
      <c r="L30" s="131" t="s">
        <v>63</v>
      </c>
      <c r="M30" s="132">
        <v>2</v>
      </c>
      <c r="N30" s="131" t="s">
        <v>64</v>
      </c>
      <c r="O30" s="132">
        <v>2</v>
      </c>
      <c r="P30" s="131" t="s">
        <v>65</v>
      </c>
      <c r="Q30" s="132">
        <v>2</v>
      </c>
      <c r="S30" s="133" t="s">
        <v>93</v>
      </c>
      <c r="T30" s="134">
        <v>2</v>
      </c>
      <c r="U30" s="133" t="s">
        <v>94</v>
      </c>
      <c r="V30" s="134">
        <v>2</v>
      </c>
      <c r="W30" s="133" t="s">
        <v>95</v>
      </c>
      <c r="X30" s="134">
        <v>2</v>
      </c>
    </row>
    <row r="31" spans="2:24" ht="43.5" x14ac:dyDescent="0.35">
      <c r="L31" s="131" t="s">
        <v>66</v>
      </c>
      <c r="M31" s="132">
        <v>3</v>
      </c>
      <c r="N31" s="131" t="s">
        <v>18</v>
      </c>
      <c r="O31" s="132">
        <v>3</v>
      </c>
      <c r="P31" s="131" t="s">
        <v>67</v>
      </c>
      <c r="Q31" s="132">
        <v>3</v>
      </c>
      <c r="S31" s="133" t="s">
        <v>96</v>
      </c>
      <c r="T31" s="134">
        <v>3</v>
      </c>
      <c r="U31" s="133" t="s">
        <v>97</v>
      </c>
      <c r="V31" s="134">
        <v>3</v>
      </c>
      <c r="W31" s="133" t="s">
        <v>98</v>
      </c>
      <c r="X31" s="134">
        <v>3</v>
      </c>
    </row>
    <row r="32" spans="2:24" ht="58" x14ac:dyDescent="0.35">
      <c r="L32" s="131" t="s">
        <v>68</v>
      </c>
      <c r="M32" s="132">
        <v>4</v>
      </c>
      <c r="N32" s="131" t="s">
        <v>69</v>
      </c>
      <c r="O32" s="132">
        <v>4</v>
      </c>
      <c r="P32" s="131" t="s">
        <v>70</v>
      </c>
      <c r="Q32" s="132">
        <v>4</v>
      </c>
      <c r="S32" s="133" t="s">
        <v>19</v>
      </c>
      <c r="T32" s="134">
        <v>4</v>
      </c>
      <c r="U32" s="133" t="s">
        <v>99</v>
      </c>
      <c r="V32" s="134">
        <v>4</v>
      </c>
      <c r="W32" s="133" t="s">
        <v>100</v>
      </c>
      <c r="X32" s="134">
        <v>4</v>
      </c>
    </row>
    <row r="33" spans="12:24" ht="43.5" x14ac:dyDescent="0.35">
      <c r="L33" s="131" t="s">
        <v>71</v>
      </c>
      <c r="M33" s="132">
        <v>5</v>
      </c>
      <c r="N33" s="131" t="s">
        <v>72</v>
      </c>
      <c r="O33" s="132">
        <v>5</v>
      </c>
      <c r="P33" s="131" t="s">
        <v>73</v>
      </c>
      <c r="Q33" s="132">
        <v>5</v>
      </c>
      <c r="S33" s="133" t="s">
        <v>101</v>
      </c>
      <c r="T33" s="134">
        <v>5</v>
      </c>
      <c r="U33" s="133" t="s">
        <v>102</v>
      </c>
      <c r="V33" s="134">
        <v>5</v>
      </c>
      <c r="W33" s="133" t="s">
        <v>103</v>
      </c>
      <c r="X33" s="134">
        <v>5</v>
      </c>
    </row>
    <row r="35" spans="12:24" x14ac:dyDescent="0.35">
      <c r="L35" s="206" t="s">
        <v>432</v>
      </c>
      <c r="M35" s="206"/>
      <c r="N35" s="206"/>
      <c r="O35" s="206"/>
      <c r="P35" s="206"/>
      <c r="Q35" s="135"/>
      <c r="V35" s="135"/>
    </row>
    <row r="36" spans="12:24" x14ac:dyDescent="0.35">
      <c r="L36" s="206" t="s">
        <v>433</v>
      </c>
      <c r="M36" s="206"/>
      <c r="N36" s="206"/>
      <c r="O36" s="206"/>
      <c r="P36" s="206"/>
      <c r="Q36" s="135"/>
      <c r="V36" s="135"/>
    </row>
    <row r="37" spans="12:24" x14ac:dyDescent="0.35">
      <c r="L37" s="203" t="s">
        <v>131</v>
      </c>
      <c r="M37" s="211"/>
      <c r="N37" s="211"/>
      <c r="O37" s="211"/>
      <c r="P37" s="204"/>
      <c r="Q37" s="212" t="s">
        <v>348</v>
      </c>
      <c r="V37" s="136"/>
    </row>
    <row r="38" spans="12:24" x14ac:dyDescent="0.35">
      <c r="L38" s="137" t="s">
        <v>135</v>
      </c>
      <c r="M38" s="109">
        <v>1</v>
      </c>
      <c r="N38" s="109">
        <v>2</v>
      </c>
      <c r="O38" s="109" t="s">
        <v>326</v>
      </c>
      <c r="P38" s="109">
        <v>1</v>
      </c>
      <c r="Q38" s="212"/>
      <c r="V38" s="136"/>
    </row>
    <row r="39" spans="12:24" x14ac:dyDescent="0.35">
      <c r="L39" s="138" t="s">
        <v>136</v>
      </c>
      <c r="M39" s="111">
        <v>3</v>
      </c>
      <c r="N39" s="111">
        <v>4</v>
      </c>
      <c r="O39" s="111" t="s">
        <v>330</v>
      </c>
      <c r="P39" s="111">
        <v>2</v>
      </c>
      <c r="Q39" s="212"/>
      <c r="V39" s="136"/>
    </row>
    <row r="40" spans="12:24" x14ac:dyDescent="0.35">
      <c r="L40" s="138" t="s">
        <v>137</v>
      </c>
      <c r="M40" s="113">
        <v>5</v>
      </c>
      <c r="N40" s="113">
        <v>10</v>
      </c>
      <c r="O40" s="113" t="s">
        <v>333</v>
      </c>
      <c r="P40" s="113">
        <v>3</v>
      </c>
      <c r="Q40" s="212"/>
      <c r="V40" s="136"/>
    </row>
    <row r="41" spans="12:24" x14ac:dyDescent="0.35">
      <c r="L41" s="138" t="s">
        <v>349</v>
      </c>
      <c r="M41" s="114">
        <v>11</v>
      </c>
      <c r="N41" s="114">
        <v>16</v>
      </c>
      <c r="O41" s="114" t="s">
        <v>338</v>
      </c>
      <c r="P41" s="114">
        <v>4</v>
      </c>
      <c r="Q41" s="212"/>
      <c r="V41" s="136"/>
    </row>
    <row r="42" spans="12:24" x14ac:dyDescent="0.35">
      <c r="L42" s="138" t="s">
        <v>350</v>
      </c>
      <c r="M42" s="116">
        <v>17</v>
      </c>
      <c r="N42" s="116">
        <v>25</v>
      </c>
      <c r="O42" s="116" t="s">
        <v>341</v>
      </c>
      <c r="P42" s="116">
        <v>5</v>
      </c>
      <c r="Q42" s="212"/>
      <c r="V42" s="136"/>
    </row>
    <row r="44" spans="12:24" x14ac:dyDescent="0.35">
      <c r="L44" s="206" t="s">
        <v>351</v>
      </c>
      <c r="M44" s="206"/>
      <c r="N44" s="206"/>
      <c r="O44" s="206"/>
      <c r="P44" s="206"/>
    </row>
    <row r="45" spans="12:24" x14ac:dyDescent="0.35">
      <c r="L45" s="205" t="s">
        <v>434</v>
      </c>
      <c r="M45" s="205"/>
      <c r="N45" s="205"/>
      <c r="O45" s="205"/>
      <c r="P45" s="205"/>
    </row>
    <row r="46" spans="12:24" x14ac:dyDescent="0.35">
      <c r="L46" s="202" t="s">
        <v>147</v>
      </c>
      <c r="M46" s="202"/>
      <c r="N46" s="202"/>
      <c r="O46" s="139" t="s">
        <v>120</v>
      </c>
      <c r="P46" s="139" t="s">
        <v>120</v>
      </c>
    </row>
    <row r="47" spans="12:24" x14ac:dyDescent="0.35">
      <c r="L47" s="140">
        <v>0</v>
      </c>
      <c r="M47" s="116">
        <v>0</v>
      </c>
      <c r="N47" s="116">
        <v>0</v>
      </c>
      <c r="O47" s="116">
        <v>0</v>
      </c>
      <c r="P47" s="116" t="s">
        <v>352</v>
      </c>
    </row>
    <row r="48" spans="12:24" x14ac:dyDescent="0.35">
      <c r="L48" s="140" t="s">
        <v>353</v>
      </c>
      <c r="M48" s="116">
        <v>1</v>
      </c>
      <c r="N48" s="116">
        <v>10</v>
      </c>
      <c r="O48" s="116">
        <v>-1</v>
      </c>
      <c r="P48" s="116" t="s">
        <v>354</v>
      </c>
    </row>
    <row r="49" spans="12:17" x14ac:dyDescent="0.35">
      <c r="L49" s="141" t="s">
        <v>355</v>
      </c>
      <c r="M49" s="114">
        <v>11</v>
      </c>
      <c r="N49" s="114">
        <v>20</v>
      </c>
      <c r="O49" s="114">
        <v>1</v>
      </c>
      <c r="P49" s="114" t="s">
        <v>356</v>
      </c>
    </row>
    <row r="50" spans="12:17" x14ac:dyDescent="0.35">
      <c r="L50" s="141" t="s">
        <v>357</v>
      </c>
      <c r="M50" s="113">
        <v>21</v>
      </c>
      <c r="N50" s="113">
        <v>40</v>
      </c>
      <c r="O50" s="113">
        <v>2</v>
      </c>
      <c r="P50" s="113" t="s">
        <v>358</v>
      </c>
    </row>
    <row r="51" spans="12:17" x14ac:dyDescent="0.35">
      <c r="L51" s="141" t="s">
        <v>359</v>
      </c>
      <c r="M51" s="111">
        <v>41</v>
      </c>
      <c r="N51" s="111">
        <v>60</v>
      </c>
      <c r="O51" s="111">
        <v>3</v>
      </c>
      <c r="P51" s="111" t="s">
        <v>360</v>
      </c>
    </row>
    <row r="52" spans="12:17" x14ac:dyDescent="0.35">
      <c r="L52" s="141" t="s">
        <v>361</v>
      </c>
      <c r="M52" s="109">
        <v>61</v>
      </c>
      <c r="N52" s="109">
        <v>90</v>
      </c>
      <c r="O52" s="109">
        <v>4</v>
      </c>
      <c r="P52" s="109" t="s">
        <v>362</v>
      </c>
    </row>
    <row r="53" spans="12:17" x14ac:dyDescent="0.35">
      <c r="L53" s="141" t="s">
        <v>363</v>
      </c>
      <c r="M53" s="134">
        <v>91</v>
      </c>
      <c r="N53" s="134">
        <v>125</v>
      </c>
      <c r="O53" s="142">
        <v>5</v>
      </c>
      <c r="P53" s="142" t="s">
        <v>364</v>
      </c>
    </row>
    <row r="54" spans="12:17" x14ac:dyDescent="0.35">
      <c r="L54" s="117"/>
      <c r="M54" s="118"/>
      <c r="P54" s="119"/>
    </row>
    <row r="56" spans="12:17" x14ac:dyDescent="0.35">
      <c r="L56" s="205" t="s">
        <v>435</v>
      </c>
      <c r="M56" s="205"/>
      <c r="N56" s="205"/>
      <c r="O56" s="205"/>
      <c r="P56" s="205"/>
    </row>
    <row r="57" spans="12:17" x14ac:dyDescent="0.35">
      <c r="L57" s="202" t="s">
        <v>436</v>
      </c>
      <c r="M57" s="202"/>
      <c r="N57" s="202"/>
      <c r="O57" s="203" t="s">
        <v>437</v>
      </c>
      <c r="P57" s="204"/>
    </row>
    <row r="58" spans="12:17" x14ac:dyDescent="0.35">
      <c r="L58" s="143"/>
      <c r="M58" s="109" t="s">
        <v>365</v>
      </c>
      <c r="N58" s="109">
        <v>0</v>
      </c>
      <c r="O58" s="109">
        <v>1</v>
      </c>
      <c r="P58" s="109" t="s">
        <v>326</v>
      </c>
      <c r="Q58" s="136"/>
    </row>
    <row r="59" spans="12:17" x14ac:dyDescent="0.35">
      <c r="M59" s="109">
        <v>1</v>
      </c>
      <c r="N59" s="109">
        <v>1</v>
      </c>
      <c r="O59" s="109">
        <v>1</v>
      </c>
      <c r="P59" s="109" t="s">
        <v>326</v>
      </c>
      <c r="Q59" s="136"/>
    </row>
    <row r="60" spans="12:17" x14ac:dyDescent="0.35">
      <c r="M60" s="111">
        <v>2</v>
      </c>
      <c r="N60" s="111">
        <v>2</v>
      </c>
      <c r="O60" s="111">
        <v>2</v>
      </c>
      <c r="P60" s="111" t="s">
        <v>330</v>
      </c>
      <c r="Q60" s="136"/>
    </row>
    <row r="61" spans="12:17" x14ac:dyDescent="0.35">
      <c r="M61" s="113">
        <v>3</v>
      </c>
      <c r="N61" s="113">
        <v>3</v>
      </c>
      <c r="O61" s="113">
        <v>3</v>
      </c>
      <c r="P61" s="113" t="s">
        <v>333</v>
      </c>
      <c r="Q61" s="136"/>
    </row>
    <row r="62" spans="12:17" x14ac:dyDescent="0.35">
      <c r="M62" s="114">
        <v>4</v>
      </c>
      <c r="N62" s="114">
        <v>4</v>
      </c>
      <c r="O62" s="114">
        <v>4</v>
      </c>
      <c r="P62" s="114" t="s">
        <v>338</v>
      </c>
      <c r="Q62" s="136"/>
    </row>
    <row r="63" spans="12:17" x14ac:dyDescent="0.35">
      <c r="M63" s="116">
        <v>5</v>
      </c>
      <c r="N63" s="116">
        <v>5</v>
      </c>
      <c r="O63" s="116">
        <v>5</v>
      </c>
      <c r="P63" s="116" t="s">
        <v>341</v>
      </c>
      <c r="Q63" s="136"/>
    </row>
    <row r="65" spans="12:16" x14ac:dyDescent="0.35">
      <c r="L65" s="206" t="s">
        <v>366</v>
      </c>
      <c r="M65" s="206"/>
      <c r="N65" s="206"/>
      <c r="O65" s="206"/>
      <c r="P65" s="206"/>
    </row>
    <row r="66" spans="12:16" x14ac:dyDescent="0.35">
      <c r="L66" s="202" t="s">
        <v>436</v>
      </c>
      <c r="M66" s="202"/>
      <c r="N66" s="202"/>
      <c r="O66" s="203" t="s">
        <v>437</v>
      </c>
      <c r="P66" s="204"/>
    </row>
    <row r="67" spans="12:16" x14ac:dyDescent="0.35">
      <c r="L67" s="143"/>
      <c r="M67" s="109" t="s">
        <v>367</v>
      </c>
      <c r="N67" s="109">
        <v>0</v>
      </c>
      <c r="O67" s="109">
        <v>1</v>
      </c>
      <c r="P67" s="109" t="s">
        <v>327</v>
      </c>
    </row>
    <row r="68" spans="12:16" x14ac:dyDescent="0.35">
      <c r="M68" s="109">
        <v>1</v>
      </c>
      <c r="N68" s="109">
        <v>1</v>
      </c>
      <c r="O68" s="109">
        <v>1</v>
      </c>
      <c r="P68" s="109" t="s">
        <v>327</v>
      </c>
    </row>
    <row r="69" spans="12:16" x14ac:dyDescent="0.35">
      <c r="M69" s="111">
        <v>2</v>
      </c>
      <c r="N69" s="111">
        <v>2</v>
      </c>
      <c r="O69" s="111">
        <v>2</v>
      </c>
      <c r="P69" s="111" t="s">
        <v>331</v>
      </c>
    </row>
    <row r="70" spans="12:16" x14ac:dyDescent="0.35">
      <c r="M70" s="113">
        <v>3</v>
      </c>
      <c r="N70" s="113">
        <v>3</v>
      </c>
      <c r="O70" s="113">
        <v>3</v>
      </c>
      <c r="P70" s="113" t="s">
        <v>334</v>
      </c>
    </row>
    <row r="71" spans="12:16" x14ac:dyDescent="0.35">
      <c r="M71" s="114">
        <v>4</v>
      </c>
      <c r="N71" s="114">
        <v>4</v>
      </c>
      <c r="O71" s="114">
        <v>4</v>
      </c>
      <c r="P71" s="114" t="s">
        <v>339</v>
      </c>
    </row>
    <row r="72" spans="12:16" x14ac:dyDescent="0.35">
      <c r="M72" s="116">
        <v>5</v>
      </c>
      <c r="N72" s="116">
        <v>5</v>
      </c>
      <c r="O72" s="116">
        <v>5</v>
      </c>
      <c r="P72" s="116" t="s">
        <v>342</v>
      </c>
    </row>
  </sheetData>
  <mergeCells count="40">
    <mergeCell ref="F18:G18"/>
    <mergeCell ref="B14:C14"/>
    <mergeCell ref="D14:E14"/>
    <mergeCell ref="F14:G14"/>
    <mergeCell ref="D15:E15"/>
    <mergeCell ref="F15:G15"/>
    <mergeCell ref="F7:G7"/>
    <mergeCell ref="F8:G8"/>
    <mergeCell ref="F9:G9"/>
    <mergeCell ref="F10:G10"/>
    <mergeCell ref="F11:G11"/>
    <mergeCell ref="D8:E8"/>
    <mergeCell ref="D7:E7"/>
    <mergeCell ref="D9:E9"/>
    <mergeCell ref="D10:E10"/>
    <mergeCell ref="B7:C7"/>
    <mergeCell ref="D11:E11"/>
    <mergeCell ref="D12:E12"/>
    <mergeCell ref="L44:P44"/>
    <mergeCell ref="S26:X26"/>
    <mergeCell ref="L35:P35"/>
    <mergeCell ref="L36:P36"/>
    <mergeCell ref="L37:P37"/>
    <mergeCell ref="Q37:Q42"/>
    <mergeCell ref="F12:G12"/>
    <mergeCell ref="D19:E19"/>
    <mergeCell ref="F19:G19"/>
    <mergeCell ref="D16:E16"/>
    <mergeCell ref="F16:G16"/>
    <mergeCell ref="D17:E17"/>
    <mergeCell ref="F17:G17"/>
    <mergeCell ref="D18:E18"/>
    <mergeCell ref="L66:N66"/>
    <mergeCell ref="O66:P66"/>
    <mergeCell ref="L45:P45"/>
    <mergeCell ref="L46:N46"/>
    <mergeCell ref="L56:P56"/>
    <mergeCell ref="L57:N57"/>
    <mergeCell ref="O57:P57"/>
    <mergeCell ref="L65:P65"/>
  </mergeCells>
  <pageMargins left="0.70866141732283472" right="0.70866141732283472" top="0.74803149606299213" bottom="0.74803149606299213" header="0.31496062992125984" footer="0.31496062992125984"/>
  <pageSetup paperSize="9" scale="20" orientation="portrait" r:id="rId1"/>
  <headerFooter>
    <oddHeader>&amp;C&amp;"Calibri,Negrita"&amp;14MATRIZ DE RIESGOS INSTITUCIONALESCORTE NOVIEMBRE/2017</oddHeader>
    <oddFooter>&amp;CPágina &amp;P de &amp;N</oddFooter>
  </headerFooter>
  <rowBreaks count="3" manualBreakCount="3">
    <brk id="69" max="16383" man="1"/>
    <brk id="95" max="16383" man="1"/>
    <brk id="102" max="16383" man="1"/>
  </rowBreaks>
  <colBreaks count="1" manualBreakCount="1">
    <brk id="18" max="5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D41"/>
  <sheetViews>
    <sheetView showGridLines="0" workbookViewId="0">
      <pane ySplit="1" topLeftCell="A23" activePane="bottomLeft" state="frozen"/>
      <selection activeCell="A18" sqref="A18"/>
      <selection pane="bottomLeft" activeCell="A18" sqref="A18"/>
    </sheetView>
  </sheetViews>
  <sheetFormatPr baseColWidth="10" defaultRowHeight="14.5" x14ac:dyDescent="0.35"/>
  <cols>
    <col min="2" max="2" width="25" bestFit="1" customWidth="1"/>
    <col min="3" max="3" width="114" bestFit="1" customWidth="1"/>
  </cols>
  <sheetData>
    <row r="1" spans="1:4" x14ac:dyDescent="0.35">
      <c r="A1" s="69" t="s">
        <v>158</v>
      </c>
      <c r="B1" s="69" t="s">
        <v>159</v>
      </c>
      <c r="C1" s="69" t="s">
        <v>160</v>
      </c>
      <c r="D1" s="69" t="s">
        <v>118</v>
      </c>
    </row>
    <row r="2" spans="1:4" x14ac:dyDescent="0.35">
      <c r="A2">
        <v>1</v>
      </c>
      <c r="B2" t="s">
        <v>157</v>
      </c>
      <c r="C2" t="s">
        <v>161</v>
      </c>
    </row>
    <row r="3" spans="1:4" x14ac:dyDescent="0.35">
      <c r="A3">
        <v>1</v>
      </c>
      <c r="B3" t="s">
        <v>157</v>
      </c>
      <c r="C3" t="s">
        <v>162</v>
      </c>
    </row>
    <row r="4" spans="1:4" x14ac:dyDescent="0.35">
      <c r="A4">
        <v>1</v>
      </c>
      <c r="B4" t="s">
        <v>157</v>
      </c>
      <c r="C4" t="s">
        <v>163</v>
      </c>
    </row>
    <row r="5" spans="1:4" x14ac:dyDescent="0.35">
      <c r="A5" s="71">
        <v>2</v>
      </c>
      <c r="B5" s="71" t="s">
        <v>4</v>
      </c>
      <c r="C5" s="71" t="s">
        <v>167</v>
      </c>
    </row>
    <row r="6" spans="1:4" x14ac:dyDescent="0.35">
      <c r="A6" s="71">
        <v>2</v>
      </c>
      <c r="B6" s="71" t="s">
        <v>4</v>
      </c>
      <c r="C6" s="71" t="s">
        <v>168</v>
      </c>
    </row>
    <row r="7" spans="1:4" x14ac:dyDescent="0.35">
      <c r="A7" s="71">
        <v>2</v>
      </c>
      <c r="B7" s="71" t="s">
        <v>4</v>
      </c>
      <c r="C7" s="71" t="s">
        <v>169</v>
      </c>
    </row>
    <row r="8" spans="1:4" x14ac:dyDescent="0.35">
      <c r="A8" s="71">
        <v>2</v>
      </c>
      <c r="B8" s="71" t="s">
        <v>4</v>
      </c>
      <c r="C8" s="71" t="s">
        <v>170</v>
      </c>
    </row>
    <row r="9" spans="1:4" x14ac:dyDescent="0.35">
      <c r="A9" s="71">
        <v>2</v>
      </c>
      <c r="B9" s="71" t="s">
        <v>4</v>
      </c>
      <c r="C9" s="71" t="s">
        <v>171</v>
      </c>
    </row>
    <row r="10" spans="1:4" x14ac:dyDescent="0.35">
      <c r="A10" s="71">
        <v>2</v>
      </c>
      <c r="B10" s="71" t="s">
        <v>4</v>
      </c>
      <c r="C10" s="71" t="s">
        <v>172</v>
      </c>
    </row>
    <row r="11" spans="1:4" x14ac:dyDescent="0.35">
      <c r="A11" s="71">
        <v>2</v>
      </c>
      <c r="B11" s="71" t="s">
        <v>4</v>
      </c>
      <c r="C11" s="71" t="s">
        <v>173</v>
      </c>
    </row>
    <row r="12" spans="1:4" x14ac:dyDescent="0.35">
      <c r="A12" s="71">
        <v>2</v>
      </c>
      <c r="B12" s="71" t="s">
        <v>4</v>
      </c>
      <c r="C12" s="71" t="s">
        <v>174</v>
      </c>
    </row>
    <row r="13" spans="1:4" x14ac:dyDescent="0.35">
      <c r="A13">
        <v>3</v>
      </c>
      <c r="B13" t="s">
        <v>3</v>
      </c>
      <c r="C13" t="s">
        <v>3</v>
      </c>
    </row>
    <row r="14" spans="1:4" x14ac:dyDescent="0.35">
      <c r="A14">
        <v>3</v>
      </c>
      <c r="B14" t="s">
        <v>3</v>
      </c>
      <c r="C14" t="s">
        <v>165</v>
      </c>
    </row>
    <row r="15" spans="1:4" x14ac:dyDescent="0.35">
      <c r="A15" s="71">
        <v>4</v>
      </c>
      <c r="B15" s="71" t="s">
        <v>179</v>
      </c>
      <c r="C15" s="71" t="s">
        <v>180</v>
      </c>
    </row>
    <row r="16" spans="1:4" x14ac:dyDescent="0.35">
      <c r="A16" s="71">
        <v>4</v>
      </c>
      <c r="B16" s="71" t="s">
        <v>179</v>
      </c>
      <c r="C16" s="71" t="s">
        <v>181</v>
      </c>
    </row>
    <row r="17" spans="1:4" x14ac:dyDescent="0.35">
      <c r="A17" s="71">
        <v>4</v>
      </c>
      <c r="B17" s="71" t="s">
        <v>179</v>
      </c>
      <c r="C17" s="71" t="s">
        <v>182</v>
      </c>
    </row>
    <row r="18" spans="1:4" x14ac:dyDescent="0.35">
      <c r="A18" s="71">
        <v>4</v>
      </c>
      <c r="B18" s="71" t="s">
        <v>179</v>
      </c>
      <c r="C18" s="71" t="s">
        <v>183</v>
      </c>
    </row>
    <row r="19" spans="1:4" x14ac:dyDescent="0.35">
      <c r="A19" s="71">
        <v>4</v>
      </c>
      <c r="B19" s="71" t="s">
        <v>179</v>
      </c>
      <c r="C19" s="71" t="s">
        <v>184</v>
      </c>
    </row>
    <row r="20" spans="1:4" x14ac:dyDescent="0.35">
      <c r="A20" s="71">
        <v>4</v>
      </c>
      <c r="B20" s="71" t="s">
        <v>179</v>
      </c>
      <c r="C20" s="71" t="s">
        <v>185</v>
      </c>
    </row>
    <row r="21" spans="1:4" x14ac:dyDescent="0.35">
      <c r="A21" s="71">
        <v>4</v>
      </c>
      <c r="B21" s="71" t="s">
        <v>179</v>
      </c>
      <c r="C21" s="71" t="s">
        <v>186</v>
      </c>
    </row>
    <row r="22" spans="1:4" x14ac:dyDescent="0.35">
      <c r="A22">
        <v>5</v>
      </c>
      <c r="B22" s="74" t="s">
        <v>187</v>
      </c>
      <c r="C22" s="75" t="s">
        <v>188</v>
      </c>
    </row>
    <row r="23" spans="1:4" x14ac:dyDescent="0.35">
      <c r="A23">
        <v>5</v>
      </c>
      <c r="B23" s="74" t="s">
        <v>187</v>
      </c>
      <c r="C23" s="75" t="s">
        <v>23</v>
      </c>
    </row>
    <row r="24" spans="1:4" x14ac:dyDescent="0.35">
      <c r="A24" s="71">
        <v>6</v>
      </c>
      <c r="B24" s="71" t="s">
        <v>5</v>
      </c>
      <c r="C24" s="71" t="s">
        <v>22</v>
      </c>
    </row>
    <row r="25" spans="1:4" x14ac:dyDescent="0.35">
      <c r="A25" s="71">
        <v>6</v>
      </c>
      <c r="B25" s="71" t="s">
        <v>5</v>
      </c>
      <c r="C25" s="71" t="s">
        <v>24</v>
      </c>
    </row>
    <row r="26" spans="1:4" x14ac:dyDescent="0.35">
      <c r="A26" s="71">
        <v>6</v>
      </c>
      <c r="B26" s="71" t="s">
        <v>5</v>
      </c>
      <c r="C26" s="71" t="s">
        <v>189</v>
      </c>
    </row>
    <row r="27" spans="1:4" x14ac:dyDescent="0.35">
      <c r="A27" s="71">
        <v>6</v>
      </c>
      <c r="B27" s="71" t="s">
        <v>5</v>
      </c>
      <c r="C27" s="71" t="s">
        <v>190</v>
      </c>
    </row>
    <row r="28" spans="1:4" x14ac:dyDescent="0.35">
      <c r="A28">
        <v>7</v>
      </c>
      <c r="B28" t="s">
        <v>8</v>
      </c>
      <c r="C28" t="s">
        <v>134</v>
      </c>
      <c r="D28" s="4">
        <v>1</v>
      </c>
    </row>
    <row r="29" spans="1:4" x14ac:dyDescent="0.35">
      <c r="A29">
        <v>7</v>
      </c>
      <c r="B29" t="s">
        <v>8</v>
      </c>
      <c r="C29" t="s">
        <v>33</v>
      </c>
      <c r="D29" s="4">
        <f>+D28+1</f>
        <v>2</v>
      </c>
    </row>
    <row r="30" spans="1:4" x14ac:dyDescent="0.35">
      <c r="A30">
        <v>7</v>
      </c>
      <c r="B30" t="s">
        <v>8</v>
      </c>
      <c r="C30" t="s">
        <v>557</v>
      </c>
      <c r="D30" s="4">
        <f t="shared" ref="D30:D32" si="0">+D29+1</f>
        <v>3</v>
      </c>
    </row>
    <row r="31" spans="1:4" x14ac:dyDescent="0.35">
      <c r="A31">
        <v>7</v>
      </c>
      <c r="B31" t="s">
        <v>8</v>
      </c>
      <c r="C31" t="s">
        <v>34</v>
      </c>
      <c r="D31" s="4">
        <f t="shared" si="0"/>
        <v>4</v>
      </c>
    </row>
    <row r="32" spans="1:4" x14ac:dyDescent="0.35">
      <c r="A32">
        <v>7</v>
      </c>
      <c r="B32" t="s">
        <v>8</v>
      </c>
      <c r="C32" t="s">
        <v>138</v>
      </c>
      <c r="D32" s="4">
        <f t="shared" si="0"/>
        <v>5</v>
      </c>
    </row>
    <row r="33" spans="1:4" x14ac:dyDescent="0.35">
      <c r="A33" s="71">
        <v>8</v>
      </c>
      <c r="B33" s="71" t="s">
        <v>7</v>
      </c>
      <c r="C33" s="71" t="s">
        <v>206</v>
      </c>
      <c r="D33" s="77">
        <v>1</v>
      </c>
    </row>
    <row r="34" spans="1:4" x14ac:dyDescent="0.35">
      <c r="A34" s="71">
        <v>8</v>
      </c>
      <c r="B34" s="71" t="s">
        <v>7</v>
      </c>
      <c r="C34" s="71" t="s">
        <v>205</v>
      </c>
      <c r="D34" s="77">
        <f>+D33+1</f>
        <v>2</v>
      </c>
    </row>
    <row r="35" spans="1:4" x14ac:dyDescent="0.35">
      <c r="A35" s="71">
        <v>8</v>
      </c>
      <c r="B35" s="71" t="s">
        <v>7</v>
      </c>
      <c r="C35" s="71" t="s">
        <v>203</v>
      </c>
      <c r="D35" s="77">
        <f t="shared" ref="D35:D37" si="1">+D34+1</f>
        <v>3</v>
      </c>
    </row>
    <row r="36" spans="1:4" x14ac:dyDescent="0.35">
      <c r="A36" s="71">
        <v>8</v>
      </c>
      <c r="B36" s="71" t="s">
        <v>7</v>
      </c>
      <c r="C36" s="71" t="s">
        <v>204</v>
      </c>
      <c r="D36" s="77">
        <f t="shared" si="1"/>
        <v>4</v>
      </c>
    </row>
    <row r="37" spans="1:4" x14ac:dyDescent="0.35">
      <c r="A37" s="71">
        <v>8</v>
      </c>
      <c r="B37" s="71" t="s">
        <v>7</v>
      </c>
      <c r="C37" s="71" t="s">
        <v>368</v>
      </c>
      <c r="D37" s="77">
        <f t="shared" si="1"/>
        <v>5</v>
      </c>
    </row>
    <row r="38" spans="1:4" x14ac:dyDescent="0.35">
      <c r="A38">
        <v>9</v>
      </c>
      <c r="B38" s="74" t="s">
        <v>199</v>
      </c>
      <c r="C38" s="4" t="s">
        <v>201</v>
      </c>
      <c r="D38" s="4"/>
    </row>
    <row r="39" spans="1:4" x14ac:dyDescent="0.35">
      <c r="A39">
        <v>9</v>
      </c>
      <c r="B39" s="74" t="s">
        <v>199</v>
      </c>
      <c r="C39" s="4" t="s">
        <v>202</v>
      </c>
    </row>
    <row r="40" spans="1:4" x14ac:dyDescent="0.35">
      <c r="A40">
        <v>9</v>
      </c>
      <c r="B40" s="74" t="s">
        <v>199</v>
      </c>
      <c r="C40" s="4" t="s">
        <v>155</v>
      </c>
    </row>
    <row r="41" spans="1:4" x14ac:dyDescent="0.35">
      <c r="A41">
        <v>9</v>
      </c>
      <c r="B41" s="74" t="s">
        <v>199</v>
      </c>
      <c r="C41" s="4" t="s">
        <v>200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3"/>
    <pageSetUpPr fitToPage="1"/>
  </sheetPr>
  <dimension ref="B1:S45"/>
  <sheetViews>
    <sheetView showGridLines="0" workbookViewId="0">
      <selection activeCell="A18" sqref="A18"/>
    </sheetView>
  </sheetViews>
  <sheetFormatPr baseColWidth="10" defaultColWidth="11.453125" defaultRowHeight="14.5" x14ac:dyDescent="0.35"/>
  <cols>
    <col min="1" max="1" width="2.6328125" customWidth="1"/>
    <col min="2" max="3" width="15.6328125" style="16" customWidth="1"/>
    <col min="4" max="4" width="4.6328125" style="35" customWidth="1"/>
    <col min="5" max="5" width="15.6328125" style="16" customWidth="1"/>
    <col min="6" max="11" width="15.6328125" customWidth="1"/>
    <col min="12" max="12" width="2.6328125" customWidth="1"/>
    <col min="13" max="13" width="12.6328125" customWidth="1"/>
    <col min="14" max="14" width="2.6328125" customWidth="1"/>
    <col min="15" max="19" width="12.6328125" customWidth="1"/>
  </cols>
  <sheetData>
    <row r="1" spans="2:10" x14ac:dyDescent="0.35">
      <c r="C1"/>
      <c r="D1"/>
      <c r="E1"/>
    </row>
    <row r="2" spans="2:10" ht="15.5" x14ac:dyDescent="0.35">
      <c r="B2" s="56" t="s">
        <v>142</v>
      </c>
      <c r="C2" s="57"/>
      <c r="D2" s="57"/>
      <c r="E2"/>
    </row>
    <row r="3" spans="2:10" x14ac:dyDescent="0.35">
      <c r="B3" s="17" t="s">
        <v>56</v>
      </c>
      <c r="C3" s="17"/>
      <c r="D3" s="17"/>
      <c r="E3"/>
    </row>
    <row r="4" spans="2:10" x14ac:dyDescent="0.35">
      <c r="B4" s="17" t="s">
        <v>143</v>
      </c>
      <c r="C4" s="17"/>
      <c r="D4"/>
      <c r="E4" s="58"/>
    </row>
    <row r="5" spans="2:10" x14ac:dyDescent="0.35">
      <c r="B5" s="17" t="s">
        <v>144</v>
      </c>
      <c r="C5" s="17"/>
      <c r="D5"/>
      <c r="E5" s="59"/>
    </row>
    <row r="6" spans="2:10" x14ac:dyDescent="0.35">
      <c r="B6" s="18" t="s">
        <v>57</v>
      </c>
      <c r="C6" s="19" t="s">
        <v>139</v>
      </c>
      <c r="E6"/>
    </row>
    <row r="8" spans="2:10" x14ac:dyDescent="0.35">
      <c r="B8" s="227" t="s">
        <v>25</v>
      </c>
      <c r="C8" s="227"/>
      <c r="D8" s="227"/>
      <c r="E8" s="227"/>
      <c r="F8" s="227"/>
      <c r="G8" s="227"/>
      <c r="H8" s="227"/>
      <c r="I8" s="227"/>
      <c r="J8" s="227"/>
    </row>
    <row r="9" spans="2:10" x14ac:dyDescent="0.35">
      <c r="B9" s="36" t="s">
        <v>60</v>
      </c>
      <c r="C9" s="36" t="s">
        <v>60</v>
      </c>
      <c r="D9" s="37"/>
      <c r="E9" s="228" t="s">
        <v>140</v>
      </c>
      <c r="F9" s="228"/>
      <c r="G9" s="233" t="s">
        <v>131</v>
      </c>
      <c r="H9" s="233"/>
      <c r="I9" s="229"/>
      <c r="J9" s="230"/>
    </row>
    <row r="10" spans="2:10" ht="29" x14ac:dyDescent="0.35">
      <c r="B10" s="53" t="s">
        <v>7</v>
      </c>
      <c r="C10" s="53" t="s">
        <v>8</v>
      </c>
      <c r="D10" s="39"/>
      <c r="E10" s="38" t="s">
        <v>390</v>
      </c>
      <c r="F10" s="38" t="s">
        <v>130</v>
      </c>
      <c r="G10" s="38" t="s">
        <v>193</v>
      </c>
      <c r="H10" s="38" t="s">
        <v>194</v>
      </c>
      <c r="I10" s="231" t="s">
        <v>409</v>
      </c>
      <c r="J10" s="232"/>
    </row>
    <row r="11" spans="2:10" x14ac:dyDescent="0.35">
      <c r="B11" s="46">
        <v>1</v>
      </c>
      <c r="C11" s="46">
        <v>1</v>
      </c>
      <c r="D11" s="42"/>
      <c r="E11" s="46" t="str">
        <f t="shared" ref="E11:E35" si="0">+CONCATENATE("Imp:",B11," Prob:",C11)</f>
        <v>Imp:1 Prob:1</v>
      </c>
      <c r="F11" s="46">
        <f t="shared" ref="F11:F35" si="1">+B11*C11</f>
        <v>1</v>
      </c>
      <c r="G11" s="234">
        <v>1</v>
      </c>
      <c r="H11" s="234">
        <v>3</v>
      </c>
      <c r="I11" s="234">
        <v>1</v>
      </c>
      <c r="J11" s="234" t="s">
        <v>33</v>
      </c>
    </row>
    <row r="12" spans="2:10" x14ac:dyDescent="0.35">
      <c r="B12" s="46">
        <f>+B11</f>
        <v>1</v>
      </c>
      <c r="C12" s="46">
        <v>2</v>
      </c>
      <c r="D12" s="42"/>
      <c r="E12" s="46" t="str">
        <f t="shared" si="0"/>
        <v>Imp:1 Prob:2</v>
      </c>
      <c r="F12" s="46">
        <f t="shared" si="1"/>
        <v>2</v>
      </c>
      <c r="G12" s="235"/>
      <c r="H12" s="235"/>
      <c r="I12" s="235"/>
      <c r="J12" s="235"/>
    </row>
    <row r="13" spans="2:10" x14ac:dyDescent="0.35">
      <c r="B13" s="46">
        <f t="shared" ref="B13:B15" si="2">+B12</f>
        <v>1</v>
      </c>
      <c r="C13" s="48">
        <v>3</v>
      </c>
      <c r="D13" s="42"/>
      <c r="E13" s="46" t="str">
        <f t="shared" si="0"/>
        <v>Imp:1 Prob:3</v>
      </c>
      <c r="F13" s="46">
        <f t="shared" si="1"/>
        <v>3</v>
      </c>
      <c r="G13" s="78">
        <v>4</v>
      </c>
      <c r="H13" s="78">
        <v>8</v>
      </c>
      <c r="I13" s="48">
        <v>2</v>
      </c>
      <c r="J13" s="48" t="s">
        <v>557</v>
      </c>
    </row>
    <row r="14" spans="2:10" x14ac:dyDescent="0.35">
      <c r="B14" s="46">
        <f t="shared" si="2"/>
        <v>1</v>
      </c>
      <c r="C14" s="144">
        <v>4</v>
      </c>
      <c r="D14" s="42"/>
      <c r="E14" s="48" t="str">
        <f t="shared" si="0"/>
        <v>Imp:1 Prob:4</v>
      </c>
      <c r="F14" s="48">
        <f t="shared" si="1"/>
        <v>4</v>
      </c>
      <c r="G14" s="145">
        <v>9</v>
      </c>
      <c r="H14" s="145">
        <v>16</v>
      </c>
      <c r="I14" s="144">
        <v>3</v>
      </c>
      <c r="J14" s="144" t="s">
        <v>34</v>
      </c>
    </row>
    <row r="15" spans="2:10" x14ac:dyDescent="0.35">
      <c r="B15" s="46">
        <f t="shared" si="2"/>
        <v>1</v>
      </c>
      <c r="C15" s="52">
        <v>5</v>
      </c>
      <c r="D15" s="42"/>
      <c r="E15" s="48" t="str">
        <f t="shared" si="0"/>
        <v>Imp:1 Prob:5</v>
      </c>
      <c r="F15" s="48">
        <f t="shared" si="1"/>
        <v>5</v>
      </c>
      <c r="G15" s="79">
        <v>20</v>
      </c>
      <c r="H15" s="79">
        <v>25</v>
      </c>
      <c r="I15" s="52">
        <v>4</v>
      </c>
      <c r="J15" s="52" t="s">
        <v>138</v>
      </c>
    </row>
    <row r="16" spans="2:10" x14ac:dyDescent="0.35">
      <c r="B16" s="46">
        <v>2</v>
      </c>
      <c r="C16" s="46">
        <f>+C11</f>
        <v>1</v>
      </c>
      <c r="E16" s="46" t="str">
        <f t="shared" si="0"/>
        <v>Imp:2 Prob:1</v>
      </c>
      <c r="F16" s="46">
        <f t="shared" si="1"/>
        <v>2</v>
      </c>
      <c r="G16" s="75"/>
      <c r="H16" s="75"/>
      <c r="I16" s="75"/>
      <c r="J16" s="75"/>
    </row>
    <row r="17" spans="2:10" x14ac:dyDescent="0.35">
      <c r="B17" s="46">
        <f>+B16</f>
        <v>2</v>
      </c>
      <c r="C17" s="46">
        <f t="shared" ref="C17:C35" si="3">+C12</f>
        <v>2</v>
      </c>
      <c r="D17" s="42"/>
      <c r="E17" s="48" t="str">
        <f t="shared" si="0"/>
        <v>Imp:2 Prob:2</v>
      </c>
      <c r="F17" s="48">
        <f t="shared" si="1"/>
        <v>4</v>
      </c>
      <c r="G17" s="75"/>
      <c r="H17" s="75"/>
      <c r="I17" s="75"/>
      <c r="J17" s="75"/>
    </row>
    <row r="18" spans="2:10" x14ac:dyDescent="0.35">
      <c r="B18" s="46">
        <f t="shared" ref="B18:B20" si="4">+B17</f>
        <v>2</v>
      </c>
      <c r="C18" s="48">
        <f t="shared" si="3"/>
        <v>3</v>
      </c>
      <c r="D18" s="42"/>
      <c r="E18" s="48" t="str">
        <f t="shared" si="0"/>
        <v>Imp:2 Prob:3</v>
      </c>
      <c r="F18" s="48">
        <f t="shared" si="1"/>
        <v>6</v>
      </c>
      <c r="G18" s="75"/>
      <c r="H18" s="75"/>
      <c r="I18" s="75"/>
      <c r="J18" s="75"/>
    </row>
    <row r="19" spans="2:10" x14ac:dyDescent="0.35">
      <c r="B19" s="46">
        <f t="shared" si="4"/>
        <v>2</v>
      </c>
      <c r="C19" s="144">
        <f t="shared" si="3"/>
        <v>4</v>
      </c>
      <c r="D19" s="42"/>
      <c r="E19" s="48" t="str">
        <f t="shared" si="0"/>
        <v>Imp:2 Prob:4</v>
      </c>
      <c r="F19" s="48">
        <f t="shared" si="1"/>
        <v>8</v>
      </c>
      <c r="G19" s="75"/>
      <c r="H19" s="75"/>
      <c r="I19" s="75"/>
      <c r="J19" s="75"/>
    </row>
    <row r="20" spans="2:10" x14ac:dyDescent="0.35">
      <c r="B20" s="46">
        <f t="shared" si="4"/>
        <v>2</v>
      </c>
      <c r="C20" s="52">
        <f t="shared" si="3"/>
        <v>5</v>
      </c>
      <c r="D20" s="42"/>
      <c r="E20" s="144" t="str">
        <f t="shared" si="0"/>
        <v>Imp:2 Prob:5</v>
      </c>
      <c r="F20" s="144">
        <f t="shared" si="1"/>
        <v>10</v>
      </c>
      <c r="G20" s="75"/>
      <c r="H20" s="75"/>
      <c r="I20" s="75"/>
      <c r="J20" s="75"/>
    </row>
    <row r="21" spans="2:10" x14ac:dyDescent="0.35">
      <c r="B21" s="48">
        <v>3</v>
      </c>
      <c r="C21" s="46">
        <f>+C16</f>
        <v>1</v>
      </c>
      <c r="E21" s="46" t="str">
        <f t="shared" si="0"/>
        <v>Imp:3 Prob:1</v>
      </c>
      <c r="F21" s="46">
        <f t="shared" si="1"/>
        <v>3</v>
      </c>
      <c r="G21" s="75"/>
      <c r="H21" s="75"/>
      <c r="I21" s="75"/>
      <c r="J21" s="75"/>
    </row>
    <row r="22" spans="2:10" x14ac:dyDescent="0.35">
      <c r="B22" s="48">
        <f>+B21</f>
        <v>3</v>
      </c>
      <c r="C22" s="46">
        <f t="shared" si="3"/>
        <v>2</v>
      </c>
      <c r="D22" s="42"/>
      <c r="E22" s="48" t="str">
        <f t="shared" si="0"/>
        <v>Imp:3 Prob:2</v>
      </c>
      <c r="F22" s="48">
        <f t="shared" si="1"/>
        <v>6</v>
      </c>
    </row>
    <row r="23" spans="2:10" x14ac:dyDescent="0.35">
      <c r="B23" s="48">
        <f t="shared" ref="B23:B25" si="5">+B22</f>
        <v>3</v>
      </c>
      <c r="C23" s="48">
        <f t="shared" si="3"/>
        <v>3</v>
      </c>
      <c r="D23" s="42"/>
      <c r="E23" s="144" t="str">
        <f t="shared" si="0"/>
        <v>Imp:3 Prob:3</v>
      </c>
      <c r="F23" s="144">
        <f t="shared" si="1"/>
        <v>9</v>
      </c>
    </row>
    <row r="24" spans="2:10" x14ac:dyDescent="0.35">
      <c r="B24" s="48">
        <f t="shared" si="5"/>
        <v>3</v>
      </c>
      <c r="C24" s="144">
        <f t="shared" si="3"/>
        <v>4</v>
      </c>
      <c r="D24" s="42"/>
      <c r="E24" s="144" t="str">
        <f t="shared" si="0"/>
        <v>Imp:3 Prob:4</v>
      </c>
      <c r="F24" s="144">
        <f t="shared" si="1"/>
        <v>12</v>
      </c>
    </row>
    <row r="25" spans="2:10" x14ac:dyDescent="0.35">
      <c r="B25" s="48">
        <f t="shared" si="5"/>
        <v>3</v>
      </c>
      <c r="C25" s="52">
        <f t="shared" si="3"/>
        <v>5</v>
      </c>
      <c r="D25" s="42"/>
      <c r="E25" s="144" t="str">
        <f t="shared" si="0"/>
        <v>Imp:3 Prob:5</v>
      </c>
      <c r="F25" s="144">
        <f t="shared" si="1"/>
        <v>15</v>
      </c>
    </row>
    <row r="26" spans="2:10" x14ac:dyDescent="0.35">
      <c r="B26" s="144">
        <v>4</v>
      </c>
      <c r="C26" s="46">
        <f>+C21</f>
        <v>1</v>
      </c>
      <c r="E26" s="48" t="str">
        <f t="shared" si="0"/>
        <v>Imp:4 Prob:1</v>
      </c>
      <c r="F26" s="48">
        <f t="shared" si="1"/>
        <v>4</v>
      </c>
    </row>
    <row r="27" spans="2:10" x14ac:dyDescent="0.35">
      <c r="B27" s="144">
        <f>+B26</f>
        <v>4</v>
      </c>
      <c r="C27" s="46">
        <f t="shared" si="3"/>
        <v>2</v>
      </c>
      <c r="D27" s="42"/>
      <c r="E27" s="48" t="str">
        <f t="shared" si="0"/>
        <v>Imp:4 Prob:2</v>
      </c>
      <c r="F27" s="48">
        <f t="shared" si="1"/>
        <v>8</v>
      </c>
    </row>
    <row r="28" spans="2:10" x14ac:dyDescent="0.35">
      <c r="B28" s="144">
        <f t="shared" ref="B28:B30" si="6">+B27</f>
        <v>4</v>
      </c>
      <c r="C28" s="48">
        <f t="shared" si="3"/>
        <v>3</v>
      </c>
      <c r="D28" s="42"/>
      <c r="E28" s="144" t="str">
        <f t="shared" si="0"/>
        <v>Imp:4 Prob:3</v>
      </c>
      <c r="F28" s="144">
        <f t="shared" si="1"/>
        <v>12</v>
      </c>
    </row>
    <row r="29" spans="2:10" x14ac:dyDescent="0.35">
      <c r="B29" s="144">
        <f t="shared" si="6"/>
        <v>4</v>
      </c>
      <c r="C29" s="144">
        <f t="shared" si="3"/>
        <v>4</v>
      </c>
      <c r="D29" s="42"/>
      <c r="E29" s="144" t="str">
        <f t="shared" si="0"/>
        <v>Imp:4 Prob:4</v>
      </c>
      <c r="F29" s="144">
        <f t="shared" si="1"/>
        <v>16</v>
      </c>
    </row>
    <row r="30" spans="2:10" x14ac:dyDescent="0.35">
      <c r="B30" s="144">
        <f t="shared" si="6"/>
        <v>4</v>
      </c>
      <c r="C30" s="52">
        <f t="shared" si="3"/>
        <v>5</v>
      </c>
      <c r="D30" s="42"/>
      <c r="E30" s="52" t="str">
        <f t="shared" si="0"/>
        <v>Imp:4 Prob:5</v>
      </c>
      <c r="F30" s="52">
        <f t="shared" si="1"/>
        <v>20</v>
      </c>
    </row>
    <row r="31" spans="2:10" x14ac:dyDescent="0.35">
      <c r="B31" s="52">
        <v>5</v>
      </c>
      <c r="C31" s="46">
        <f>+C26</f>
        <v>1</v>
      </c>
      <c r="E31" s="144" t="str">
        <f t="shared" si="0"/>
        <v>Imp:5 Prob:1</v>
      </c>
      <c r="F31" s="144">
        <f t="shared" si="1"/>
        <v>5</v>
      </c>
    </row>
    <row r="32" spans="2:10" x14ac:dyDescent="0.35">
      <c r="B32" s="52">
        <f>+B31</f>
        <v>5</v>
      </c>
      <c r="C32" s="46">
        <f t="shared" si="3"/>
        <v>2</v>
      </c>
      <c r="D32" s="42"/>
      <c r="E32" s="144" t="str">
        <f t="shared" si="0"/>
        <v>Imp:5 Prob:2</v>
      </c>
      <c r="F32" s="144">
        <f t="shared" si="1"/>
        <v>10</v>
      </c>
    </row>
    <row r="33" spans="2:19" x14ac:dyDescent="0.35">
      <c r="B33" s="52">
        <f t="shared" ref="B33:B35" si="7">+B32</f>
        <v>5</v>
      </c>
      <c r="C33" s="48">
        <f t="shared" si="3"/>
        <v>3</v>
      </c>
      <c r="D33" s="42"/>
      <c r="E33" s="144" t="str">
        <f t="shared" si="0"/>
        <v>Imp:5 Prob:3</v>
      </c>
      <c r="F33" s="144">
        <f t="shared" si="1"/>
        <v>15</v>
      </c>
    </row>
    <row r="34" spans="2:19" x14ac:dyDescent="0.35">
      <c r="B34" s="52">
        <f t="shared" si="7"/>
        <v>5</v>
      </c>
      <c r="C34" s="144">
        <f t="shared" si="3"/>
        <v>4</v>
      </c>
      <c r="D34" s="42"/>
      <c r="E34" s="52" t="str">
        <f t="shared" si="0"/>
        <v>Imp:5 Prob:4</v>
      </c>
      <c r="F34" s="52">
        <f t="shared" si="1"/>
        <v>20</v>
      </c>
    </row>
    <row r="35" spans="2:19" x14ac:dyDescent="0.35">
      <c r="B35" s="52">
        <f t="shared" si="7"/>
        <v>5</v>
      </c>
      <c r="C35" s="52">
        <f t="shared" si="3"/>
        <v>5</v>
      </c>
      <c r="D35" s="42"/>
      <c r="E35" s="52" t="str">
        <f t="shared" si="0"/>
        <v>Imp:5 Prob:5</v>
      </c>
      <c r="F35" s="52">
        <f t="shared" si="1"/>
        <v>25</v>
      </c>
    </row>
    <row r="38" spans="2:19" ht="20.149999999999999" customHeight="1" x14ac:dyDescent="0.35">
      <c r="L38" s="16"/>
      <c r="M38" s="16"/>
      <c r="N38" s="16"/>
      <c r="O38" s="215" t="s">
        <v>30</v>
      </c>
      <c r="P38" s="216"/>
      <c r="Q38" s="216"/>
      <c r="R38" s="216"/>
      <c r="S38" s="217"/>
    </row>
    <row r="39" spans="2:19" ht="20.149999999999999" customHeight="1" x14ac:dyDescent="0.35">
      <c r="L39" s="221" t="s">
        <v>402</v>
      </c>
      <c r="M39" s="222"/>
      <c r="N39" s="223"/>
      <c r="O39" s="101" t="s">
        <v>403</v>
      </c>
      <c r="P39" s="96" t="s">
        <v>33</v>
      </c>
      <c r="Q39" s="97" t="s">
        <v>557</v>
      </c>
      <c r="R39" s="90" t="s">
        <v>34</v>
      </c>
      <c r="S39" s="98" t="s">
        <v>404</v>
      </c>
    </row>
    <row r="40" spans="2:19" ht="20.149999999999999" customHeight="1" x14ac:dyDescent="0.35">
      <c r="L40" s="224"/>
      <c r="M40" s="225"/>
      <c r="N40" s="226"/>
      <c r="O40" s="91">
        <v>1</v>
      </c>
      <c r="P40" s="91">
        <v>2</v>
      </c>
      <c r="Q40" s="91">
        <v>3</v>
      </c>
      <c r="R40" s="91">
        <v>4</v>
      </c>
      <c r="S40" s="91">
        <v>5</v>
      </c>
    </row>
    <row r="41" spans="2:19" ht="36" customHeight="1" x14ac:dyDescent="0.35">
      <c r="L41" s="218" t="s">
        <v>29</v>
      </c>
      <c r="M41" s="102" t="s">
        <v>408</v>
      </c>
      <c r="N41" s="91">
        <v>5</v>
      </c>
      <c r="O41" s="93">
        <v>5</v>
      </c>
      <c r="P41" s="94">
        <v>10</v>
      </c>
      <c r="Q41" s="94">
        <v>15</v>
      </c>
      <c r="R41" s="95">
        <v>20</v>
      </c>
      <c r="S41" s="95">
        <v>25</v>
      </c>
    </row>
    <row r="42" spans="2:19" ht="36" customHeight="1" x14ac:dyDescent="0.35">
      <c r="L42" s="219"/>
      <c r="M42" s="99" t="s">
        <v>407</v>
      </c>
      <c r="N42" s="91">
        <v>4</v>
      </c>
      <c r="O42" s="93">
        <v>4</v>
      </c>
      <c r="P42" s="93">
        <v>8</v>
      </c>
      <c r="Q42" s="94">
        <v>12</v>
      </c>
      <c r="R42" s="94">
        <v>16</v>
      </c>
      <c r="S42" s="95">
        <v>20</v>
      </c>
    </row>
    <row r="43" spans="2:19" ht="36" customHeight="1" x14ac:dyDescent="0.35">
      <c r="L43" s="219"/>
      <c r="M43" s="100" t="s">
        <v>560</v>
      </c>
      <c r="N43" s="91">
        <v>3</v>
      </c>
      <c r="O43" s="92">
        <v>3</v>
      </c>
      <c r="P43" s="93">
        <v>6</v>
      </c>
      <c r="Q43" s="94">
        <v>9</v>
      </c>
      <c r="R43" s="94">
        <v>12</v>
      </c>
      <c r="S43" s="94">
        <v>15</v>
      </c>
    </row>
    <row r="44" spans="2:19" ht="36" customHeight="1" x14ac:dyDescent="0.35">
      <c r="L44" s="219"/>
      <c r="M44" s="101" t="s">
        <v>406</v>
      </c>
      <c r="N44" s="91">
        <v>2</v>
      </c>
      <c r="O44" s="92">
        <v>2</v>
      </c>
      <c r="P44" s="93">
        <v>4</v>
      </c>
      <c r="Q44" s="93">
        <v>6</v>
      </c>
      <c r="R44" s="93">
        <v>8</v>
      </c>
      <c r="S44" s="94">
        <v>10</v>
      </c>
    </row>
    <row r="45" spans="2:19" ht="36" customHeight="1" x14ac:dyDescent="0.35">
      <c r="L45" s="220"/>
      <c r="M45" s="101" t="s">
        <v>405</v>
      </c>
      <c r="N45" s="91">
        <v>1</v>
      </c>
      <c r="O45" s="92">
        <v>1</v>
      </c>
      <c r="P45" s="92">
        <v>2</v>
      </c>
      <c r="Q45" s="92">
        <v>3</v>
      </c>
      <c r="R45" s="93">
        <v>4</v>
      </c>
      <c r="S45" s="94">
        <v>5</v>
      </c>
    </row>
  </sheetData>
  <autoFilter ref="B10:S35" xr:uid="{EFB8E0D9-80B8-4516-B225-AD5F977670BD}">
    <filterColumn colId="7" showButton="0"/>
  </autoFilter>
  <mergeCells count="12">
    <mergeCell ref="O38:S38"/>
    <mergeCell ref="L41:L45"/>
    <mergeCell ref="L39:N40"/>
    <mergeCell ref="B8:J8"/>
    <mergeCell ref="E9:F9"/>
    <mergeCell ref="I9:J9"/>
    <mergeCell ref="I10:J10"/>
    <mergeCell ref="G9:H9"/>
    <mergeCell ref="I11:I12"/>
    <mergeCell ref="J11:J12"/>
    <mergeCell ref="G11:G12"/>
    <mergeCell ref="H11:H12"/>
  </mergeCells>
  <printOptions horizontalCentered="1" verticalCentered="1"/>
  <pageMargins left="0.70866141732283472" right="0.70866141732283472" top="0.74803149606299213" bottom="0.74803149606299213" header="0.31496062992125984" footer="0.31496062992125984"/>
  <pageSetup paperSize="9" scale="71"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tabColor theme="3"/>
    <pageSetUpPr fitToPage="1"/>
  </sheetPr>
  <dimension ref="A1:W136"/>
  <sheetViews>
    <sheetView showGridLines="0" topLeftCell="G1" workbookViewId="0">
      <selection activeCell="A18" sqref="A18"/>
    </sheetView>
  </sheetViews>
  <sheetFormatPr baseColWidth="10" defaultColWidth="0" defaultRowHeight="14.5" x14ac:dyDescent="0.35"/>
  <cols>
    <col min="1" max="1" width="1.6328125" customWidth="1"/>
    <col min="2" max="4" width="15.6328125" style="16" customWidth="1"/>
    <col min="5" max="5" width="20.6328125" style="16" customWidth="1"/>
    <col min="6" max="11" width="11.453125" customWidth="1"/>
    <col min="12" max="12" width="1.6328125" customWidth="1"/>
    <col min="13" max="15" width="15.6328125" style="16" customWidth="1"/>
    <col min="16" max="16" width="20.6328125" style="16" customWidth="1"/>
    <col min="17" max="22" width="11.453125" customWidth="1"/>
    <col min="23" max="23" width="1.6328125" customWidth="1"/>
    <col min="24" max="16384" width="11.453125" hidden="1"/>
  </cols>
  <sheetData>
    <row r="1" spans="2:22" x14ac:dyDescent="0.35">
      <c r="C1"/>
      <c r="D1"/>
      <c r="E1"/>
      <c r="M1"/>
      <c r="N1"/>
      <c r="O1"/>
      <c r="P1"/>
    </row>
    <row r="2" spans="2:22" ht="15.5" x14ac:dyDescent="0.35">
      <c r="B2" s="56" t="s">
        <v>142</v>
      </c>
      <c r="C2" s="57"/>
      <c r="D2" s="57"/>
      <c r="E2"/>
      <c r="M2"/>
      <c r="N2"/>
      <c r="O2"/>
      <c r="P2"/>
    </row>
    <row r="3" spans="2:22" x14ac:dyDescent="0.35">
      <c r="B3" s="17" t="s">
        <v>56</v>
      </c>
      <c r="C3" s="17"/>
      <c r="D3" s="17"/>
      <c r="E3"/>
      <c r="M3"/>
      <c r="N3"/>
      <c r="O3"/>
      <c r="P3"/>
    </row>
    <row r="4" spans="2:22" x14ac:dyDescent="0.35">
      <c r="B4" s="17" t="s">
        <v>143</v>
      </c>
      <c r="C4" s="17"/>
      <c r="D4"/>
      <c r="E4" s="58"/>
      <c r="M4"/>
      <c r="N4"/>
      <c r="O4"/>
      <c r="P4"/>
    </row>
    <row r="5" spans="2:22" x14ac:dyDescent="0.35">
      <c r="B5" s="17" t="s">
        <v>144</v>
      </c>
      <c r="C5" s="17"/>
      <c r="D5"/>
      <c r="E5" s="59"/>
      <c r="M5"/>
      <c r="N5"/>
      <c r="O5"/>
      <c r="P5"/>
    </row>
    <row r="6" spans="2:22" x14ac:dyDescent="0.35">
      <c r="B6" s="18" t="s">
        <v>57</v>
      </c>
      <c r="C6" s="19" t="s">
        <v>395</v>
      </c>
      <c r="D6"/>
      <c r="M6"/>
      <c r="N6"/>
      <c r="O6"/>
      <c r="P6"/>
    </row>
    <row r="8" spans="2:22" x14ac:dyDescent="0.35">
      <c r="B8" s="238" t="s">
        <v>120</v>
      </c>
      <c r="C8" s="239"/>
      <c r="D8" s="239"/>
      <c r="E8" s="239"/>
      <c r="F8" s="239"/>
      <c r="G8" s="239"/>
      <c r="H8" s="239"/>
      <c r="I8" s="239"/>
      <c r="J8" s="239"/>
      <c r="K8" s="240"/>
      <c r="M8" s="238" t="s">
        <v>120</v>
      </c>
      <c r="N8" s="239"/>
      <c r="O8" s="239"/>
      <c r="P8" s="239"/>
      <c r="Q8" s="239"/>
      <c r="R8" s="239"/>
      <c r="S8" s="239"/>
      <c r="T8" s="239"/>
      <c r="U8" s="239"/>
      <c r="V8" s="240"/>
    </row>
    <row r="9" spans="2:22" x14ac:dyDescent="0.35">
      <c r="B9" s="239" t="s">
        <v>145</v>
      </c>
      <c r="C9" s="239"/>
      <c r="D9" s="239"/>
      <c r="E9" s="239"/>
      <c r="F9" s="239"/>
      <c r="G9" s="239"/>
      <c r="H9" s="239"/>
      <c r="I9" s="239"/>
      <c r="J9" s="239"/>
      <c r="K9" s="239"/>
      <c r="M9" s="239" t="s">
        <v>396</v>
      </c>
      <c r="N9" s="239"/>
      <c r="O9" s="239"/>
      <c r="P9" s="239"/>
      <c r="Q9" s="239"/>
      <c r="R9" s="239"/>
      <c r="S9" s="239"/>
      <c r="T9" s="239"/>
      <c r="U9" s="239"/>
      <c r="V9" s="239"/>
    </row>
    <row r="10" spans="2:22" ht="29" x14ac:dyDescent="0.35">
      <c r="B10" s="15" t="s">
        <v>50</v>
      </c>
      <c r="C10" s="15" t="s">
        <v>51</v>
      </c>
      <c r="D10" s="15" t="s">
        <v>52</v>
      </c>
      <c r="E10" s="15" t="s">
        <v>370</v>
      </c>
      <c r="F10" s="15" t="s">
        <v>60</v>
      </c>
      <c r="G10" s="15" t="s">
        <v>146</v>
      </c>
      <c r="H10" s="236" t="s">
        <v>147</v>
      </c>
      <c r="I10" s="237"/>
      <c r="J10" s="236" t="s">
        <v>120</v>
      </c>
      <c r="K10" s="237"/>
      <c r="M10" s="15" t="s">
        <v>195</v>
      </c>
      <c r="N10" s="15" t="s">
        <v>321</v>
      </c>
      <c r="O10" s="15" t="s">
        <v>55</v>
      </c>
      <c r="P10" s="15" t="s">
        <v>371</v>
      </c>
      <c r="Q10" s="15" t="s">
        <v>60</v>
      </c>
      <c r="R10" s="15" t="s">
        <v>146</v>
      </c>
      <c r="S10" s="236" t="s">
        <v>147</v>
      </c>
      <c r="T10" s="237"/>
      <c r="U10" s="236" t="s">
        <v>120</v>
      </c>
      <c r="V10" s="237"/>
    </row>
    <row r="11" spans="2:22" x14ac:dyDescent="0.35">
      <c r="B11" s="76"/>
      <c r="C11" s="76"/>
      <c r="D11" s="76"/>
      <c r="E11" s="76"/>
      <c r="F11" s="76"/>
      <c r="G11" s="76"/>
      <c r="H11" s="15" t="s">
        <v>196</v>
      </c>
      <c r="I11" s="15" t="s">
        <v>197</v>
      </c>
      <c r="J11" s="236"/>
      <c r="K11" s="237"/>
      <c r="M11" s="76"/>
      <c r="N11" s="76"/>
      <c r="O11" s="76"/>
      <c r="P11" s="76"/>
      <c r="Q11" s="76"/>
      <c r="R11" s="76"/>
      <c r="S11" s="15" t="s">
        <v>196</v>
      </c>
      <c r="T11" s="15" t="s">
        <v>197</v>
      </c>
      <c r="U11" s="236"/>
      <c r="V11" s="237"/>
    </row>
    <row r="12" spans="2:22" x14ac:dyDescent="0.35">
      <c r="B12" s="16">
        <v>1</v>
      </c>
      <c r="C12" s="16">
        <v>1</v>
      </c>
      <c r="D12" s="16">
        <v>1</v>
      </c>
      <c r="E12" s="16" t="str">
        <f>+CONCATENATE("Imp:",B12," Ocu:",C12," Doc:",D12)</f>
        <v>Imp:1 Ocu:1 Doc:1</v>
      </c>
      <c r="F12" s="16">
        <f>+B12*D12*C12</f>
        <v>1</v>
      </c>
      <c r="G12" s="16">
        <v>1</v>
      </c>
      <c r="H12" s="60">
        <v>0</v>
      </c>
      <c r="I12" s="60">
        <v>0</v>
      </c>
      <c r="J12" s="22" t="s">
        <v>148</v>
      </c>
      <c r="K12" s="22">
        <v>0</v>
      </c>
      <c r="M12" s="16">
        <v>1</v>
      </c>
      <c r="N12" s="16">
        <v>1</v>
      </c>
      <c r="O12" s="16">
        <v>1</v>
      </c>
      <c r="P12" s="16" t="str">
        <f t="shared" ref="P12:P75" si="0">+CONCATENATE("Per:",N12," Res:",M12," Efi:",O12)</f>
        <v>Per:1 Res:1 Efi:1</v>
      </c>
      <c r="Q12" s="16">
        <f t="shared" ref="Q12:Q75" si="1">+N12*O12*M12</f>
        <v>1</v>
      </c>
      <c r="R12" s="16">
        <v>1</v>
      </c>
      <c r="S12" s="60">
        <v>0</v>
      </c>
      <c r="T12" s="60">
        <v>0</v>
      </c>
      <c r="U12" s="22" t="s">
        <v>148</v>
      </c>
      <c r="V12" s="22">
        <v>0</v>
      </c>
    </row>
    <row r="13" spans="2:22" x14ac:dyDescent="0.35">
      <c r="B13" s="16">
        <f>+B12</f>
        <v>1</v>
      </c>
      <c r="C13" s="16">
        <v>1</v>
      </c>
      <c r="D13" s="16">
        <v>2</v>
      </c>
      <c r="E13" s="16" t="str">
        <f t="shared" ref="E13:E76" si="2">+CONCATENATE("Imp:",B13," Ocu:",C13," Doc:",D13)</f>
        <v>Imp:1 Ocu:1 Doc:2</v>
      </c>
      <c r="F13" s="16">
        <f t="shared" ref="F13:F76" si="3">+B13*D13*C13</f>
        <v>2</v>
      </c>
      <c r="G13" s="16">
        <v>2</v>
      </c>
      <c r="H13" s="60">
        <v>1</v>
      </c>
      <c r="I13" s="60">
        <v>10</v>
      </c>
      <c r="J13" s="40" t="s">
        <v>149</v>
      </c>
      <c r="K13" s="40">
        <v>-1</v>
      </c>
      <c r="M13" s="16">
        <v>1</v>
      </c>
      <c r="N13" s="16">
        <f>+N12</f>
        <v>1</v>
      </c>
      <c r="O13" s="16">
        <v>2</v>
      </c>
      <c r="P13" s="16" t="str">
        <f t="shared" si="0"/>
        <v>Per:1 Res:1 Efi:2</v>
      </c>
      <c r="Q13" s="16">
        <f t="shared" si="1"/>
        <v>2</v>
      </c>
      <c r="R13" s="16">
        <v>2</v>
      </c>
      <c r="S13" s="60">
        <v>1</v>
      </c>
      <c r="T13" s="60">
        <v>10</v>
      </c>
      <c r="U13" s="40" t="s">
        <v>149</v>
      </c>
      <c r="V13" s="40">
        <v>-1</v>
      </c>
    </row>
    <row r="14" spans="2:22" x14ac:dyDescent="0.35">
      <c r="B14" s="16">
        <f t="shared" ref="B14:B36" si="4">+B13</f>
        <v>1</v>
      </c>
      <c r="C14" s="16">
        <v>1</v>
      </c>
      <c r="D14" s="16">
        <v>3</v>
      </c>
      <c r="E14" s="16" t="str">
        <f t="shared" si="2"/>
        <v>Imp:1 Ocu:1 Doc:3</v>
      </c>
      <c r="F14" s="16">
        <f t="shared" si="3"/>
        <v>3</v>
      </c>
      <c r="G14" s="16">
        <v>2</v>
      </c>
      <c r="H14" s="63">
        <v>11</v>
      </c>
      <c r="I14" s="63">
        <v>20</v>
      </c>
      <c r="J14" s="50" t="s">
        <v>150</v>
      </c>
      <c r="K14" s="50">
        <v>1</v>
      </c>
      <c r="M14" s="16">
        <v>1</v>
      </c>
      <c r="N14" s="16">
        <f t="shared" ref="N14:N36" si="5">+N13</f>
        <v>1</v>
      </c>
      <c r="O14" s="16">
        <v>3</v>
      </c>
      <c r="P14" s="16" t="str">
        <f t="shared" si="0"/>
        <v>Per:1 Res:1 Efi:3</v>
      </c>
      <c r="Q14" s="16">
        <f t="shared" si="1"/>
        <v>3</v>
      </c>
      <c r="R14" s="16">
        <v>2</v>
      </c>
      <c r="S14" s="63">
        <v>11</v>
      </c>
      <c r="T14" s="63">
        <v>20</v>
      </c>
      <c r="U14" s="50" t="s">
        <v>150</v>
      </c>
      <c r="V14" s="50">
        <v>1</v>
      </c>
    </row>
    <row r="15" spans="2:22" x14ac:dyDescent="0.35">
      <c r="B15" s="16">
        <f t="shared" si="4"/>
        <v>1</v>
      </c>
      <c r="C15" s="16">
        <v>1</v>
      </c>
      <c r="D15" s="16">
        <v>4</v>
      </c>
      <c r="E15" s="16" t="str">
        <f t="shared" si="2"/>
        <v>Imp:1 Ocu:1 Doc:4</v>
      </c>
      <c r="F15" s="16">
        <f t="shared" si="3"/>
        <v>4</v>
      </c>
      <c r="G15" s="16">
        <v>2</v>
      </c>
      <c r="H15" s="61">
        <v>21</v>
      </c>
      <c r="I15" s="61">
        <v>40</v>
      </c>
      <c r="J15" s="41" t="s">
        <v>151</v>
      </c>
      <c r="K15" s="41">
        <v>2</v>
      </c>
      <c r="M15" s="16">
        <v>1</v>
      </c>
      <c r="N15" s="16">
        <f t="shared" si="5"/>
        <v>1</v>
      </c>
      <c r="O15" s="16">
        <v>4</v>
      </c>
      <c r="P15" s="16" t="str">
        <f t="shared" si="0"/>
        <v>Per:1 Res:1 Efi:4</v>
      </c>
      <c r="Q15" s="16">
        <f t="shared" si="1"/>
        <v>4</v>
      </c>
      <c r="R15" s="16">
        <v>2</v>
      </c>
      <c r="S15" s="61">
        <v>21</v>
      </c>
      <c r="T15" s="61">
        <v>40</v>
      </c>
      <c r="U15" s="41" t="s">
        <v>151</v>
      </c>
      <c r="V15" s="41">
        <v>2</v>
      </c>
    </row>
    <row r="16" spans="2:22" x14ac:dyDescent="0.35">
      <c r="B16" s="16">
        <f t="shared" si="4"/>
        <v>1</v>
      </c>
      <c r="C16" s="16">
        <v>1</v>
      </c>
      <c r="D16" s="16">
        <v>5</v>
      </c>
      <c r="E16" s="16" t="str">
        <f t="shared" si="2"/>
        <v>Imp:1 Ocu:1 Doc:5</v>
      </c>
      <c r="F16" s="16">
        <f t="shared" si="3"/>
        <v>5</v>
      </c>
      <c r="G16" s="16">
        <v>3</v>
      </c>
      <c r="H16" s="103">
        <v>41</v>
      </c>
      <c r="I16" s="103">
        <v>60</v>
      </c>
      <c r="J16" s="104" t="s">
        <v>152</v>
      </c>
      <c r="K16" s="104">
        <v>3</v>
      </c>
      <c r="M16" s="16">
        <v>1</v>
      </c>
      <c r="N16" s="16">
        <f t="shared" si="5"/>
        <v>1</v>
      </c>
      <c r="O16" s="16">
        <v>5</v>
      </c>
      <c r="P16" s="16" t="str">
        <f t="shared" si="0"/>
        <v>Per:1 Res:1 Efi:5</v>
      </c>
      <c r="Q16" s="16">
        <f t="shared" si="1"/>
        <v>5</v>
      </c>
      <c r="R16" s="16">
        <v>3</v>
      </c>
      <c r="S16" s="103">
        <v>41</v>
      </c>
      <c r="T16" s="103">
        <v>60</v>
      </c>
      <c r="U16" s="104" t="s">
        <v>152</v>
      </c>
      <c r="V16" s="104">
        <v>3</v>
      </c>
    </row>
    <row r="17" spans="2:22" x14ac:dyDescent="0.35">
      <c r="B17" s="16">
        <f t="shared" si="4"/>
        <v>1</v>
      </c>
      <c r="C17" s="16">
        <f>+C12+1</f>
        <v>2</v>
      </c>
      <c r="D17" s="16">
        <f t="shared" ref="D17:D36" si="6">+D12</f>
        <v>1</v>
      </c>
      <c r="E17" s="16" t="str">
        <f t="shared" si="2"/>
        <v>Imp:1 Ocu:2 Doc:1</v>
      </c>
      <c r="F17" s="16">
        <f t="shared" si="3"/>
        <v>2</v>
      </c>
      <c r="G17" s="16">
        <v>3</v>
      </c>
      <c r="H17" s="62">
        <v>61</v>
      </c>
      <c r="I17" s="62">
        <v>90</v>
      </c>
      <c r="J17" s="45" t="s">
        <v>153</v>
      </c>
      <c r="K17" s="45">
        <v>4</v>
      </c>
      <c r="M17" s="16">
        <f>+M12+1</f>
        <v>2</v>
      </c>
      <c r="N17" s="16">
        <f t="shared" si="5"/>
        <v>1</v>
      </c>
      <c r="O17" s="16">
        <f t="shared" ref="O17:O36" si="7">+O12</f>
        <v>1</v>
      </c>
      <c r="P17" s="16" t="str">
        <f t="shared" si="0"/>
        <v>Per:1 Res:2 Efi:1</v>
      </c>
      <c r="Q17" s="16">
        <f t="shared" si="1"/>
        <v>2</v>
      </c>
      <c r="R17" s="16">
        <v>3</v>
      </c>
      <c r="S17" s="62">
        <v>61</v>
      </c>
      <c r="T17" s="62">
        <v>90</v>
      </c>
      <c r="U17" s="45" t="s">
        <v>153</v>
      </c>
      <c r="V17" s="45">
        <v>4</v>
      </c>
    </row>
    <row r="18" spans="2:22" x14ac:dyDescent="0.35">
      <c r="B18" s="16">
        <f t="shared" si="4"/>
        <v>1</v>
      </c>
      <c r="C18" s="16">
        <f>+C17</f>
        <v>2</v>
      </c>
      <c r="D18" s="16">
        <f t="shared" si="6"/>
        <v>2</v>
      </c>
      <c r="E18" s="16" t="str">
        <f t="shared" si="2"/>
        <v>Imp:1 Ocu:2 Doc:2</v>
      </c>
      <c r="F18" s="16">
        <f t="shared" si="3"/>
        <v>4</v>
      </c>
      <c r="G18" s="16">
        <v>3</v>
      </c>
      <c r="H18" s="64">
        <v>91</v>
      </c>
      <c r="I18" s="64">
        <v>125</v>
      </c>
      <c r="J18" s="65" t="s">
        <v>369</v>
      </c>
      <c r="K18" s="65">
        <v>5</v>
      </c>
      <c r="M18" s="16">
        <f>+M17</f>
        <v>2</v>
      </c>
      <c r="N18" s="16">
        <f t="shared" si="5"/>
        <v>1</v>
      </c>
      <c r="O18" s="16">
        <f t="shared" si="7"/>
        <v>2</v>
      </c>
      <c r="P18" s="16" t="str">
        <f t="shared" si="0"/>
        <v>Per:1 Res:2 Efi:2</v>
      </c>
      <c r="Q18" s="16">
        <f t="shared" si="1"/>
        <v>4</v>
      </c>
      <c r="R18" s="16">
        <v>3</v>
      </c>
      <c r="S18" s="64">
        <v>91</v>
      </c>
      <c r="T18" s="64">
        <v>125</v>
      </c>
      <c r="U18" s="65" t="s">
        <v>369</v>
      </c>
      <c r="V18" s="65">
        <v>5</v>
      </c>
    </row>
    <row r="19" spans="2:22" x14ac:dyDescent="0.35">
      <c r="B19" s="16">
        <f t="shared" si="4"/>
        <v>1</v>
      </c>
      <c r="C19" s="16">
        <f>+C18</f>
        <v>2</v>
      </c>
      <c r="D19" s="16">
        <f t="shared" si="6"/>
        <v>3</v>
      </c>
      <c r="E19" s="16" t="str">
        <f t="shared" si="2"/>
        <v>Imp:1 Ocu:2 Doc:3</v>
      </c>
      <c r="F19" s="16">
        <f t="shared" si="3"/>
        <v>6</v>
      </c>
      <c r="G19" s="16">
        <v>4</v>
      </c>
      <c r="H19" s="75"/>
      <c r="I19" s="75"/>
      <c r="J19" s="75"/>
      <c r="K19" s="75"/>
      <c r="M19" s="16">
        <f>+M18</f>
        <v>2</v>
      </c>
      <c r="N19" s="16">
        <f t="shared" si="5"/>
        <v>1</v>
      </c>
      <c r="O19" s="16">
        <f t="shared" si="7"/>
        <v>3</v>
      </c>
      <c r="P19" s="16" t="str">
        <f t="shared" si="0"/>
        <v>Per:1 Res:2 Efi:3</v>
      </c>
      <c r="Q19" s="16">
        <f t="shared" si="1"/>
        <v>6</v>
      </c>
      <c r="R19" s="16">
        <v>4</v>
      </c>
      <c r="S19" s="75"/>
      <c r="T19" s="75"/>
      <c r="U19" s="75"/>
      <c r="V19" s="75"/>
    </row>
    <row r="20" spans="2:22" x14ac:dyDescent="0.35">
      <c r="B20" s="16">
        <f t="shared" si="4"/>
        <v>1</v>
      </c>
      <c r="C20" s="16">
        <f>+C19</f>
        <v>2</v>
      </c>
      <c r="D20" s="16">
        <f t="shared" si="6"/>
        <v>4</v>
      </c>
      <c r="E20" s="16" t="str">
        <f t="shared" si="2"/>
        <v>Imp:1 Ocu:2 Doc:4</v>
      </c>
      <c r="F20" s="16">
        <f t="shared" si="3"/>
        <v>8</v>
      </c>
      <c r="G20" s="16">
        <v>4</v>
      </c>
      <c r="H20" s="75"/>
      <c r="I20" s="75"/>
      <c r="J20" s="75"/>
      <c r="K20" s="75"/>
      <c r="M20" s="16">
        <f>+M19</f>
        <v>2</v>
      </c>
      <c r="N20" s="16">
        <f t="shared" si="5"/>
        <v>1</v>
      </c>
      <c r="O20" s="16">
        <f t="shared" si="7"/>
        <v>4</v>
      </c>
      <c r="P20" s="16" t="str">
        <f t="shared" si="0"/>
        <v>Per:1 Res:2 Efi:4</v>
      </c>
      <c r="Q20" s="16">
        <f t="shared" si="1"/>
        <v>8</v>
      </c>
      <c r="R20" s="16">
        <v>4</v>
      </c>
      <c r="S20" s="75"/>
      <c r="T20" s="75"/>
      <c r="U20" s="75"/>
      <c r="V20" s="75"/>
    </row>
    <row r="21" spans="2:22" x14ac:dyDescent="0.35">
      <c r="B21" s="16">
        <f t="shared" si="4"/>
        <v>1</v>
      </c>
      <c r="C21" s="16">
        <f>+C20</f>
        <v>2</v>
      </c>
      <c r="D21" s="16">
        <f t="shared" si="6"/>
        <v>5</v>
      </c>
      <c r="E21" s="16" t="str">
        <f t="shared" si="2"/>
        <v>Imp:1 Ocu:2 Doc:5</v>
      </c>
      <c r="F21" s="16">
        <f t="shared" si="3"/>
        <v>10</v>
      </c>
      <c r="G21" s="16">
        <v>4</v>
      </c>
      <c r="H21" s="75"/>
      <c r="I21" s="75"/>
      <c r="J21" s="75"/>
      <c r="K21" s="75"/>
      <c r="M21" s="16">
        <f>+M20</f>
        <v>2</v>
      </c>
      <c r="N21" s="16">
        <f t="shared" si="5"/>
        <v>1</v>
      </c>
      <c r="O21" s="16">
        <f t="shared" si="7"/>
        <v>5</v>
      </c>
      <c r="P21" s="16" t="str">
        <f t="shared" si="0"/>
        <v>Per:1 Res:2 Efi:5</v>
      </c>
      <c r="Q21" s="16">
        <f t="shared" si="1"/>
        <v>10</v>
      </c>
      <c r="R21" s="16">
        <v>4</v>
      </c>
      <c r="S21" s="75"/>
      <c r="T21" s="75"/>
      <c r="U21" s="75"/>
      <c r="V21" s="75"/>
    </row>
    <row r="22" spans="2:22" x14ac:dyDescent="0.35">
      <c r="B22" s="16">
        <f t="shared" si="4"/>
        <v>1</v>
      </c>
      <c r="C22" s="16">
        <f>+C17+1</f>
        <v>3</v>
      </c>
      <c r="D22" s="16">
        <f t="shared" si="6"/>
        <v>1</v>
      </c>
      <c r="E22" s="16" t="str">
        <f t="shared" si="2"/>
        <v>Imp:1 Ocu:3 Doc:1</v>
      </c>
      <c r="F22" s="16">
        <f t="shared" si="3"/>
        <v>3</v>
      </c>
      <c r="G22" s="16">
        <v>4</v>
      </c>
      <c r="H22" s="75"/>
      <c r="I22" s="75"/>
      <c r="J22" s="75"/>
      <c r="K22" s="75"/>
      <c r="M22" s="16">
        <f>+M17+1</f>
        <v>3</v>
      </c>
      <c r="N22" s="16">
        <f t="shared" si="5"/>
        <v>1</v>
      </c>
      <c r="O22" s="16">
        <f t="shared" si="7"/>
        <v>1</v>
      </c>
      <c r="P22" s="16" t="str">
        <f t="shared" si="0"/>
        <v>Per:1 Res:3 Efi:1</v>
      </c>
      <c r="Q22" s="16">
        <f t="shared" si="1"/>
        <v>3</v>
      </c>
      <c r="R22" s="16">
        <v>4</v>
      </c>
    </row>
    <row r="23" spans="2:22" x14ac:dyDescent="0.35">
      <c r="B23" s="16">
        <f t="shared" si="4"/>
        <v>1</v>
      </c>
      <c r="C23" s="16">
        <f>+C22</f>
        <v>3</v>
      </c>
      <c r="D23" s="16">
        <f t="shared" si="6"/>
        <v>2</v>
      </c>
      <c r="E23" s="16" t="str">
        <f t="shared" si="2"/>
        <v>Imp:1 Ocu:3 Doc:2</v>
      </c>
      <c r="F23" s="16">
        <f t="shared" si="3"/>
        <v>6</v>
      </c>
      <c r="G23" s="16">
        <v>4</v>
      </c>
      <c r="M23" s="16">
        <f>+M22</f>
        <v>3</v>
      </c>
      <c r="N23" s="16">
        <f t="shared" si="5"/>
        <v>1</v>
      </c>
      <c r="O23" s="16">
        <f t="shared" si="7"/>
        <v>2</v>
      </c>
      <c r="P23" s="16" t="str">
        <f t="shared" si="0"/>
        <v>Per:1 Res:3 Efi:2</v>
      </c>
      <c r="Q23" s="16">
        <f t="shared" si="1"/>
        <v>6</v>
      </c>
      <c r="R23" s="16">
        <v>4</v>
      </c>
    </row>
    <row r="24" spans="2:22" x14ac:dyDescent="0.35">
      <c r="B24" s="16">
        <f t="shared" si="4"/>
        <v>1</v>
      </c>
      <c r="C24" s="16">
        <f>+C23</f>
        <v>3</v>
      </c>
      <c r="D24" s="16">
        <f t="shared" si="6"/>
        <v>3</v>
      </c>
      <c r="E24" s="16" t="str">
        <f t="shared" si="2"/>
        <v>Imp:1 Ocu:3 Doc:3</v>
      </c>
      <c r="F24" s="16">
        <f t="shared" si="3"/>
        <v>9</v>
      </c>
      <c r="G24" s="16">
        <v>4</v>
      </c>
      <c r="M24" s="16">
        <f>+M23</f>
        <v>3</v>
      </c>
      <c r="N24" s="16">
        <f t="shared" si="5"/>
        <v>1</v>
      </c>
      <c r="O24" s="16">
        <f t="shared" si="7"/>
        <v>3</v>
      </c>
      <c r="P24" s="16" t="str">
        <f t="shared" si="0"/>
        <v>Per:1 Res:3 Efi:3</v>
      </c>
      <c r="Q24" s="16">
        <f t="shared" si="1"/>
        <v>9</v>
      </c>
      <c r="R24" s="16">
        <v>4</v>
      </c>
    </row>
    <row r="25" spans="2:22" x14ac:dyDescent="0.35">
      <c r="B25" s="16">
        <f t="shared" si="4"/>
        <v>1</v>
      </c>
      <c r="C25" s="16">
        <f>+C24</f>
        <v>3</v>
      </c>
      <c r="D25" s="16">
        <f t="shared" si="6"/>
        <v>4</v>
      </c>
      <c r="E25" s="16" t="str">
        <f t="shared" si="2"/>
        <v>Imp:1 Ocu:3 Doc:4</v>
      </c>
      <c r="F25" s="16">
        <f t="shared" si="3"/>
        <v>12</v>
      </c>
      <c r="G25" s="16">
        <v>5</v>
      </c>
      <c r="M25" s="16">
        <f>+M24</f>
        <v>3</v>
      </c>
      <c r="N25" s="16">
        <f t="shared" si="5"/>
        <v>1</v>
      </c>
      <c r="O25" s="16">
        <f t="shared" si="7"/>
        <v>4</v>
      </c>
      <c r="P25" s="16" t="str">
        <f t="shared" si="0"/>
        <v>Per:1 Res:3 Efi:4</v>
      </c>
      <c r="Q25" s="16">
        <f t="shared" si="1"/>
        <v>12</v>
      </c>
      <c r="R25" s="16">
        <v>5</v>
      </c>
    </row>
    <row r="26" spans="2:22" x14ac:dyDescent="0.35">
      <c r="B26" s="16">
        <f t="shared" si="4"/>
        <v>1</v>
      </c>
      <c r="C26" s="16">
        <f>+C25</f>
        <v>3</v>
      </c>
      <c r="D26" s="16">
        <f t="shared" si="6"/>
        <v>5</v>
      </c>
      <c r="E26" s="16" t="str">
        <f t="shared" si="2"/>
        <v>Imp:1 Ocu:3 Doc:5</v>
      </c>
      <c r="F26" s="16">
        <f t="shared" si="3"/>
        <v>15</v>
      </c>
      <c r="G26" s="16">
        <v>5</v>
      </c>
      <c r="M26" s="16">
        <f>+M25</f>
        <v>3</v>
      </c>
      <c r="N26" s="16">
        <f t="shared" si="5"/>
        <v>1</v>
      </c>
      <c r="O26" s="16">
        <f t="shared" si="7"/>
        <v>5</v>
      </c>
      <c r="P26" s="16" t="str">
        <f t="shared" si="0"/>
        <v>Per:1 Res:3 Efi:5</v>
      </c>
      <c r="Q26" s="16">
        <f t="shared" si="1"/>
        <v>15</v>
      </c>
      <c r="R26" s="16">
        <v>5</v>
      </c>
    </row>
    <row r="27" spans="2:22" x14ac:dyDescent="0.35">
      <c r="B27" s="16">
        <f t="shared" si="4"/>
        <v>1</v>
      </c>
      <c r="C27" s="16">
        <f>+C22+1</f>
        <v>4</v>
      </c>
      <c r="D27" s="16">
        <f t="shared" si="6"/>
        <v>1</v>
      </c>
      <c r="E27" s="16" t="str">
        <f t="shared" si="2"/>
        <v>Imp:1 Ocu:4 Doc:1</v>
      </c>
      <c r="F27" s="16">
        <f t="shared" si="3"/>
        <v>4</v>
      </c>
      <c r="G27" s="16">
        <v>5</v>
      </c>
      <c r="M27" s="16">
        <f>+M22+1</f>
        <v>4</v>
      </c>
      <c r="N27" s="16">
        <f t="shared" si="5"/>
        <v>1</v>
      </c>
      <c r="O27" s="16">
        <f t="shared" si="7"/>
        <v>1</v>
      </c>
      <c r="P27" s="16" t="str">
        <f t="shared" si="0"/>
        <v>Per:1 Res:4 Efi:1</v>
      </c>
      <c r="Q27" s="16">
        <f t="shared" si="1"/>
        <v>4</v>
      </c>
      <c r="R27" s="16">
        <v>5</v>
      </c>
    </row>
    <row r="28" spans="2:22" x14ac:dyDescent="0.35">
      <c r="B28" s="16">
        <f t="shared" si="4"/>
        <v>1</v>
      </c>
      <c r="C28" s="16">
        <f>+C27</f>
        <v>4</v>
      </c>
      <c r="D28" s="16">
        <f t="shared" si="6"/>
        <v>2</v>
      </c>
      <c r="E28" s="16" t="str">
        <f t="shared" si="2"/>
        <v>Imp:1 Ocu:4 Doc:2</v>
      </c>
      <c r="F28" s="16">
        <f t="shared" si="3"/>
        <v>8</v>
      </c>
      <c r="G28" s="16">
        <v>6</v>
      </c>
      <c r="M28" s="16">
        <f>+M27</f>
        <v>4</v>
      </c>
      <c r="N28" s="16">
        <f t="shared" si="5"/>
        <v>1</v>
      </c>
      <c r="O28" s="16">
        <f t="shared" si="7"/>
        <v>2</v>
      </c>
      <c r="P28" s="16" t="str">
        <f t="shared" si="0"/>
        <v>Per:1 Res:4 Efi:2</v>
      </c>
      <c r="Q28" s="16">
        <f t="shared" si="1"/>
        <v>8</v>
      </c>
      <c r="R28" s="16">
        <v>6</v>
      </c>
    </row>
    <row r="29" spans="2:22" x14ac:dyDescent="0.35">
      <c r="B29" s="16">
        <f t="shared" si="4"/>
        <v>1</v>
      </c>
      <c r="C29" s="16">
        <f>+C28</f>
        <v>4</v>
      </c>
      <c r="D29" s="16">
        <f t="shared" si="6"/>
        <v>3</v>
      </c>
      <c r="E29" s="16" t="str">
        <f t="shared" si="2"/>
        <v>Imp:1 Ocu:4 Doc:3</v>
      </c>
      <c r="F29" s="16">
        <f t="shared" si="3"/>
        <v>12</v>
      </c>
      <c r="G29" s="16">
        <v>6</v>
      </c>
      <c r="M29" s="16">
        <f>+M28</f>
        <v>4</v>
      </c>
      <c r="N29" s="16">
        <f t="shared" si="5"/>
        <v>1</v>
      </c>
      <c r="O29" s="16">
        <f t="shared" si="7"/>
        <v>3</v>
      </c>
      <c r="P29" s="16" t="str">
        <f t="shared" si="0"/>
        <v>Per:1 Res:4 Efi:3</v>
      </c>
      <c r="Q29" s="16">
        <f t="shared" si="1"/>
        <v>12</v>
      </c>
      <c r="R29" s="16">
        <v>6</v>
      </c>
    </row>
    <row r="30" spans="2:22" x14ac:dyDescent="0.35">
      <c r="B30" s="16">
        <f t="shared" si="4"/>
        <v>1</v>
      </c>
      <c r="C30" s="16">
        <f>+C29</f>
        <v>4</v>
      </c>
      <c r="D30" s="16">
        <f t="shared" si="6"/>
        <v>4</v>
      </c>
      <c r="E30" s="16" t="str">
        <f t="shared" si="2"/>
        <v>Imp:1 Ocu:4 Doc:4</v>
      </c>
      <c r="F30" s="16">
        <f t="shared" si="3"/>
        <v>16</v>
      </c>
      <c r="G30" s="16">
        <v>6</v>
      </c>
      <c r="M30" s="16">
        <f>+M29</f>
        <v>4</v>
      </c>
      <c r="N30" s="16">
        <f t="shared" si="5"/>
        <v>1</v>
      </c>
      <c r="O30" s="16">
        <f t="shared" si="7"/>
        <v>4</v>
      </c>
      <c r="P30" s="16" t="str">
        <f t="shared" si="0"/>
        <v>Per:1 Res:4 Efi:4</v>
      </c>
      <c r="Q30" s="16">
        <f t="shared" si="1"/>
        <v>16</v>
      </c>
      <c r="R30" s="16">
        <v>6</v>
      </c>
    </row>
    <row r="31" spans="2:22" x14ac:dyDescent="0.35">
      <c r="B31" s="16">
        <f t="shared" si="4"/>
        <v>1</v>
      </c>
      <c r="C31" s="16">
        <f>+C30</f>
        <v>4</v>
      </c>
      <c r="D31" s="16">
        <f t="shared" si="6"/>
        <v>5</v>
      </c>
      <c r="E31" s="16" t="str">
        <f t="shared" si="2"/>
        <v>Imp:1 Ocu:4 Doc:5</v>
      </c>
      <c r="F31" s="16">
        <f t="shared" si="3"/>
        <v>20</v>
      </c>
      <c r="G31" s="16">
        <v>6</v>
      </c>
      <c r="M31" s="16">
        <f>+M30</f>
        <v>4</v>
      </c>
      <c r="N31" s="16">
        <f t="shared" si="5"/>
        <v>1</v>
      </c>
      <c r="O31" s="16">
        <f t="shared" si="7"/>
        <v>5</v>
      </c>
      <c r="P31" s="16" t="str">
        <f t="shared" si="0"/>
        <v>Per:1 Res:4 Efi:5</v>
      </c>
      <c r="Q31" s="16">
        <f t="shared" si="1"/>
        <v>20</v>
      </c>
      <c r="R31" s="16">
        <v>6</v>
      </c>
    </row>
    <row r="32" spans="2:22" x14ac:dyDescent="0.35">
      <c r="B32" s="16">
        <f t="shared" si="4"/>
        <v>1</v>
      </c>
      <c r="C32" s="16">
        <f>+C27+1</f>
        <v>5</v>
      </c>
      <c r="D32" s="16">
        <f t="shared" si="6"/>
        <v>1</v>
      </c>
      <c r="E32" s="16" t="str">
        <f t="shared" si="2"/>
        <v>Imp:1 Ocu:5 Doc:1</v>
      </c>
      <c r="F32" s="16">
        <f t="shared" si="3"/>
        <v>5</v>
      </c>
      <c r="G32" s="16">
        <v>6</v>
      </c>
      <c r="M32" s="16">
        <f>+M27+1</f>
        <v>5</v>
      </c>
      <c r="N32" s="16">
        <f t="shared" si="5"/>
        <v>1</v>
      </c>
      <c r="O32" s="16">
        <f t="shared" si="7"/>
        <v>1</v>
      </c>
      <c r="P32" s="16" t="str">
        <f t="shared" si="0"/>
        <v>Per:1 Res:5 Efi:1</v>
      </c>
      <c r="Q32" s="16">
        <f t="shared" si="1"/>
        <v>5</v>
      </c>
      <c r="R32" s="16">
        <v>6</v>
      </c>
    </row>
    <row r="33" spans="2:18" x14ac:dyDescent="0.35">
      <c r="B33" s="16">
        <f t="shared" si="4"/>
        <v>1</v>
      </c>
      <c r="C33" s="16">
        <f>+C32</f>
        <v>5</v>
      </c>
      <c r="D33" s="16">
        <f t="shared" si="6"/>
        <v>2</v>
      </c>
      <c r="E33" s="16" t="str">
        <f t="shared" si="2"/>
        <v>Imp:1 Ocu:5 Doc:2</v>
      </c>
      <c r="F33" s="16">
        <f t="shared" si="3"/>
        <v>10</v>
      </c>
      <c r="G33" s="16">
        <v>6</v>
      </c>
      <c r="M33" s="16">
        <f>+M32</f>
        <v>5</v>
      </c>
      <c r="N33" s="16">
        <f t="shared" si="5"/>
        <v>1</v>
      </c>
      <c r="O33" s="16">
        <f t="shared" si="7"/>
        <v>2</v>
      </c>
      <c r="P33" s="16" t="str">
        <f t="shared" si="0"/>
        <v>Per:1 Res:5 Efi:2</v>
      </c>
      <c r="Q33" s="16">
        <f t="shared" si="1"/>
        <v>10</v>
      </c>
      <c r="R33" s="16">
        <v>6</v>
      </c>
    </row>
    <row r="34" spans="2:18" x14ac:dyDescent="0.35">
      <c r="B34" s="16">
        <f t="shared" si="4"/>
        <v>1</v>
      </c>
      <c r="C34" s="16">
        <f>+C33</f>
        <v>5</v>
      </c>
      <c r="D34" s="16">
        <f t="shared" si="6"/>
        <v>3</v>
      </c>
      <c r="E34" s="16" t="str">
        <f t="shared" si="2"/>
        <v>Imp:1 Ocu:5 Doc:3</v>
      </c>
      <c r="F34" s="16">
        <f t="shared" si="3"/>
        <v>15</v>
      </c>
      <c r="G34" s="16">
        <v>8</v>
      </c>
      <c r="M34" s="16">
        <f>+M33</f>
        <v>5</v>
      </c>
      <c r="N34" s="16">
        <f t="shared" si="5"/>
        <v>1</v>
      </c>
      <c r="O34" s="16">
        <f t="shared" si="7"/>
        <v>3</v>
      </c>
      <c r="P34" s="16" t="str">
        <f t="shared" si="0"/>
        <v>Per:1 Res:5 Efi:3</v>
      </c>
      <c r="Q34" s="16">
        <f t="shared" si="1"/>
        <v>15</v>
      </c>
      <c r="R34" s="16">
        <v>8</v>
      </c>
    </row>
    <row r="35" spans="2:18" x14ac:dyDescent="0.35">
      <c r="B35" s="16">
        <f t="shared" si="4"/>
        <v>1</v>
      </c>
      <c r="C35" s="16">
        <f>+C34</f>
        <v>5</v>
      </c>
      <c r="D35" s="16">
        <f t="shared" si="6"/>
        <v>4</v>
      </c>
      <c r="E35" s="16" t="str">
        <f t="shared" si="2"/>
        <v>Imp:1 Ocu:5 Doc:4</v>
      </c>
      <c r="F35" s="16">
        <f t="shared" si="3"/>
        <v>20</v>
      </c>
      <c r="G35" s="16">
        <v>8</v>
      </c>
      <c r="M35" s="16">
        <f>+M34</f>
        <v>5</v>
      </c>
      <c r="N35" s="16">
        <f t="shared" si="5"/>
        <v>1</v>
      </c>
      <c r="O35" s="16">
        <f t="shared" si="7"/>
        <v>4</v>
      </c>
      <c r="P35" s="16" t="str">
        <f t="shared" si="0"/>
        <v>Per:1 Res:5 Efi:4</v>
      </c>
      <c r="Q35" s="16">
        <f t="shared" si="1"/>
        <v>20</v>
      </c>
      <c r="R35" s="16">
        <v>8</v>
      </c>
    </row>
    <row r="36" spans="2:18" x14ac:dyDescent="0.35">
      <c r="B36" s="16">
        <f t="shared" si="4"/>
        <v>1</v>
      </c>
      <c r="C36" s="16">
        <f>+C35</f>
        <v>5</v>
      </c>
      <c r="D36" s="16">
        <f t="shared" si="6"/>
        <v>5</v>
      </c>
      <c r="E36" s="16" t="str">
        <f t="shared" si="2"/>
        <v>Imp:1 Ocu:5 Doc:5</v>
      </c>
      <c r="F36" s="16">
        <f t="shared" si="3"/>
        <v>25</v>
      </c>
      <c r="G36" s="16">
        <v>8</v>
      </c>
      <c r="M36" s="16">
        <f>+M35</f>
        <v>5</v>
      </c>
      <c r="N36" s="16">
        <f t="shared" si="5"/>
        <v>1</v>
      </c>
      <c r="O36" s="16">
        <f t="shared" si="7"/>
        <v>5</v>
      </c>
      <c r="P36" s="16" t="str">
        <f t="shared" si="0"/>
        <v>Per:1 Res:5 Efi:5</v>
      </c>
      <c r="Q36" s="16">
        <f t="shared" si="1"/>
        <v>25</v>
      </c>
      <c r="R36" s="16">
        <v>8</v>
      </c>
    </row>
    <row r="37" spans="2:18" x14ac:dyDescent="0.35">
      <c r="B37" s="16">
        <f>+B12+1</f>
        <v>2</v>
      </c>
      <c r="C37" s="16">
        <f>+C12</f>
        <v>1</v>
      </c>
      <c r="D37" s="16">
        <f>+D12</f>
        <v>1</v>
      </c>
      <c r="E37" s="16" t="str">
        <f t="shared" si="2"/>
        <v>Imp:2 Ocu:1 Doc:1</v>
      </c>
      <c r="F37" s="16">
        <f t="shared" si="3"/>
        <v>2</v>
      </c>
      <c r="G37" s="16">
        <v>8</v>
      </c>
      <c r="M37" s="16">
        <f t="shared" ref="M37:M100" si="8">+M12</f>
        <v>1</v>
      </c>
      <c r="N37" s="16">
        <f>+N12+1</f>
        <v>2</v>
      </c>
      <c r="O37" s="16">
        <f>+O12</f>
        <v>1</v>
      </c>
      <c r="P37" s="16" t="str">
        <f t="shared" si="0"/>
        <v>Per:2 Res:1 Efi:1</v>
      </c>
      <c r="Q37" s="16">
        <f t="shared" si="1"/>
        <v>2</v>
      </c>
      <c r="R37" s="16">
        <v>8</v>
      </c>
    </row>
    <row r="38" spans="2:18" x14ac:dyDescent="0.35">
      <c r="B38" s="16">
        <f t="shared" ref="B38:B101" si="9">+B13+1</f>
        <v>2</v>
      </c>
      <c r="C38" s="16">
        <f t="shared" ref="C38:D53" si="10">+C13</f>
        <v>1</v>
      </c>
      <c r="D38" s="16">
        <f t="shared" si="10"/>
        <v>2</v>
      </c>
      <c r="E38" s="16" t="str">
        <f t="shared" si="2"/>
        <v>Imp:2 Ocu:1 Doc:2</v>
      </c>
      <c r="F38" s="16">
        <f t="shared" si="3"/>
        <v>4</v>
      </c>
      <c r="G38" s="16">
        <v>8</v>
      </c>
      <c r="M38" s="16">
        <f t="shared" si="8"/>
        <v>1</v>
      </c>
      <c r="N38" s="16">
        <f t="shared" ref="N38:N101" si="11">+N13+1</f>
        <v>2</v>
      </c>
      <c r="O38" s="16">
        <f t="shared" ref="O38:O61" si="12">+O13</f>
        <v>2</v>
      </c>
      <c r="P38" s="16" t="str">
        <f t="shared" si="0"/>
        <v>Per:2 Res:1 Efi:2</v>
      </c>
      <c r="Q38" s="16">
        <f t="shared" si="1"/>
        <v>4</v>
      </c>
      <c r="R38" s="16">
        <v>8</v>
      </c>
    </row>
    <row r="39" spans="2:18" x14ac:dyDescent="0.35">
      <c r="B39" s="16">
        <f t="shared" si="9"/>
        <v>2</v>
      </c>
      <c r="C39" s="16">
        <f t="shared" si="10"/>
        <v>1</v>
      </c>
      <c r="D39" s="16">
        <f t="shared" si="10"/>
        <v>3</v>
      </c>
      <c r="E39" s="16" t="str">
        <f t="shared" si="2"/>
        <v>Imp:2 Ocu:1 Doc:3</v>
      </c>
      <c r="F39" s="16">
        <f t="shared" si="3"/>
        <v>6</v>
      </c>
      <c r="G39" s="16">
        <v>8</v>
      </c>
      <c r="M39" s="16">
        <f t="shared" si="8"/>
        <v>1</v>
      </c>
      <c r="N39" s="16">
        <f t="shared" si="11"/>
        <v>2</v>
      </c>
      <c r="O39" s="16">
        <f t="shared" si="12"/>
        <v>3</v>
      </c>
      <c r="P39" s="16" t="str">
        <f t="shared" si="0"/>
        <v>Per:2 Res:1 Efi:3</v>
      </c>
      <c r="Q39" s="16">
        <f t="shared" si="1"/>
        <v>6</v>
      </c>
      <c r="R39" s="16">
        <v>8</v>
      </c>
    </row>
    <row r="40" spans="2:18" x14ac:dyDescent="0.35">
      <c r="B40" s="16">
        <f t="shared" si="9"/>
        <v>2</v>
      </c>
      <c r="C40" s="16">
        <f t="shared" si="10"/>
        <v>1</v>
      </c>
      <c r="D40" s="16">
        <f t="shared" si="10"/>
        <v>4</v>
      </c>
      <c r="E40" s="16" t="str">
        <f t="shared" si="2"/>
        <v>Imp:2 Ocu:1 Doc:4</v>
      </c>
      <c r="F40" s="16">
        <f t="shared" si="3"/>
        <v>8</v>
      </c>
      <c r="G40" s="16">
        <v>8</v>
      </c>
      <c r="M40" s="16">
        <f t="shared" si="8"/>
        <v>1</v>
      </c>
      <c r="N40" s="16">
        <f t="shared" si="11"/>
        <v>2</v>
      </c>
      <c r="O40" s="16">
        <f t="shared" si="12"/>
        <v>4</v>
      </c>
      <c r="P40" s="16" t="str">
        <f t="shared" si="0"/>
        <v>Per:2 Res:1 Efi:4</v>
      </c>
      <c r="Q40" s="16">
        <f t="shared" si="1"/>
        <v>8</v>
      </c>
      <c r="R40" s="16">
        <v>8</v>
      </c>
    </row>
    <row r="41" spans="2:18" x14ac:dyDescent="0.35">
      <c r="B41" s="16">
        <f t="shared" si="9"/>
        <v>2</v>
      </c>
      <c r="C41" s="16">
        <f t="shared" si="10"/>
        <v>1</v>
      </c>
      <c r="D41" s="16">
        <f t="shared" si="10"/>
        <v>5</v>
      </c>
      <c r="E41" s="16" t="str">
        <f t="shared" si="2"/>
        <v>Imp:2 Ocu:1 Doc:5</v>
      </c>
      <c r="F41" s="16">
        <f t="shared" si="3"/>
        <v>10</v>
      </c>
      <c r="G41" s="16">
        <v>9</v>
      </c>
      <c r="M41" s="16">
        <f t="shared" si="8"/>
        <v>1</v>
      </c>
      <c r="N41" s="16">
        <f t="shared" si="11"/>
        <v>2</v>
      </c>
      <c r="O41" s="16">
        <f t="shared" si="12"/>
        <v>5</v>
      </c>
      <c r="P41" s="16" t="str">
        <f t="shared" si="0"/>
        <v>Per:2 Res:1 Efi:5</v>
      </c>
      <c r="Q41" s="16">
        <f t="shared" si="1"/>
        <v>10</v>
      </c>
      <c r="R41" s="16">
        <v>9</v>
      </c>
    </row>
    <row r="42" spans="2:18" x14ac:dyDescent="0.35">
      <c r="B42" s="16">
        <f t="shared" si="9"/>
        <v>2</v>
      </c>
      <c r="C42" s="16">
        <f t="shared" si="10"/>
        <v>2</v>
      </c>
      <c r="D42" s="16">
        <f t="shared" si="10"/>
        <v>1</v>
      </c>
      <c r="E42" s="16" t="str">
        <f t="shared" si="2"/>
        <v>Imp:2 Ocu:2 Doc:1</v>
      </c>
      <c r="F42" s="16">
        <f t="shared" si="3"/>
        <v>4</v>
      </c>
      <c r="G42" s="16">
        <v>9</v>
      </c>
      <c r="M42" s="16">
        <f t="shared" si="8"/>
        <v>2</v>
      </c>
      <c r="N42" s="16">
        <f t="shared" si="11"/>
        <v>2</v>
      </c>
      <c r="O42" s="16">
        <f t="shared" si="12"/>
        <v>1</v>
      </c>
      <c r="P42" s="16" t="str">
        <f t="shared" si="0"/>
        <v>Per:2 Res:2 Efi:1</v>
      </c>
      <c r="Q42" s="16">
        <f t="shared" si="1"/>
        <v>4</v>
      </c>
      <c r="R42" s="16">
        <v>9</v>
      </c>
    </row>
    <row r="43" spans="2:18" x14ac:dyDescent="0.35">
      <c r="B43" s="16">
        <f t="shared" si="9"/>
        <v>2</v>
      </c>
      <c r="C43" s="16">
        <f t="shared" si="10"/>
        <v>2</v>
      </c>
      <c r="D43" s="16">
        <f t="shared" si="10"/>
        <v>2</v>
      </c>
      <c r="E43" s="16" t="str">
        <f t="shared" si="2"/>
        <v>Imp:2 Ocu:2 Doc:2</v>
      </c>
      <c r="F43" s="16">
        <f t="shared" si="3"/>
        <v>8</v>
      </c>
      <c r="G43" s="16">
        <v>9</v>
      </c>
      <c r="M43" s="16">
        <f t="shared" si="8"/>
        <v>2</v>
      </c>
      <c r="N43" s="16">
        <f t="shared" si="11"/>
        <v>2</v>
      </c>
      <c r="O43" s="16">
        <f t="shared" si="12"/>
        <v>2</v>
      </c>
      <c r="P43" s="16" t="str">
        <f t="shared" si="0"/>
        <v>Per:2 Res:2 Efi:2</v>
      </c>
      <c r="Q43" s="16">
        <f t="shared" si="1"/>
        <v>8</v>
      </c>
      <c r="R43" s="16">
        <v>9</v>
      </c>
    </row>
    <row r="44" spans="2:18" x14ac:dyDescent="0.35">
      <c r="B44" s="16">
        <f t="shared" si="9"/>
        <v>2</v>
      </c>
      <c r="C44" s="16">
        <f t="shared" si="10"/>
        <v>2</v>
      </c>
      <c r="D44" s="16">
        <f t="shared" si="10"/>
        <v>3</v>
      </c>
      <c r="E44" s="16" t="str">
        <f t="shared" si="2"/>
        <v>Imp:2 Ocu:2 Doc:3</v>
      </c>
      <c r="F44" s="16">
        <f t="shared" si="3"/>
        <v>12</v>
      </c>
      <c r="G44" s="16">
        <v>10</v>
      </c>
      <c r="M44" s="16">
        <f t="shared" si="8"/>
        <v>2</v>
      </c>
      <c r="N44" s="16">
        <f t="shared" si="11"/>
        <v>2</v>
      </c>
      <c r="O44" s="16">
        <f t="shared" si="12"/>
        <v>3</v>
      </c>
      <c r="P44" s="16" t="str">
        <f t="shared" si="0"/>
        <v>Per:2 Res:2 Efi:3</v>
      </c>
      <c r="Q44" s="16">
        <f t="shared" si="1"/>
        <v>12</v>
      </c>
      <c r="R44" s="16">
        <v>10</v>
      </c>
    </row>
    <row r="45" spans="2:18" x14ac:dyDescent="0.35">
      <c r="B45" s="16">
        <f t="shared" si="9"/>
        <v>2</v>
      </c>
      <c r="C45" s="16">
        <f t="shared" si="10"/>
        <v>2</v>
      </c>
      <c r="D45" s="16">
        <f t="shared" si="10"/>
        <v>4</v>
      </c>
      <c r="E45" s="16" t="str">
        <f t="shared" si="2"/>
        <v>Imp:2 Ocu:2 Doc:4</v>
      </c>
      <c r="F45" s="16">
        <f t="shared" si="3"/>
        <v>16</v>
      </c>
      <c r="G45" s="16">
        <v>10</v>
      </c>
      <c r="M45" s="16">
        <f t="shared" si="8"/>
        <v>2</v>
      </c>
      <c r="N45" s="16">
        <f t="shared" si="11"/>
        <v>2</v>
      </c>
      <c r="O45" s="16">
        <f t="shared" si="12"/>
        <v>4</v>
      </c>
      <c r="P45" s="16" t="str">
        <f t="shared" si="0"/>
        <v>Per:2 Res:2 Efi:4</v>
      </c>
      <c r="Q45" s="16">
        <f t="shared" si="1"/>
        <v>16</v>
      </c>
      <c r="R45" s="16">
        <v>10</v>
      </c>
    </row>
    <row r="46" spans="2:18" x14ac:dyDescent="0.35">
      <c r="B46" s="16">
        <f t="shared" si="9"/>
        <v>2</v>
      </c>
      <c r="C46" s="16">
        <f t="shared" si="10"/>
        <v>2</v>
      </c>
      <c r="D46" s="16">
        <f t="shared" si="10"/>
        <v>5</v>
      </c>
      <c r="E46" s="16" t="str">
        <f t="shared" si="2"/>
        <v>Imp:2 Ocu:2 Doc:5</v>
      </c>
      <c r="F46" s="16">
        <f t="shared" si="3"/>
        <v>20</v>
      </c>
      <c r="G46" s="16">
        <v>10</v>
      </c>
      <c r="M46" s="16">
        <f t="shared" si="8"/>
        <v>2</v>
      </c>
      <c r="N46" s="16">
        <f t="shared" si="11"/>
        <v>2</v>
      </c>
      <c r="O46" s="16">
        <f t="shared" si="12"/>
        <v>5</v>
      </c>
      <c r="P46" s="16" t="str">
        <f t="shared" si="0"/>
        <v>Per:2 Res:2 Efi:5</v>
      </c>
      <c r="Q46" s="16">
        <f t="shared" si="1"/>
        <v>20</v>
      </c>
      <c r="R46" s="16">
        <v>10</v>
      </c>
    </row>
    <row r="47" spans="2:18" x14ac:dyDescent="0.35">
      <c r="B47" s="16">
        <f t="shared" si="9"/>
        <v>2</v>
      </c>
      <c r="C47" s="16">
        <f t="shared" si="10"/>
        <v>3</v>
      </c>
      <c r="D47" s="16">
        <f t="shared" si="10"/>
        <v>1</v>
      </c>
      <c r="E47" s="16" t="str">
        <f t="shared" si="2"/>
        <v>Imp:2 Ocu:3 Doc:1</v>
      </c>
      <c r="F47" s="16">
        <f t="shared" si="3"/>
        <v>6</v>
      </c>
      <c r="G47" s="16">
        <v>10</v>
      </c>
      <c r="M47" s="16">
        <f t="shared" si="8"/>
        <v>3</v>
      </c>
      <c r="N47" s="16">
        <f t="shared" si="11"/>
        <v>2</v>
      </c>
      <c r="O47" s="16">
        <f t="shared" si="12"/>
        <v>1</v>
      </c>
      <c r="P47" s="16" t="str">
        <f t="shared" si="0"/>
        <v>Per:2 Res:3 Efi:1</v>
      </c>
      <c r="Q47" s="16">
        <f t="shared" si="1"/>
        <v>6</v>
      </c>
      <c r="R47" s="16">
        <v>10</v>
      </c>
    </row>
    <row r="48" spans="2:18" x14ac:dyDescent="0.35">
      <c r="B48" s="16">
        <f t="shared" si="9"/>
        <v>2</v>
      </c>
      <c r="C48" s="16">
        <f t="shared" si="10"/>
        <v>3</v>
      </c>
      <c r="D48" s="16">
        <f t="shared" si="10"/>
        <v>2</v>
      </c>
      <c r="E48" s="16" t="str">
        <f t="shared" si="2"/>
        <v>Imp:2 Ocu:3 Doc:2</v>
      </c>
      <c r="F48" s="16">
        <f t="shared" si="3"/>
        <v>12</v>
      </c>
      <c r="G48" s="16">
        <v>10</v>
      </c>
      <c r="M48" s="16">
        <f t="shared" si="8"/>
        <v>3</v>
      </c>
      <c r="N48" s="16">
        <f t="shared" si="11"/>
        <v>2</v>
      </c>
      <c r="O48" s="16">
        <f t="shared" si="12"/>
        <v>2</v>
      </c>
      <c r="P48" s="16" t="str">
        <f t="shared" si="0"/>
        <v>Per:2 Res:3 Efi:2</v>
      </c>
      <c r="Q48" s="16">
        <f t="shared" si="1"/>
        <v>12</v>
      </c>
      <c r="R48" s="16">
        <v>10</v>
      </c>
    </row>
    <row r="49" spans="2:18" x14ac:dyDescent="0.35">
      <c r="B49" s="16">
        <f t="shared" si="9"/>
        <v>2</v>
      </c>
      <c r="C49" s="16">
        <f t="shared" si="10"/>
        <v>3</v>
      </c>
      <c r="D49" s="16">
        <f t="shared" si="10"/>
        <v>3</v>
      </c>
      <c r="E49" s="16" t="str">
        <f t="shared" si="2"/>
        <v>Imp:2 Ocu:3 Doc:3</v>
      </c>
      <c r="F49" s="16">
        <f t="shared" si="3"/>
        <v>18</v>
      </c>
      <c r="G49" s="16">
        <v>10</v>
      </c>
      <c r="M49" s="16">
        <f t="shared" si="8"/>
        <v>3</v>
      </c>
      <c r="N49" s="16">
        <f t="shared" si="11"/>
        <v>2</v>
      </c>
      <c r="O49" s="16">
        <f t="shared" si="12"/>
        <v>3</v>
      </c>
      <c r="P49" s="16" t="str">
        <f t="shared" si="0"/>
        <v>Per:2 Res:3 Efi:3</v>
      </c>
      <c r="Q49" s="16">
        <f t="shared" si="1"/>
        <v>18</v>
      </c>
      <c r="R49" s="16">
        <v>10</v>
      </c>
    </row>
    <row r="50" spans="2:18" x14ac:dyDescent="0.35">
      <c r="B50" s="16">
        <f t="shared" si="9"/>
        <v>2</v>
      </c>
      <c r="C50" s="16">
        <f t="shared" si="10"/>
        <v>3</v>
      </c>
      <c r="D50" s="16">
        <f t="shared" si="10"/>
        <v>4</v>
      </c>
      <c r="E50" s="16" t="str">
        <f t="shared" si="2"/>
        <v>Imp:2 Ocu:3 Doc:4</v>
      </c>
      <c r="F50" s="16">
        <f t="shared" si="3"/>
        <v>24</v>
      </c>
      <c r="G50" s="16">
        <v>12</v>
      </c>
      <c r="M50" s="16">
        <f t="shared" si="8"/>
        <v>3</v>
      </c>
      <c r="N50" s="16">
        <f t="shared" si="11"/>
        <v>2</v>
      </c>
      <c r="O50" s="16">
        <f t="shared" si="12"/>
        <v>4</v>
      </c>
      <c r="P50" s="16" t="str">
        <f t="shared" si="0"/>
        <v>Per:2 Res:3 Efi:4</v>
      </c>
      <c r="Q50" s="16">
        <f t="shared" si="1"/>
        <v>24</v>
      </c>
      <c r="R50" s="16">
        <v>12</v>
      </c>
    </row>
    <row r="51" spans="2:18" x14ac:dyDescent="0.35">
      <c r="B51" s="16">
        <f t="shared" si="9"/>
        <v>2</v>
      </c>
      <c r="C51" s="16">
        <f t="shared" si="10"/>
        <v>3</v>
      </c>
      <c r="D51" s="16">
        <f t="shared" si="10"/>
        <v>5</v>
      </c>
      <c r="E51" s="16" t="str">
        <f t="shared" si="2"/>
        <v>Imp:2 Ocu:3 Doc:5</v>
      </c>
      <c r="F51" s="16">
        <f t="shared" si="3"/>
        <v>30</v>
      </c>
      <c r="G51" s="16">
        <v>12</v>
      </c>
      <c r="M51" s="16">
        <f t="shared" si="8"/>
        <v>3</v>
      </c>
      <c r="N51" s="16">
        <f t="shared" si="11"/>
        <v>2</v>
      </c>
      <c r="O51" s="16">
        <f t="shared" si="12"/>
        <v>5</v>
      </c>
      <c r="P51" s="16" t="str">
        <f t="shared" si="0"/>
        <v>Per:2 Res:3 Efi:5</v>
      </c>
      <c r="Q51" s="16">
        <f t="shared" si="1"/>
        <v>30</v>
      </c>
      <c r="R51" s="16">
        <v>12</v>
      </c>
    </row>
    <row r="52" spans="2:18" x14ac:dyDescent="0.35">
      <c r="B52" s="16">
        <f t="shared" si="9"/>
        <v>2</v>
      </c>
      <c r="C52" s="16">
        <f t="shared" si="10"/>
        <v>4</v>
      </c>
      <c r="D52" s="16">
        <f t="shared" si="10"/>
        <v>1</v>
      </c>
      <c r="E52" s="16" t="str">
        <f t="shared" si="2"/>
        <v>Imp:2 Ocu:4 Doc:1</v>
      </c>
      <c r="F52" s="16">
        <f t="shared" si="3"/>
        <v>8</v>
      </c>
      <c r="G52" s="16">
        <v>12</v>
      </c>
      <c r="M52" s="16">
        <f t="shared" si="8"/>
        <v>4</v>
      </c>
      <c r="N52" s="16">
        <f t="shared" si="11"/>
        <v>2</v>
      </c>
      <c r="O52" s="16">
        <f t="shared" si="12"/>
        <v>1</v>
      </c>
      <c r="P52" s="16" t="str">
        <f t="shared" si="0"/>
        <v>Per:2 Res:4 Efi:1</v>
      </c>
      <c r="Q52" s="16">
        <f t="shared" si="1"/>
        <v>8</v>
      </c>
      <c r="R52" s="16">
        <v>12</v>
      </c>
    </row>
    <row r="53" spans="2:18" x14ac:dyDescent="0.35">
      <c r="B53" s="16">
        <f t="shared" si="9"/>
        <v>2</v>
      </c>
      <c r="C53" s="16">
        <f t="shared" si="10"/>
        <v>4</v>
      </c>
      <c r="D53" s="16">
        <f t="shared" si="10"/>
        <v>2</v>
      </c>
      <c r="E53" s="16" t="str">
        <f t="shared" si="2"/>
        <v>Imp:2 Ocu:4 Doc:2</v>
      </c>
      <c r="F53" s="16">
        <f t="shared" si="3"/>
        <v>16</v>
      </c>
      <c r="G53" s="16">
        <v>12</v>
      </c>
      <c r="M53" s="16">
        <f t="shared" si="8"/>
        <v>4</v>
      </c>
      <c r="N53" s="16">
        <f t="shared" si="11"/>
        <v>2</v>
      </c>
      <c r="O53" s="16">
        <f t="shared" si="12"/>
        <v>2</v>
      </c>
      <c r="P53" s="16" t="str">
        <f t="shared" si="0"/>
        <v>Per:2 Res:4 Efi:2</v>
      </c>
      <c r="Q53" s="16">
        <f t="shared" si="1"/>
        <v>16</v>
      </c>
      <c r="R53" s="16">
        <v>12</v>
      </c>
    </row>
    <row r="54" spans="2:18" x14ac:dyDescent="0.35">
      <c r="B54" s="16">
        <f t="shared" si="9"/>
        <v>2</v>
      </c>
      <c r="C54" s="16">
        <f t="shared" ref="C54:D61" si="13">+C29</f>
        <v>4</v>
      </c>
      <c r="D54" s="16">
        <f t="shared" si="13"/>
        <v>3</v>
      </c>
      <c r="E54" s="16" t="str">
        <f t="shared" si="2"/>
        <v>Imp:2 Ocu:4 Doc:3</v>
      </c>
      <c r="F54" s="16">
        <f t="shared" si="3"/>
        <v>24</v>
      </c>
      <c r="G54" s="16">
        <v>12</v>
      </c>
      <c r="M54" s="16">
        <f t="shared" si="8"/>
        <v>4</v>
      </c>
      <c r="N54" s="16">
        <f t="shared" si="11"/>
        <v>2</v>
      </c>
      <c r="O54" s="16">
        <f t="shared" si="12"/>
        <v>3</v>
      </c>
      <c r="P54" s="16" t="str">
        <f t="shared" si="0"/>
        <v>Per:2 Res:4 Efi:3</v>
      </c>
      <c r="Q54" s="16">
        <f t="shared" si="1"/>
        <v>24</v>
      </c>
      <c r="R54" s="16">
        <v>12</v>
      </c>
    </row>
    <row r="55" spans="2:18" x14ac:dyDescent="0.35">
      <c r="B55" s="16">
        <f t="shared" si="9"/>
        <v>2</v>
      </c>
      <c r="C55" s="16">
        <f t="shared" si="13"/>
        <v>4</v>
      </c>
      <c r="D55" s="16">
        <f t="shared" si="13"/>
        <v>4</v>
      </c>
      <c r="E55" s="16" t="str">
        <f t="shared" si="2"/>
        <v>Imp:2 Ocu:4 Doc:4</v>
      </c>
      <c r="F55" s="16">
        <f t="shared" si="3"/>
        <v>32</v>
      </c>
      <c r="G55" s="16">
        <v>12</v>
      </c>
      <c r="M55" s="16">
        <f t="shared" si="8"/>
        <v>4</v>
      </c>
      <c r="N55" s="16">
        <f t="shared" si="11"/>
        <v>2</v>
      </c>
      <c r="O55" s="16">
        <f t="shared" si="12"/>
        <v>4</v>
      </c>
      <c r="P55" s="16" t="str">
        <f t="shared" si="0"/>
        <v>Per:2 Res:4 Efi:4</v>
      </c>
      <c r="Q55" s="16">
        <f t="shared" si="1"/>
        <v>32</v>
      </c>
      <c r="R55" s="16">
        <v>12</v>
      </c>
    </row>
    <row r="56" spans="2:18" x14ac:dyDescent="0.35">
      <c r="B56" s="16">
        <f t="shared" si="9"/>
        <v>2</v>
      </c>
      <c r="C56" s="16">
        <f t="shared" si="13"/>
        <v>4</v>
      </c>
      <c r="D56" s="16">
        <f t="shared" si="13"/>
        <v>5</v>
      </c>
      <c r="E56" s="16" t="str">
        <f t="shared" si="2"/>
        <v>Imp:2 Ocu:4 Doc:5</v>
      </c>
      <c r="F56" s="16">
        <f t="shared" si="3"/>
        <v>40</v>
      </c>
      <c r="G56" s="16">
        <v>12</v>
      </c>
      <c r="M56" s="16">
        <f t="shared" si="8"/>
        <v>4</v>
      </c>
      <c r="N56" s="16">
        <f t="shared" si="11"/>
        <v>2</v>
      </c>
      <c r="O56" s="16">
        <f t="shared" si="12"/>
        <v>5</v>
      </c>
      <c r="P56" s="16" t="str">
        <f t="shared" si="0"/>
        <v>Per:2 Res:4 Efi:5</v>
      </c>
      <c r="Q56" s="16">
        <f t="shared" si="1"/>
        <v>40</v>
      </c>
      <c r="R56" s="16">
        <v>12</v>
      </c>
    </row>
    <row r="57" spans="2:18" x14ac:dyDescent="0.35">
      <c r="B57" s="16">
        <f t="shared" si="9"/>
        <v>2</v>
      </c>
      <c r="C57" s="16">
        <f t="shared" si="13"/>
        <v>5</v>
      </c>
      <c r="D57" s="16">
        <f t="shared" si="13"/>
        <v>1</v>
      </c>
      <c r="E57" s="16" t="str">
        <f t="shared" si="2"/>
        <v>Imp:2 Ocu:5 Doc:1</v>
      </c>
      <c r="F57" s="16">
        <f t="shared" si="3"/>
        <v>10</v>
      </c>
      <c r="G57" s="16">
        <v>12</v>
      </c>
      <c r="M57" s="16">
        <f t="shared" si="8"/>
        <v>5</v>
      </c>
      <c r="N57" s="16">
        <f t="shared" si="11"/>
        <v>2</v>
      </c>
      <c r="O57" s="16">
        <f t="shared" si="12"/>
        <v>1</v>
      </c>
      <c r="P57" s="16" t="str">
        <f t="shared" si="0"/>
        <v>Per:2 Res:5 Efi:1</v>
      </c>
      <c r="Q57" s="16">
        <f t="shared" si="1"/>
        <v>10</v>
      </c>
      <c r="R57" s="16">
        <v>12</v>
      </c>
    </row>
    <row r="58" spans="2:18" x14ac:dyDescent="0.35">
      <c r="B58" s="16">
        <f t="shared" si="9"/>
        <v>2</v>
      </c>
      <c r="C58" s="16">
        <f t="shared" si="13"/>
        <v>5</v>
      </c>
      <c r="D58" s="16">
        <f t="shared" si="13"/>
        <v>2</v>
      </c>
      <c r="E58" s="16" t="str">
        <f t="shared" si="2"/>
        <v>Imp:2 Ocu:5 Doc:2</v>
      </c>
      <c r="F58" s="16">
        <f t="shared" si="3"/>
        <v>20</v>
      </c>
      <c r="G58" s="16">
        <v>12</v>
      </c>
      <c r="M58" s="16">
        <f t="shared" si="8"/>
        <v>5</v>
      </c>
      <c r="N58" s="16">
        <f t="shared" si="11"/>
        <v>2</v>
      </c>
      <c r="O58" s="16">
        <f t="shared" si="12"/>
        <v>2</v>
      </c>
      <c r="P58" s="16" t="str">
        <f t="shared" si="0"/>
        <v>Per:2 Res:5 Efi:2</v>
      </c>
      <c r="Q58" s="16">
        <f t="shared" si="1"/>
        <v>20</v>
      </c>
      <c r="R58" s="16">
        <v>12</v>
      </c>
    </row>
    <row r="59" spans="2:18" x14ac:dyDescent="0.35">
      <c r="B59" s="16">
        <f t="shared" si="9"/>
        <v>2</v>
      </c>
      <c r="C59" s="16">
        <f t="shared" si="13"/>
        <v>5</v>
      </c>
      <c r="D59" s="16">
        <f t="shared" si="13"/>
        <v>3</v>
      </c>
      <c r="E59" s="16" t="str">
        <f t="shared" si="2"/>
        <v>Imp:2 Ocu:5 Doc:3</v>
      </c>
      <c r="F59" s="16">
        <f t="shared" si="3"/>
        <v>30</v>
      </c>
      <c r="G59" s="16">
        <v>15</v>
      </c>
      <c r="M59" s="16">
        <f t="shared" si="8"/>
        <v>5</v>
      </c>
      <c r="N59" s="16">
        <f t="shared" si="11"/>
        <v>2</v>
      </c>
      <c r="O59" s="16">
        <f t="shared" si="12"/>
        <v>3</v>
      </c>
      <c r="P59" s="16" t="str">
        <f t="shared" si="0"/>
        <v>Per:2 Res:5 Efi:3</v>
      </c>
      <c r="Q59" s="16">
        <f t="shared" si="1"/>
        <v>30</v>
      </c>
      <c r="R59" s="16">
        <v>15</v>
      </c>
    </row>
    <row r="60" spans="2:18" x14ac:dyDescent="0.35">
      <c r="B60" s="16">
        <f t="shared" si="9"/>
        <v>2</v>
      </c>
      <c r="C60" s="16">
        <f t="shared" si="13"/>
        <v>5</v>
      </c>
      <c r="D60" s="16">
        <f t="shared" si="13"/>
        <v>4</v>
      </c>
      <c r="E60" s="16" t="str">
        <f t="shared" si="2"/>
        <v>Imp:2 Ocu:5 Doc:4</v>
      </c>
      <c r="F60" s="16">
        <f t="shared" si="3"/>
        <v>40</v>
      </c>
      <c r="G60" s="16">
        <v>15</v>
      </c>
      <c r="M60" s="16">
        <f t="shared" si="8"/>
        <v>5</v>
      </c>
      <c r="N60" s="16">
        <f t="shared" si="11"/>
        <v>2</v>
      </c>
      <c r="O60" s="16">
        <f t="shared" si="12"/>
        <v>4</v>
      </c>
      <c r="P60" s="16" t="str">
        <f t="shared" si="0"/>
        <v>Per:2 Res:5 Efi:4</v>
      </c>
      <c r="Q60" s="16">
        <f t="shared" si="1"/>
        <v>40</v>
      </c>
      <c r="R60" s="16">
        <v>15</v>
      </c>
    </row>
    <row r="61" spans="2:18" x14ac:dyDescent="0.35">
      <c r="B61" s="16">
        <f t="shared" si="9"/>
        <v>2</v>
      </c>
      <c r="C61" s="16">
        <f t="shared" si="13"/>
        <v>5</v>
      </c>
      <c r="D61" s="16">
        <f t="shared" si="13"/>
        <v>5</v>
      </c>
      <c r="E61" s="16" t="str">
        <f t="shared" si="2"/>
        <v>Imp:2 Ocu:5 Doc:5</v>
      </c>
      <c r="F61" s="16">
        <f t="shared" si="3"/>
        <v>50</v>
      </c>
      <c r="G61" s="16">
        <v>15</v>
      </c>
      <c r="M61" s="16">
        <f t="shared" si="8"/>
        <v>5</v>
      </c>
      <c r="N61" s="16">
        <f t="shared" si="11"/>
        <v>2</v>
      </c>
      <c r="O61" s="16">
        <f t="shared" si="12"/>
        <v>5</v>
      </c>
      <c r="P61" s="16" t="str">
        <f t="shared" si="0"/>
        <v>Per:2 Res:5 Efi:5</v>
      </c>
      <c r="Q61" s="16">
        <f t="shared" si="1"/>
        <v>50</v>
      </c>
      <c r="R61" s="16">
        <v>15</v>
      </c>
    </row>
    <row r="62" spans="2:18" x14ac:dyDescent="0.35">
      <c r="B62" s="16">
        <f>+B37+1</f>
        <v>3</v>
      </c>
      <c r="C62" s="16">
        <f>+C37</f>
        <v>1</v>
      </c>
      <c r="D62" s="16">
        <f>+D37</f>
        <v>1</v>
      </c>
      <c r="E62" s="16" t="str">
        <f t="shared" si="2"/>
        <v>Imp:3 Ocu:1 Doc:1</v>
      </c>
      <c r="F62" s="16">
        <f t="shared" si="3"/>
        <v>3</v>
      </c>
      <c r="G62" s="16">
        <v>15</v>
      </c>
      <c r="M62" s="16">
        <f t="shared" si="8"/>
        <v>1</v>
      </c>
      <c r="N62" s="16">
        <f>+N37+1</f>
        <v>3</v>
      </c>
      <c r="O62" s="16">
        <f>+O37</f>
        <v>1</v>
      </c>
      <c r="P62" s="16" t="str">
        <f t="shared" si="0"/>
        <v>Per:3 Res:1 Efi:1</v>
      </c>
      <c r="Q62" s="16">
        <f t="shared" si="1"/>
        <v>3</v>
      </c>
      <c r="R62" s="16">
        <v>15</v>
      </c>
    </row>
    <row r="63" spans="2:18" x14ac:dyDescent="0.35">
      <c r="B63" s="16">
        <f t="shared" si="9"/>
        <v>3</v>
      </c>
      <c r="C63" s="16">
        <f t="shared" ref="C63:D78" si="14">+C38</f>
        <v>1</v>
      </c>
      <c r="D63" s="16">
        <f t="shared" si="14"/>
        <v>2</v>
      </c>
      <c r="E63" s="16" t="str">
        <f t="shared" si="2"/>
        <v>Imp:3 Ocu:1 Doc:2</v>
      </c>
      <c r="F63" s="16">
        <f t="shared" si="3"/>
        <v>6</v>
      </c>
      <c r="G63" s="16">
        <v>15</v>
      </c>
      <c r="M63" s="16">
        <f t="shared" si="8"/>
        <v>1</v>
      </c>
      <c r="N63" s="16">
        <f t="shared" si="11"/>
        <v>3</v>
      </c>
      <c r="O63" s="16">
        <f t="shared" ref="O63:O86" si="15">+O38</f>
        <v>2</v>
      </c>
      <c r="P63" s="16" t="str">
        <f t="shared" si="0"/>
        <v>Per:3 Res:1 Efi:2</v>
      </c>
      <c r="Q63" s="16">
        <f t="shared" si="1"/>
        <v>6</v>
      </c>
      <c r="R63" s="16">
        <v>15</v>
      </c>
    </row>
    <row r="64" spans="2:18" x14ac:dyDescent="0.35">
      <c r="B64" s="16">
        <f t="shared" si="9"/>
        <v>3</v>
      </c>
      <c r="C64" s="16">
        <f t="shared" si="14"/>
        <v>1</v>
      </c>
      <c r="D64" s="16">
        <f t="shared" si="14"/>
        <v>3</v>
      </c>
      <c r="E64" s="16" t="str">
        <f t="shared" si="2"/>
        <v>Imp:3 Ocu:1 Doc:3</v>
      </c>
      <c r="F64" s="16">
        <f t="shared" si="3"/>
        <v>9</v>
      </c>
      <c r="G64" s="16">
        <v>15</v>
      </c>
      <c r="M64" s="16">
        <f t="shared" si="8"/>
        <v>1</v>
      </c>
      <c r="N64" s="16">
        <f t="shared" si="11"/>
        <v>3</v>
      </c>
      <c r="O64" s="16">
        <f t="shared" si="15"/>
        <v>3</v>
      </c>
      <c r="P64" s="16" t="str">
        <f t="shared" si="0"/>
        <v>Per:3 Res:1 Efi:3</v>
      </c>
      <c r="Q64" s="16">
        <f t="shared" si="1"/>
        <v>9</v>
      </c>
      <c r="R64" s="16">
        <v>15</v>
      </c>
    </row>
    <row r="65" spans="2:18" x14ac:dyDescent="0.35">
      <c r="B65" s="16">
        <f t="shared" si="9"/>
        <v>3</v>
      </c>
      <c r="C65" s="16">
        <f t="shared" si="14"/>
        <v>1</v>
      </c>
      <c r="D65" s="16">
        <f t="shared" si="14"/>
        <v>4</v>
      </c>
      <c r="E65" s="16" t="str">
        <f t="shared" si="2"/>
        <v>Imp:3 Ocu:1 Doc:4</v>
      </c>
      <c r="F65" s="16">
        <f t="shared" si="3"/>
        <v>12</v>
      </c>
      <c r="G65" s="16">
        <v>16</v>
      </c>
      <c r="M65" s="16">
        <f t="shared" si="8"/>
        <v>1</v>
      </c>
      <c r="N65" s="16">
        <f t="shared" si="11"/>
        <v>3</v>
      </c>
      <c r="O65" s="16">
        <f t="shared" si="15"/>
        <v>4</v>
      </c>
      <c r="P65" s="16" t="str">
        <f t="shared" si="0"/>
        <v>Per:3 Res:1 Efi:4</v>
      </c>
      <c r="Q65" s="16">
        <f t="shared" si="1"/>
        <v>12</v>
      </c>
      <c r="R65" s="16">
        <v>16</v>
      </c>
    </row>
    <row r="66" spans="2:18" x14ac:dyDescent="0.35">
      <c r="B66" s="16">
        <f t="shared" si="9"/>
        <v>3</v>
      </c>
      <c r="C66" s="16">
        <f t="shared" si="14"/>
        <v>1</v>
      </c>
      <c r="D66" s="16">
        <f t="shared" si="14"/>
        <v>5</v>
      </c>
      <c r="E66" s="16" t="str">
        <f t="shared" si="2"/>
        <v>Imp:3 Ocu:1 Doc:5</v>
      </c>
      <c r="F66" s="16">
        <f t="shared" si="3"/>
        <v>15</v>
      </c>
      <c r="G66" s="16">
        <v>16</v>
      </c>
      <c r="M66" s="16">
        <f t="shared" si="8"/>
        <v>1</v>
      </c>
      <c r="N66" s="16">
        <f t="shared" si="11"/>
        <v>3</v>
      </c>
      <c r="O66" s="16">
        <f t="shared" si="15"/>
        <v>5</v>
      </c>
      <c r="P66" s="16" t="str">
        <f t="shared" si="0"/>
        <v>Per:3 Res:1 Efi:5</v>
      </c>
      <c r="Q66" s="16">
        <f t="shared" si="1"/>
        <v>15</v>
      </c>
      <c r="R66" s="16">
        <v>16</v>
      </c>
    </row>
    <row r="67" spans="2:18" x14ac:dyDescent="0.35">
      <c r="B67" s="16">
        <f t="shared" si="9"/>
        <v>3</v>
      </c>
      <c r="C67" s="16">
        <f t="shared" si="14"/>
        <v>2</v>
      </c>
      <c r="D67" s="16">
        <f t="shared" si="14"/>
        <v>1</v>
      </c>
      <c r="E67" s="16" t="str">
        <f t="shared" si="2"/>
        <v>Imp:3 Ocu:2 Doc:1</v>
      </c>
      <c r="F67" s="16">
        <f t="shared" si="3"/>
        <v>6</v>
      </c>
      <c r="G67" s="16">
        <v>16</v>
      </c>
      <c r="M67" s="16">
        <f t="shared" si="8"/>
        <v>2</v>
      </c>
      <c r="N67" s="16">
        <f t="shared" si="11"/>
        <v>3</v>
      </c>
      <c r="O67" s="16">
        <f t="shared" si="15"/>
        <v>1</v>
      </c>
      <c r="P67" s="16" t="str">
        <f t="shared" si="0"/>
        <v>Per:3 Res:2 Efi:1</v>
      </c>
      <c r="Q67" s="16">
        <f t="shared" si="1"/>
        <v>6</v>
      </c>
      <c r="R67" s="16">
        <v>16</v>
      </c>
    </row>
    <row r="68" spans="2:18" x14ac:dyDescent="0.35">
      <c r="B68" s="16">
        <f t="shared" si="9"/>
        <v>3</v>
      </c>
      <c r="C68" s="16">
        <f t="shared" si="14"/>
        <v>2</v>
      </c>
      <c r="D68" s="16">
        <f t="shared" si="14"/>
        <v>2</v>
      </c>
      <c r="E68" s="16" t="str">
        <f t="shared" si="2"/>
        <v>Imp:3 Ocu:2 Doc:2</v>
      </c>
      <c r="F68" s="16">
        <f t="shared" si="3"/>
        <v>12</v>
      </c>
      <c r="G68" s="16">
        <v>16</v>
      </c>
      <c r="M68" s="16">
        <f t="shared" si="8"/>
        <v>2</v>
      </c>
      <c r="N68" s="16">
        <f t="shared" si="11"/>
        <v>3</v>
      </c>
      <c r="O68" s="16">
        <f t="shared" si="15"/>
        <v>2</v>
      </c>
      <c r="P68" s="16" t="str">
        <f t="shared" si="0"/>
        <v>Per:3 Res:2 Efi:2</v>
      </c>
      <c r="Q68" s="16">
        <f t="shared" si="1"/>
        <v>12</v>
      </c>
      <c r="R68" s="16">
        <v>16</v>
      </c>
    </row>
    <row r="69" spans="2:18" x14ac:dyDescent="0.35">
      <c r="B69" s="16">
        <f t="shared" si="9"/>
        <v>3</v>
      </c>
      <c r="C69" s="16">
        <f t="shared" si="14"/>
        <v>2</v>
      </c>
      <c r="D69" s="16">
        <f t="shared" si="14"/>
        <v>3</v>
      </c>
      <c r="E69" s="16" t="str">
        <f t="shared" si="2"/>
        <v>Imp:3 Ocu:2 Doc:3</v>
      </c>
      <c r="F69" s="16">
        <f t="shared" si="3"/>
        <v>18</v>
      </c>
      <c r="G69" s="16">
        <v>16</v>
      </c>
      <c r="M69" s="16">
        <f t="shared" si="8"/>
        <v>2</v>
      </c>
      <c r="N69" s="16">
        <f t="shared" si="11"/>
        <v>3</v>
      </c>
      <c r="O69" s="16">
        <f t="shared" si="15"/>
        <v>3</v>
      </c>
      <c r="P69" s="16" t="str">
        <f t="shared" si="0"/>
        <v>Per:3 Res:2 Efi:3</v>
      </c>
      <c r="Q69" s="16">
        <f t="shared" si="1"/>
        <v>18</v>
      </c>
      <c r="R69" s="16">
        <v>16</v>
      </c>
    </row>
    <row r="70" spans="2:18" x14ac:dyDescent="0.35">
      <c r="B70" s="16">
        <f t="shared" si="9"/>
        <v>3</v>
      </c>
      <c r="C70" s="16">
        <f t="shared" si="14"/>
        <v>2</v>
      </c>
      <c r="D70" s="16">
        <f t="shared" si="14"/>
        <v>4</v>
      </c>
      <c r="E70" s="16" t="str">
        <f t="shared" si="2"/>
        <v>Imp:3 Ocu:2 Doc:4</v>
      </c>
      <c r="F70" s="16">
        <f t="shared" si="3"/>
        <v>24</v>
      </c>
      <c r="G70" s="16">
        <v>16</v>
      </c>
      <c r="M70" s="16">
        <f t="shared" si="8"/>
        <v>2</v>
      </c>
      <c r="N70" s="16">
        <f t="shared" si="11"/>
        <v>3</v>
      </c>
      <c r="O70" s="16">
        <f t="shared" si="15"/>
        <v>4</v>
      </c>
      <c r="P70" s="16" t="str">
        <f t="shared" si="0"/>
        <v>Per:3 Res:2 Efi:4</v>
      </c>
      <c r="Q70" s="16">
        <f t="shared" si="1"/>
        <v>24</v>
      </c>
      <c r="R70" s="16">
        <v>16</v>
      </c>
    </row>
    <row r="71" spans="2:18" x14ac:dyDescent="0.35">
      <c r="B71" s="16">
        <f t="shared" si="9"/>
        <v>3</v>
      </c>
      <c r="C71" s="16">
        <f t="shared" si="14"/>
        <v>2</v>
      </c>
      <c r="D71" s="16">
        <f t="shared" si="14"/>
        <v>5</v>
      </c>
      <c r="E71" s="16" t="str">
        <f t="shared" si="2"/>
        <v>Imp:3 Ocu:2 Doc:5</v>
      </c>
      <c r="F71" s="16">
        <f t="shared" si="3"/>
        <v>30</v>
      </c>
      <c r="G71" s="16">
        <v>18</v>
      </c>
      <c r="M71" s="16">
        <f t="shared" si="8"/>
        <v>2</v>
      </c>
      <c r="N71" s="16">
        <f t="shared" si="11"/>
        <v>3</v>
      </c>
      <c r="O71" s="16">
        <f t="shared" si="15"/>
        <v>5</v>
      </c>
      <c r="P71" s="16" t="str">
        <f t="shared" si="0"/>
        <v>Per:3 Res:2 Efi:5</v>
      </c>
      <c r="Q71" s="16">
        <f t="shared" si="1"/>
        <v>30</v>
      </c>
      <c r="R71" s="16">
        <v>18</v>
      </c>
    </row>
    <row r="72" spans="2:18" x14ac:dyDescent="0.35">
      <c r="B72" s="16">
        <f t="shared" si="9"/>
        <v>3</v>
      </c>
      <c r="C72" s="16">
        <f t="shared" si="14"/>
        <v>3</v>
      </c>
      <c r="D72" s="16">
        <f t="shared" si="14"/>
        <v>1</v>
      </c>
      <c r="E72" s="16" t="str">
        <f t="shared" si="2"/>
        <v>Imp:3 Ocu:3 Doc:1</v>
      </c>
      <c r="F72" s="16">
        <f t="shared" si="3"/>
        <v>9</v>
      </c>
      <c r="G72" s="16">
        <v>18</v>
      </c>
      <c r="M72" s="16">
        <f t="shared" si="8"/>
        <v>3</v>
      </c>
      <c r="N72" s="16">
        <f t="shared" si="11"/>
        <v>3</v>
      </c>
      <c r="O72" s="16">
        <f t="shared" si="15"/>
        <v>1</v>
      </c>
      <c r="P72" s="16" t="str">
        <f t="shared" si="0"/>
        <v>Per:3 Res:3 Efi:1</v>
      </c>
      <c r="Q72" s="16">
        <f t="shared" si="1"/>
        <v>9</v>
      </c>
      <c r="R72" s="16">
        <v>18</v>
      </c>
    </row>
    <row r="73" spans="2:18" x14ac:dyDescent="0.35">
      <c r="B73" s="16">
        <f t="shared" si="9"/>
        <v>3</v>
      </c>
      <c r="C73" s="16">
        <f t="shared" si="14"/>
        <v>3</v>
      </c>
      <c r="D73" s="16">
        <f t="shared" si="14"/>
        <v>2</v>
      </c>
      <c r="E73" s="16" t="str">
        <f t="shared" si="2"/>
        <v>Imp:3 Ocu:3 Doc:2</v>
      </c>
      <c r="F73" s="16">
        <f t="shared" si="3"/>
        <v>18</v>
      </c>
      <c r="G73" s="16">
        <v>18</v>
      </c>
      <c r="M73" s="16">
        <f t="shared" si="8"/>
        <v>3</v>
      </c>
      <c r="N73" s="16">
        <f t="shared" si="11"/>
        <v>3</v>
      </c>
      <c r="O73" s="16">
        <f t="shared" si="15"/>
        <v>2</v>
      </c>
      <c r="P73" s="16" t="str">
        <f t="shared" si="0"/>
        <v>Per:3 Res:3 Efi:2</v>
      </c>
      <c r="Q73" s="16">
        <f t="shared" si="1"/>
        <v>18</v>
      </c>
      <c r="R73" s="16">
        <v>18</v>
      </c>
    </row>
    <row r="74" spans="2:18" x14ac:dyDescent="0.35">
      <c r="B74" s="16">
        <f t="shared" si="9"/>
        <v>3</v>
      </c>
      <c r="C74" s="16">
        <f t="shared" si="14"/>
        <v>3</v>
      </c>
      <c r="D74" s="16">
        <f t="shared" si="14"/>
        <v>3</v>
      </c>
      <c r="E74" s="16" t="str">
        <f t="shared" si="2"/>
        <v>Imp:3 Ocu:3 Doc:3</v>
      </c>
      <c r="F74" s="16">
        <f t="shared" si="3"/>
        <v>27</v>
      </c>
      <c r="G74" s="16">
        <v>20</v>
      </c>
      <c r="M74" s="16">
        <f t="shared" si="8"/>
        <v>3</v>
      </c>
      <c r="N74" s="16">
        <f t="shared" si="11"/>
        <v>3</v>
      </c>
      <c r="O74" s="16">
        <f t="shared" si="15"/>
        <v>3</v>
      </c>
      <c r="P74" s="16" t="str">
        <f t="shared" si="0"/>
        <v>Per:3 Res:3 Efi:3</v>
      </c>
      <c r="Q74" s="16">
        <f t="shared" si="1"/>
        <v>27</v>
      </c>
      <c r="R74" s="16">
        <v>20</v>
      </c>
    </row>
    <row r="75" spans="2:18" x14ac:dyDescent="0.35">
      <c r="B75" s="16">
        <f t="shared" si="9"/>
        <v>3</v>
      </c>
      <c r="C75" s="16">
        <f t="shared" si="14"/>
        <v>3</v>
      </c>
      <c r="D75" s="16">
        <f t="shared" si="14"/>
        <v>4</v>
      </c>
      <c r="E75" s="16" t="str">
        <f t="shared" si="2"/>
        <v>Imp:3 Ocu:3 Doc:4</v>
      </c>
      <c r="F75" s="16">
        <f t="shared" si="3"/>
        <v>36</v>
      </c>
      <c r="G75" s="16">
        <v>20</v>
      </c>
      <c r="M75" s="16">
        <f t="shared" si="8"/>
        <v>3</v>
      </c>
      <c r="N75" s="16">
        <f t="shared" si="11"/>
        <v>3</v>
      </c>
      <c r="O75" s="16">
        <f t="shared" si="15"/>
        <v>4</v>
      </c>
      <c r="P75" s="16" t="str">
        <f t="shared" si="0"/>
        <v>Per:3 Res:3 Efi:4</v>
      </c>
      <c r="Q75" s="16">
        <f t="shared" si="1"/>
        <v>36</v>
      </c>
      <c r="R75" s="16">
        <v>20</v>
      </c>
    </row>
    <row r="76" spans="2:18" x14ac:dyDescent="0.35">
      <c r="B76" s="16">
        <f t="shared" si="9"/>
        <v>3</v>
      </c>
      <c r="C76" s="16">
        <f t="shared" si="14"/>
        <v>3</v>
      </c>
      <c r="D76" s="16">
        <f t="shared" si="14"/>
        <v>5</v>
      </c>
      <c r="E76" s="16" t="str">
        <f t="shared" si="2"/>
        <v>Imp:3 Ocu:3 Doc:5</v>
      </c>
      <c r="F76" s="16">
        <f t="shared" si="3"/>
        <v>45</v>
      </c>
      <c r="G76" s="16">
        <v>20</v>
      </c>
      <c r="M76" s="16">
        <f t="shared" si="8"/>
        <v>3</v>
      </c>
      <c r="N76" s="16">
        <f t="shared" si="11"/>
        <v>3</v>
      </c>
      <c r="O76" s="16">
        <f t="shared" si="15"/>
        <v>5</v>
      </c>
      <c r="P76" s="16" t="str">
        <f t="shared" ref="P76:P136" si="16">+CONCATENATE("Per:",N76," Res:",M76," Efi:",O76)</f>
        <v>Per:3 Res:3 Efi:5</v>
      </c>
      <c r="Q76" s="16">
        <f t="shared" ref="Q76:Q136" si="17">+N76*O76*M76</f>
        <v>45</v>
      </c>
      <c r="R76" s="16">
        <v>20</v>
      </c>
    </row>
    <row r="77" spans="2:18" x14ac:dyDescent="0.35">
      <c r="B77" s="16">
        <f t="shared" si="9"/>
        <v>3</v>
      </c>
      <c r="C77" s="16">
        <f t="shared" si="14"/>
        <v>4</v>
      </c>
      <c r="D77" s="16">
        <f t="shared" si="14"/>
        <v>1</v>
      </c>
      <c r="E77" s="16" t="str">
        <f t="shared" ref="E77:E136" si="18">+CONCATENATE("Imp:",B77," Ocu:",C77," Doc:",D77)</f>
        <v>Imp:3 Ocu:4 Doc:1</v>
      </c>
      <c r="F77" s="16">
        <f t="shared" ref="F77:F136" si="19">+B77*D77*C77</f>
        <v>12</v>
      </c>
      <c r="G77" s="16">
        <v>20</v>
      </c>
      <c r="M77" s="16">
        <f t="shared" si="8"/>
        <v>4</v>
      </c>
      <c r="N77" s="16">
        <f t="shared" si="11"/>
        <v>3</v>
      </c>
      <c r="O77" s="16">
        <f t="shared" si="15"/>
        <v>1</v>
      </c>
      <c r="P77" s="16" t="str">
        <f t="shared" si="16"/>
        <v>Per:3 Res:4 Efi:1</v>
      </c>
      <c r="Q77" s="16">
        <f t="shared" si="17"/>
        <v>12</v>
      </c>
      <c r="R77" s="16">
        <v>20</v>
      </c>
    </row>
    <row r="78" spans="2:18" x14ac:dyDescent="0.35">
      <c r="B78" s="16">
        <f t="shared" si="9"/>
        <v>3</v>
      </c>
      <c r="C78" s="16">
        <f t="shared" si="14"/>
        <v>4</v>
      </c>
      <c r="D78" s="16">
        <f t="shared" si="14"/>
        <v>2</v>
      </c>
      <c r="E78" s="16" t="str">
        <f t="shared" si="18"/>
        <v>Imp:3 Ocu:4 Doc:2</v>
      </c>
      <c r="F78" s="16">
        <f t="shared" si="19"/>
        <v>24</v>
      </c>
      <c r="G78" s="16">
        <v>20</v>
      </c>
      <c r="M78" s="16">
        <f t="shared" si="8"/>
        <v>4</v>
      </c>
      <c r="N78" s="16">
        <f t="shared" si="11"/>
        <v>3</v>
      </c>
      <c r="O78" s="16">
        <f t="shared" si="15"/>
        <v>2</v>
      </c>
      <c r="P78" s="16" t="str">
        <f t="shared" si="16"/>
        <v>Per:3 Res:4 Efi:2</v>
      </c>
      <c r="Q78" s="16">
        <f t="shared" si="17"/>
        <v>24</v>
      </c>
      <c r="R78" s="16">
        <v>20</v>
      </c>
    </row>
    <row r="79" spans="2:18" x14ac:dyDescent="0.35">
      <c r="B79" s="16">
        <f t="shared" si="9"/>
        <v>3</v>
      </c>
      <c r="C79" s="16">
        <f t="shared" ref="C79:D86" si="20">+C54</f>
        <v>4</v>
      </c>
      <c r="D79" s="16">
        <f t="shared" si="20"/>
        <v>3</v>
      </c>
      <c r="E79" s="16" t="str">
        <f t="shared" si="18"/>
        <v>Imp:3 Ocu:4 Doc:3</v>
      </c>
      <c r="F79" s="16">
        <f t="shared" si="19"/>
        <v>36</v>
      </c>
      <c r="G79" s="16">
        <v>20</v>
      </c>
      <c r="M79" s="16">
        <f t="shared" si="8"/>
        <v>4</v>
      </c>
      <c r="N79" s="16">
        <f t="shared" si="11"/>
        <v>3</v>
      </c>
      <c r="O79" s="16">
        <f t="shared" si="15"/>
        <v>3</v>
      </c>
      <c r="P79" s="16" t="str">
        <f t="shared" si="16"/>
        <v>Per:3 Res:4 Efi:3</v>
      </c>
      <c r="Q79" s="16">
        <f t="shared" si="17"/>
        <v>36</v>
      </c>
      <c r="R79" s="16">
        <v>20</v>
      </c>
    </row>
    <row r="80" spans="2:18" x14ac:dyDescent="0.35">
      <c r="B80" s="16">
        <f t="shared" si="9"/>
        <v>3</v>
      </c>
      <c r="C80" s="16">
        <f t="shared" si="20"/>
        <v>4</v>
      </c>
      <c r="D80" s="16">
        <f t="shared" si="20"/>
        <v>4</v>
      </c>
      <c r="E80" s="16" t="str">
        <f t="shared" si="18"/>
        <v>Imp:3 Ocu:4 Doc:4</v>
      </c>
      <c r="F80" s="16">
        <f t="shared" si="19"/>
        <v>48</v>
      </c>
      <c r="G80" s="16">
        <v>20</v>
      </c>
      <c r="M80" s="16">
        <f t="shared" si="8"/>
        <v>4</v>
      </c>
      <c r="N80" s="16">
        <f t="shared" si="11"/>
        <v>3</v>
      </c>
      <c r="O80" s="16">
        <f t="shared" si="15"/>
        <v>4</v>
      </c>
      <c r="P80" s="16" t="str">
        <f t="shared" si="16"/>
        <v>Per:3 Res:4 Efi:4</v>
      </c>
      <c r="Q80" s="16">
        <f t="shared" si="17"/>
        <v>48</v>
      </c>
      <c r="R80" s="16">
        <v>20</v>
      </c>
    </row>
    <row r="81" spans="2:18" x14ac:dyDescent="0.35">
      <c r="B81" s="16">
        <f t="shared" si="9"/>
        <v>3</v>
      </c>
      <c r="C81" s="16">
        <f t="shared" si="20"/>
        <v>4</v>
      </c>
      <c r="D81" s="16">
        <f t="shared" si="20"/>
        <v>5</v>
      </c>
      <c r="E81" s="16" t="str">
        <f t="shared" si="18"/>
        <v>Imp:3 Ocu:4 Doc:5</v>
      </c>
      <c r="F81" s="16">
        <f t="shared" si="19"/>
        <v>60</v>
      </c>
      <c r="G81" s="16">
        <v>20</v>
      </c>
      <c r="M81" s="16">
        <f t="shared" si="8"/>
        <v>4</v>
      </c>
      <c r="N81" s="16">
        <f t="shared" si="11"/>
        <v>3</v>
      </c>
      <c r="O81" s="16">
        <f t="shared" si="15"/>
        <v>5</v>
      </c>
      <c r="P81" s="16" t="str">
        <f t="shared" si="16"/>
        <v>Per:3 Res:4 Efi:5</v>
      </c>
      <c r="Q81" s="16">
        <f t="shared" si="17"/>
        <v>60</v>
      </c>
      <c r="R81" s="16">
        <v>20</v>
      </c>
    </row>
    <row r="82" spans="2:18" x14ac:dyDescent="0.35">
      <c r="B82" s="16">
        <f t="shared" si="9"/>
        <v>3</v>
      </c>
      <c r="C82" s="16">
        <f t="shared" si="20"/>
        <v>5</v>
      </c>
      <c r="D82" s="16">
        <f t="shared" si="20"/>
        <v>1</v>
      </c>
      <c r="E82" s="16" t="str">
        <f t="shared" si="18"/>
        <v>Imp:3 Ocu:5 Doc:1</v>
      </c>
      <c r="F82" s="16">
        <f t="shared" si="19"/>
        <v>15</v>
      </c>
      <c r="G82" s="16">
        <v>20</v>
      </c>
      <c r="M82" s="16">
        <f t="shared" si="8"/>
        <v>5</v>
      </c>
      <c r="N82" s="16">
        <f t="shared" si="11"/>
        <v>3</v>
      </c>
      <c r="O82" s="16">
        <f t="shared" si="15"/>
        <v>1</v>
      </c>
      <c r="P82" s="16" t="str">
        <f t="shared" si="16"/>
        <v>Per:3 Res:5 Efi:1</v>
      </c>
      <c r="Q82" s="16">
        <f t="shared" si="17"/>
        <v>15</v>
      </c>
      <c r="R82" s="16">
        <v>20</v>
      </c>
    </row>
    <row r="83" spans="2:18" x14ac:dyDescent="0.35">
      <c r="B83" s="16">
        <f t="shared" si="9"/>
        <v>3</v>
      </c>
      <c r="C83" s="16">
        <f t="shared" si="20"/>
        <v>5</v>
      </c>
      <c r="D83" s="16">
        <f t="shared" si="20"/>
        <v>2</v>
      </c>
      <c r="E83" s="16" t="str">
        <f t="shared" si="18"/>
        <v>Imp:3 Ocu:5 Doc:2</v>
      </c>
      <c r="F83" s="16">
        <f t="shared" si="19"/>
        <v>30</v>
      </c>
      <c r="G83" s="16">
        <v>24</v>
      </c>
      <c r="M83" s="16">
        <f t="shared" si="8"/>
        <v>5</v>
      </c>
      <c r="N83" s="16">
        <f t="shared" si="11"/>
        <v>3</v>
      </c>
      <c r="O83" s="16">
        <f t="shared" si="15"/>
        <v>2</v>
      </c>
      <c r="P83" s="16" t="str">
        <f t="shared" si="16"/>
        <v>Per:3 Res:5 Efi:2</v>
      </c>
      <c r="Q83" s="16">
        <f t="shared" si="17"/>
        <v>30</v>
      </c>
      <c r="R83" s="16">
        <v>24</v>
      </c>
    </row>
    <row r="84" spans="2:18" x14ac:dyDescent="0.35">
      <c r="B84" s="16">
        <f t="shared" si="9"/>
        <v>3</v>
      </c>
      <c r="C84" s="16">
        <f t="shared" si="20"/>
        <v>5</v>
      </c>
      <c r="D84" s="16">
        <f t="shared" si="20"/>
        <v>3</v>
      </c>
      <c r="E84" s="16" t="str">
        <f t="shared" si="18"/>
        <v>Imp:3 Ocu:5 Doc:3</v>
      </c>
      <c r="F84" s="16">
        <f t="shared" si="19"/>
        <v>45</v>
      </c>
      <c r="G84" s="16">
        <v>24</v>
      </c>
      <c r="M84" s="16">
        <f t="shared" si="8"/>
        <v>5</v>
      </c>
      <c r="N84" s="16">
        <f t="shared" si="11"/>
        <v>3</v>
      </c>
      <c r="O84" s="16">
        <f t="shared" si="15"/>
        <v>3</v>
      </c>
      <c r="P84" s="16" t="str">
        <f t="shared" si="16"/>
        <v>Per:3 Res:5 Efi:3</v>
      </c>
      <c r="Q84" s="16">
        <f t="shared" si="17"/>
        <v>45</v>
      </c>
      <c r="R84" s="16">
        <v>24</v>
      </c>
    </row>
    <row r="85" spans="2:18" x14ac:dyDescent="0.35">
      <c r="B85" s="16">
        <f t="shared" si="9"/>
        <v>3</v>
      </c>
      <c r="C85" s="16">
        <f t="shared" si="20"/>
        <v>5</v>
      </c>
      <c r="D85" s="16">
        <f t="shared" si="20"/>
        <v>4</v>
      </c>
      <c r="E85" s="16" t="str">
        <f t="shared" si="18"/>
        <v>Imp:3 Ocu:5 Doc:4</v>
      </c>
      <c r="F85" s="16">
        <f t="shared" si="19"/>
        <v>60</v>
      </c>
      <c r="G85" s="16">
        <v>24</v>
      </c>
      <c r="M85" s="16">
        <f t="shared" si="8"/>
        <v>5</v>
      </c>
      <c r="N85" s="16">
        <f t="shared" si="11"/>
        <v>3</v>
      </c>
      <c r="O85" s="16">
        <f t="shared" si="15"/>
        <v>4</v>
      </c>
      <c r="P85" s="16" t="str">
        <f t="shared" si="16"/>
        <v>Per:3 Res:5 Efi:4</v>
      </c>
      <c r="Q85" s="16">
        <f t="shared" si="17"/>
        <v>60</v>
      </c>
      <c r="R85" s="16">
        <v>24</v>
      </c>
    </row>
    <row r="86" spans="2:18" x14ac:dyDescent="0.35">
      <c r="B86" s="16">
        <f t="shared" si="9"/>
        <v>3</v>
      </c>
      <c r="C86" s="16">
        <f t="shared" si="20"/>
        <v>5</v>
      </c>
      <c r="D86" s="16">
        <f t="shared" si="20"/>
        <v>5</v>
      </c>
      <c r="E86" s="16" t="str">
        <f t="shared" si="18"/>
        <v>Imp:3 Ocu:5 Doc:5</v>
      </c>
      <c r="F86" s="16">
        <f t="shared" si="19"/>
        <v>75</v>
      </c>
      <c r="G86" s="16">
        <v>24</v>
      </c>
      <c r="M86" s="16">
        <f t="shared" si="8"/>
        <v>5</v>
      </c>
      <c r="N86" s="16">
        <f t="shared" si="11"/>
        <v>3</v>
      </c>
      <c r="O86" s="16">
        <f t="shared" si="15"/>
        <v>5</v>
      </c>
      <c r="P86" s="16" t="str">
        <f t="shared" si="16"/>
        <v>Per:3 Res:5 Efi:5</v>
      </c>
      <c r="Q86" s="16">
        <f t="shared" si="17"/>
        <v>75</v>
      </c>
      <c r="R86" s="16">
        <v>24</v>
      </c>
    </row>
    <row r="87" spans="2:18" x14ac:dyDescent="0.35">
      <c r="B87" s="16">
        <f>+B62+1</f>
        <v>4</v>
      </c>
      <c r="C87" s="16">
        <f>+C62</f>
        <v>1</v>
      </c>
      <c r="D87" s="16">
        <f>+D62</f>
        <v>1</v>
      </c>
      <c r="E87" s="16" t="str">
        <f t="shared" si="18"/>
        <v>Imp:4 Ocu:1 Doc:1</v>
      </c>
      <c r="F87" s="16">
        <f t="shared" si="19"/>
        <v>4</v>
      </c>
      <c r="G87" s="16">
        <v>24</v>
      </c>
      <c r="M87" s="16">
        <f t="shared" si="8"/>
        <v>1</v>
      </c>
      <c r="N87" s="16">
        <f>+N62+1</f>
        <v>4</v>
      </c>
      <c r="O87" s="16">
        <f>+O62</f>
        <v>1</v>
      </c>
      <c r="P87" s="16" t="str">
        <f t="shared" si="16"/>
        <v>Per:4 Res:1 Efi:1</v>
      </c>
      <c r="Q87" s="16">
        <f t="shared" si="17"/>
        <v>4</v>
      </c>
      <c r="R87" s="16">
        <v>24</v>
      </c>
    </row>
    <row r="88" spans="2:18" x14ac:dyDescent="0.35">
      <c r="B88" s="16">
        <f t="shared" si="9"/>
        <v>4</v>
      </c>
      <c r="C88" s="16">
        <f t="shared" ref="C88:D103" si="21">+C63</f>
        <v>1</v>
      </c>
      <c r="D88" s="16">
        <f t="shared" si="21"/>
        <v>2</v>
      </c>
      <c r="E88" s="16" t="str">
        <f t="shared" si="18"/>
        <v>Imp:4 Ocu:1 Doc:2</v>
      </c>
      <c r="F88" s="16">
        <f t="shared" si="19"/>
        <v>8</v>
      </c>
      <c r="G88" s="16">
        <v>24</v>
      </c>
      <c r="M88" s="16">
        <f t="shared" si="8"/>
        <v>1</v>
      </c>
      <c r="N88" s="16">
        <f t="shared" si="11"/>
        <v>4</v>
      </c>
      <c r="O88" s="16">
        <f t="shared" ref="O88:O111" si="22">+O63</f>
        <v>2</v>
      </c>
      <c r="P88" s="16" t="str">
        <f t="shared" si="16"/>
        <v>Per:4 Res:1 Efi:2</v>
      </c>
      <c r="Q88" s="16">
        <f t="shared" si="17"/>
        <v>8</v>
      </c>
      <c r="R88" s="16">
        <v>24</v>
      </c>
    </row>
    <row r="89" spans="2:18" x14ac:dyDescent="0.35">
      <c r="B89" s="16">
        <f t="shared" si="9"/>
        <v>4</v>
      </c>
      <c r="C89" s="16">
        <f t="shared" si="21"/>
        <v>1</v>
      </c>
      <c r="D89" s="16">
        <f t="shared" si="21"/>
        <v>3</v>
      </c>
      <c r="E89" s="16" t="str">
        <f t="shared" si="18"/>
        <v>Imp:4 Ocu:1 Doc:3</v>
      </c>
      <c r="F89" s="16">
        <f t="shared" si="19"/>
        <v>12</v>
      </c>
      <c r="G89" s="16">
        <v>25</v>
      </c>
      <c r="M89" s="16">
        <f t="shared" si="8"/>
        <v>1</v>
      </c>
      <c r="N89" s="16">
        <f t="shared" si="11"/>
        <v>4</v>
      </c>
      <c r="O89" s="16">
        <f t="shared" si="22"/>
        <v>3</v>
      </c>
      <c r="P89" s="16" t="str">
        <f t="shared" si="16"/>
        <v>Per:4 Res:1 Efi:3</v>
      </c>
      <c r="Q89" s="16">
        <f t="shared" si="17"/>
        <v>12</v>
      </c>
      <c r="R89" s="16">
        <v>25</v>
      </c>
    </row>
    <row r="90" spans="2:18" x14ac:dyDescent="0.35">
      <c r="B90" s="16">
        <f t="shared" si="9"/>
        <v>4</v>
      </c>
      <c r="C90" s="16">
        <f t="shared" si="21"/>
        <v>1</v>
      </c>
      <c r="D90" s="16">
        <f t="shared" si="21"/>
        <v>4</v>
      </c>
      <c r="E90" s="16" t="str">
        <f t="shared" si="18"/>
        <v>Imp:4 Ocu:1 Doc:4</v>
      </c>
      <c r="F90" s="16">
        <f t="shared" si="19"/>
        <v>16</v>
      </c>
      <c r="G90" s="16">
        <v>25</v>
      </c>
      <c r="M90" s="16">
        <f t="shared" si="8"/>
        <v>1</v>
      </c>
      <c r="N90" s="16">
        <f t="shared" si="11"/>
        <v>4</v>
      </c>
      <c r="O90" s="16">
        <f t="shared" si="22"/>
        <v>4</v>
      </c>
      <c r="P90" s="16" t="str">
        <f t="shared" si="16"/>
        <v>Per:4 Res:1 Efi:4</v>
      </c>
      <c r="Q90" s="16">
        <f t="shared" si="17"/>
        <v>16</v>
      </c>
      <c r="R90" s="16">
        <v>25</v>
      </c>
    </row>
    <row r="91" spans="2:18" x14ac:dyDescent="0.35">
      <c r="B91" s="16">
        <f t="shared" si="9"/>
        <v>4</v>
      </c>
      <c r="C91" s="16">
        <f t="shared" si="21"/>
        <v>1</v>
      </c>
      <c r="D91" s="16">
        <f t="shared" si="21"/>
        <v>5</v>
      </c>
      <c r="E91" s="16" t="str">
        <f t="shared" si="18"/>
        <v>Imp:4 Ocu:1 Doc:5</v>
      </c>
      <c r="F91" s="16">
        <f t="shared" si="19"/>
        <v>20</v>
      </c>
      <c r="G91" s="16">
        <v>25</v>
      </c>
      <c r="M91" s="16">
        <f t="shared" si="8"/>
        <v>1</v>
      </c>
      <c r="N91" s="16">
        <f t="shared" si="11"/>
        <v>4</v>
      </c>
      <c r="O91" s="16">
        <f t="shared" si="22"/>
        <v>5</v>
      </c>
      <c r="P91" s="16" t="str">
        <f t="shared" si="16"/>
        <v>Per:4 Res:1 Efi:5</v>
      </c>
      <c r="Q91" s="16">
        <f t="shared" si="17"/>
        <v>20</v>
      </c>
      <c r="R91" s="16">
        <v>25</v>
      </c>
    </row>
    <row r="92" spans="2:18" x14ac:dyDescent="0.35">
      <c r="B92" s="16">
        <f t="shared" si="9"/>
        <v>4</v>
      </c>
      <c r="C92" s="16">
        <f t="shared" si="21"/>
        <v>2</v>
      </c>
      <c r="D92" s="16">
        <f t="shared" si="21"/>
        <v>1</v>
      </c>
      <c r="E92" s="16" t="str">
        <f t="shared" si="18"/>
        <v>Imp:4 Ocu:2 Doc:1</v>
      </c>
      <c r="F92" s="16">
        <f t="shared" si="19"/>
        <v>8</v>
      </c>
      <c r="G92" s="16">
        <v>27</v>
      </c>
      <c r="M92" s="16">
        <f t="shared" si="8"/>
        <v>2</v>
      </c>
      <c r="N92" s="16">
        <f t="shared" si="11"/>
        <v>4</v>
      </c>
      <c r="O92" s="16">
        <f t="shared" si="22"/>
        <v>1</v>
      </c>
      <c r="P92" s="16" t="str">
        <f t="shared" si="16"/>
        <v>Per:4 Res:2 Efi:1</v>
      </c>
      <c r="Q92" s="16">
        <f t="shared" si="17"/>
        <v>8</v>
      </c>
      <c r="R92" s="16">
        <v>27</v>
      </c>
    </row>
    <row r="93" spans="2:18" x14ac:dyDescent="0.35">
      <c r="B93" s="16">
        <f t="shared" si="9"/>
        <v>4</v>
      </c>
      <c r="C93" s="16">
        <f t="shared" si="21"/>
        <v>2</v>
      </c>
      <c r="D93" s="16">
        <f t="shared" si="21"/>
        <v>2</v>
      </c>
      <c r="E93" s="16" t="str">
        <f t="shared" si="18"/>
        <v>Imp:4 Ocu:2 Doc:2</v>
      </c>
      <c r="F93" s="16">
        <f t="shared" si="19"/>
        <v>16</v>
      </c>
      <c r="G93" s="16">
        <v>30</v>
      </c>
      <c r="M93" s="16">
        <f t="shared" si="8"/>
        <v>2</v>
      </c>
      <c r="N93" s="16">
        <f t="shared" si="11"/>
        <v>4</v>
      </c>
      <c r="O93" s="16">
        <f t="shared" si="22"/>
        <v>2</v>
      </c>
      <c r="P93" s="16" t="str">
        <f t="shared" si="16"/>
        <v>Per:4 Res:2 Efi:2</v>
      </c>
      <c r="Q93" s="16">
        <f t="shared" si="17"/>
        <v>16</v>
      </c>
      <c r="R93" s="16">
        <v>30</v>
      </c>
    </row>
    <row r="94" spans="2:18" x14ac:dyDescent="0.35">
      <c r="B94" s="16">
        <f t="shared" si="9"/>
        <v>4</v>
      </c>
      <c r="C94" s="16">
        <f t="shared" si="21"/>
        <v>2</v>
      </c>
      <c r="D94" s="16">
        <f t="shared" si="21"/>
        <v>3</v>
      </c>
      <c r="E94" s="16" t="str">
        <f t="shared" si="18"/>
        <v>Imp:4 Ocu:2 Doc:3</v>
      </c>
      <c r="F94" s="16">
        <f t="shared" si="19"/>
        <v>24</v>
      </c>
      <c r="G94" s="16">
        <v>30</v>
      </c>
      <c r="M94" s="16">
        <f t="shared" si="8"/>
        <v>2</v>
      </c>
      <c r="N94" s="16">
        <f t="shared" si="11"/>
        <v>4</v>
      </c>
      <c r="O94" s="16">
        <f t="shared" si="22"/>
        <v>3</v>
      </c>
      <c r="P94" s="16" t="str">
        <f t="shared" si="16"/>
        <v>Per:4 Res:2 Efi:3</v>
      </c>
      <c r="Q94" s="16">
        <f t="shared" si="17"/>
        <v>24</v>
      </c>
      <c r="R94" s="16">
        <v>30</v>
      </c>
    </row>
    <row r="95" spans="2:18" x14ac:dyDescent="0.35">
      <c r="B95" s="16">
        <f t="shared" si="9"/>
        <v>4</v>
      </c>
      <c r="C95" s="16">
        <f t="shared" si="21"/>
        <v>2</v>
      </c>
      <c r="D95" s="16">
        <f t="shared" si="21"/>
        <v>4</v>
      </c>
      <c r="E95" s="16" t="str">
        <f t="shared" si="18"/>
        <v>Imp:4 Ocu:2 Doc:4</v>
      </c>
      <c r="F95" s="16">
        <f t="shared" si="19"/>
        <v>32</v>
      </c>
      <c r="G95" s="16">
        <v>30</v>
      </c>
      <c r="M95" s="16">
        <f t="shared" si="8"/>
        <v>2</v>
      </c>
      <c r="N95" s="16">
        <f t="shared" si="11"/>
        <v>4</v>
      </c>
      <c r="O95" s="16">
        <f t="shared" si="22"/>
        <v>4</v>
      </c>
      <c r="P95" s="16" t="str">
        <f t="shared" si="16"/>
        <v>Per:4 Res:2 Efi:4</v>
      </c>
      <c r="Q95" s="16">
        <f t="shared" si="17"/>
        <v>32</v>
      </c>
      <c r="R95" s="16">
        <v>30</v>
      </c>
    </row>
    <row r="96" spans="2:18" x14ac:dyDescent="0.35">
      <c r="B96" s="16">
        <f t="shared" si="9"/>
        <v>4</v>
      </c>
      <c r="C96" s="16">
        <f t="shared" si="21"/>
        <v>2</v>
      </c>
      <c r="D96" s="16">
        <f t="shared" si="21"/>
        <v>5</v>
      </c>
      <c r="E96" s="16" t="str">
        <f t="shared" si="18"/>
        <v>Imp:4 Ocu:2 Doc:5</v>
      </c>
      <c r="F96" s="16">
        <f t="shared" si="19"/>
        <v>40</v>
      </c>
      <c r="G96" s="16">
        <v>30</v>
      </c>
      <c r="M96" s="16">
        <f t="shared" si="8"/>
        <v>2</v>
      </c>
      <c r="N96" s="16">
        <f t="shared" si="11"/>
        <v>4</v>
      </c>
      <c r="O96" s="16">
        <f t="shared" si="22"/>
        <v>5</v>
      </c>
      <c r="P96" s="16" t="str">
        <f t="shared" si="16"/>
        <v>Per:4 Res:2 Efi:5</v>
      </c>
      <c r="Q96" s="16">
        <f t="shared" si="17"/>
        <v>40</v>
      </c>
      <c r="R96" s="16">
        <v>30</v>
      </c>
    </row>
    <row r="97" spans="2:18" x14ac:dyDescent="0.35">
      <c r="B97" s="16">
        <f t="shared" si="9"/>
        <v>4</v>
      </c>
      <c r="C97" s="16">
        <f t="shared" si="21"/>
        <v>3</v>
      </c>
      <c r="D97" s="16">
        <f t="shared" si="21"/>
        <v>1</v>
      </c>
      <c r="E97" s="16" t="str">
        <f t="shared" si="18"/>
        <v>Imp:4 Ocu:3 Doc:1</v>
      </c>
      <c r="F97" s="16">
        <f t="shared" si="19"/>
        <v>12</v>
      </c>
      <c r="G97" s="16">
        <v>30</v>
      </c>
      <c r="M97" s="16">
        <f t="shared" si="8"/>
        <v>3</v>
      </c>
      <c r="N97" s="16">
        <f t="shared" si="11"/>
        <v>4</v>
      </c>
      <c r="O97" s="16">
        <f t="shared" si="22"/>
        <v>1</v>
      </c>
      <c r="P97" s="16" t="str">
        <f t="shared" si="16"/>
        <v>Per:4 Res:3 Efi:1</v>
      </c>
      <c r="Q97" s="16">
        <f t="shared" si="17"/>
        <v>12</v>
      </c>
      <c r="R97" s="16">
        <v>30</v>
      </c>
    </row>
    <row r="98" spans="2:18" x14ac:dyDescent="0.35">
      <c r="B98" s="16">
        <f t="shared" si="9"/>
        <v>4</v>
      </c>
      <c r="C98" s="16">
        <f t="shared" si="21"/>
        <v>3</v>
      </c>
      <c r="D98" s="16">
        <f t="shared" si="21"/>
        <v>2</v>
      </c>
      <c r="E98" s="16" t="str">
        <f t="shared" si="18"/>
        <v>Imp:4 Ocu:3 Doc:2</v>
      </c>
      <c r="F98" s="16">
        <f t="shared" si="19"/>
        <v>24</v>
      </c>
      <c r="G98" s="16">
        <v>30</v>
      </c>
      <c r="M98" s="16">
        <f t="shared" si="8"/>
        <v>3</v>
      </c>
      <c r="N98" s="16">
        <f t="shared" si="11"/>
        <v>4</v>
      </c>
      <c r="O98" s="16">
        <f t="shared" si="22"/>
        <v>2</v>
      </c>
      <c r="P98" s="16" t="str">
        <f t="shared" si="16"/>
        <v>Per:4 Res:3 Efi:2</v>
      </c>
      <c r="Q98" s="16">
        <f t="shared" si="17"/>
        <v>24</v>
      </c>
      <c r="R98" s="16">
        <v>30</v>
      </c>
    </row>
    <row r="99" spans="2:18" x14ac:dyDescent="0.35">
      <c r="B99" s="16">
        <f t="shared" si="9"/>
        <v>4</v>
      </c>
      <c r="C99" s="16">
        <f t="shared" si="21"/>
        <v>3</v>
      </c>
      <c r="D99" s="16">
        <f t="shared" si="21"/>
        <v>3</v>
      </c>
      <c r="E99" s="16" t="str">
        <f t="shared" si="18"/>
        <v>Imp:4 Ocu:3 Doc:3</v>
      </c>
      <c r="F99" s="16">
        <f t="shared" si="19"/>
        <v>36</v>
      </c>
      <c r="G99" s="16">
        <v>32</v>
      </c>
      <c r="M99" s="16">
        <f t="shared" si="8"/>
        <v>3</v>
      </c>
      <c r="N99" s="16">
        <f t="shared" si="11"/>
        <v>4</v>
      </c>
      <c r="O99" s="16">
        <f t="shared" si="22"/>
        <v>3</v>
      </c>
      <c r="P99" s="16" t="str">
        <f t="shared" si="16"/>
        <v>Per:4 Res:3 Efi:3</v>
      </c>
      <c r="Q99" s="16">
        <f t="shared" si="17"/>
        <v>36</v>
      </c>
      <c r="R99" s="16">
        <v>32</v>
      </c>
    </row>
    <row r="100" spans="2:18" x14ac:dyDescent="0.35">
      <c r="B100" s="16">
        <f t="shared" si="9"/>
        <v>4</v>
      </c>
      <c r="C100" s="16">
        <f t="shared" si="21"/>
        <v>3</v>
      </c>
      <c r="D100" s="16">
        <f t="shared" si="21"/>
        <v>4</v>
      </c>
      <c r="E100" s="16" t="str">
        <f t="shared" si="18"/>
        <v>Imp:4 Ocu:3 Doc:4</v>
      </c>
      <c r="F100" s="16">
        <f t="shared" si="19"/>
        <v>48</v>
      </c>
      <c r="G100" s="16">
        <v>32</v>
      </c>
      <c r="M100" s="16">
        <f t="shared" si="8"/>
        <v>3</v>
      </c>
      <c r="N100" s="16">
        <f t="shared" si="11"/>
        <v>4</v>
      </c>
      <c r="O100" s="16">
        <f t="shared" si="22"/>
        <v>4</v>
      </c>
      <c r="P100" s="16" t="str">
        <f t="shared" si="16"/>
        <v>Per:4 Res:3 Efi:4</v>
      </c>
      <c r="Q100" s="16">
        <f t="shared" si="17"/>
        <v>48</v>
      </c>
      <c r="R100" s="16">
        <v>32</v>
      </c>
    </row>
    <row r="101" spans="2:18" x14ac:dyDescent="0.35">
      <c r="B101" s="16">
        <f t="shared" si="9"/>
        <v>4</v>
      </c>
      <c r="C101" s="16">
        <f t="shared" si="21"/>
        <v>3</v>
      </c>
      <c r="D101" s="16">
        <f t="shared" si="21"/>
        <v>5</v>
      </c>
      <c r="E101" s="16" t="str">
        <f t="shared" si="18"/>
        <v>Imp:4 Ocu:3 Doc:5</v>
      </c>
      <c r="F101" s="16">
        <f t="shared" si="19"/>
        <v>60</v>
      </c>
      <c r="G101" s="16">
        <v>32</v>
      </c>
      <c r="M101" s="16">
        <f t="shared" ref="M101:M136" si="23">+M76</f>
        <v>3</v>
      </c>
      <c r="N101" s="16">
        <f t="shared" si="11"/>
        <v>4</v>
      </c>
      <c r="O101" s="16">
        <f t="shared" si="22"/>
        <v>5</v>
      </c>
      <c r="P101" s="16" t="str">
        <f t="shared" si="16"/>
        <v>Per:4 Res:3 Efi:5</v>
      </c>
      <c r="Q101" s="16">
        <f t="shared" si="17"/>
        <v>60</v>
      </c>
      <c r="R101" s="16">
        <v>32</v>
      </c>
    </row>
    <row r="102" spans="2:18" x14ac:dyDescent="0.35">
      <c r="B102" s="16">
        <f t="shared" ref="B102:B111" si="24">+B77+1</f>
        <v>4</v>
      </c>
      <c r="C102" s="16">
        <f t="shared" si="21"/>
        <v>4</v>
      </c>
      <c r="D102" s="16">
        <f t="shared" si="21"/>
        <v>1</v>
      </c>
      <c r="E102" s="16" t="str">
        <f t="shared" si="18"/>
        <v>Imp:4 Ocu:4 Doc:1</v>
      </c>
      <c r="F102" s="16">
        <f t="shared" si="19"/>
        <v>16</v>
      </c>
      <c r="G102" s="16">
        <v>36</v>
      </c>
      <c r="M102" s="16">
        <f t="shared" si="23"/>
        <v>4</v>
      </c>
      <c r="N102" s="16">
        <f t="shared" ref="N102:N111" si="25">+N77+1</f>
        <v>4</v>
      </c>
      <c r="O102" s="16">
        <f t="shared" si="22"/>
        <v>1</v>
      </c>
      <c r="P102" s="16" t="str">
        <f t="shared" si="16"/>
        <v>Per:4 Res:4 Efi:1</v>
      </c>
      <c r="Q102" s="16">
        <f t="shared" si="17"/>
        <v>16</v>
      </c>
      <c r="R102" s="16">
        <v>36</v>
      </c>
    </row>
    <row r="103" spans="2:18" x14ac:dyDescent="0.35">
      <c r="B103" s="16">
        <f t="shared" si="24"/>
        <v>4</v>
      </c>
      <c r="C103" s="16">
        <f t="shared" si="21"/>
        <v>4</v>
      </c>
      <c r="D103" s="16">
        <f t="shared" si="21"/>
        <v>2</v>
      </c>
      <c r="E103" s="16" t="str">
        <f t="shared" si="18"/>
        <v>Imp:4 Ocu:4 Doc:2</v>
      </c>
      <c r="F103" s="16">
        <f t="shared" si="19"/>
        <v>32</v>
      </c>
      <c r="G103" s="16">
        <v>36</v>
      </c>
      <c r="M103" s="16">
        <f t="shared" si="23"/>
        <v>4</v>
      </c>
      <c r="N103" s="16">
        <f t="shared" si="25"/>
        <v>4</v>
      </c>
      <c r="O103" s="16">
        <f t="shared" si="22"/>
        <v>2</v>
      </c>
      <c r="P103" s="16" t="str">
        <f t="shared" si="16"/>
        <v>Per:4 Res:4 Efi:2</v>
      </c>
      <c r="Q103" s="16">
        <f t="shared" si="17"/>
        <v>32</v>
      </c>
      <c r="R103" s="16">
        <v>36</v>
      </c>
    </row>
    <row r="104" spans="2:18" x14ac:dyDescent="0.35">
      <c r="B104" s="16">
        <f t="shared" si="24"/>
        <v>4</v>
      </c>
      <c r="C104" s="16">
        <f t="shared" ref="C104:D111" si="26">+C79</f>
        <v>4</v>
      </c>
      <c r="D104" s="16">
        <f t="shared" si="26"/>
        <v>3</v>
      </c>
      <c r="E104" s="16" t="str">
        <f t="shared" si="18"/>
        <v>Imp:4 Ocu:4 Doc:3</v>
      </c>
      <c r="F104" s="16">
        <f t="shared" si="19"/>
        <v>48</v>
      </c>
      <c r="G104" s="16">
        <v>36</v>
      </c>
      <c r="M104" s="16">
        <f t="shared" si="23"/>
        <v>4</v>
      </c>
      <c r="N104" s="16">
        <f t="shared" si="25"/>
        <v>4</v>
      </c>
      <c r="O104" s="16">
        <f t="shared" si="22"/>
        <v>3</v>
      </c>
      <c r="P104" s="16" t="str">
        <f t="shared" si="16"/>
        <v>Per:4 Res:4 Efi:3</v>
      </c>
      <c r="Q104" s="16">
        <f t="shared" si="17"/>
        <v>48</v>
      </c>
      <c r="R104" s="16">
        <v>36</v>
      </c>
    </row>
    <row r="105" spans="2:18" x14ac:dyDescent="0.35">
      <c r="B105" s="16">
        <f t="shared" si="24"/>
        <v>4</v>
      </c>
      <c r="C105" s="16">
        <f t="shared" si="26"/>
        <v>4</v>
      </c>
      <c r="D105" s="16">
        <f t="shared" si="26"/>
        <v>4</v>
      </c>
      <c r="E105" s="16" t="str">
        <f t="shared" si="18"/>
        <v>Imp:4 Ocu:4 Doc:4</v>
      </c>
      <c r="F105" s="16">
        <f t="shared" si="19"/>
        <v>64</v>
      </c>
      <c r="G105" s="16">
        <v>40</v>
      </c>
      <c r="M105" s="16">
        <f t="shared" si="23"/>
        <v>4</v>
      </c>
      <c r="N105" s="16">
        <f t="shared" si="25"/>
        <v>4</v>
      </c>
      <c r="O105" s="16">
        <f t="shared" si="22"/>
        <v>4</v>
      </c>
      <c r="P105" s="16" t="str">
        <f t="shared" si="16"/>
        <v>Per:4 Res:4 Efi:4</v>
      </c>
      <c r="Q105" s="16">
        <f t="shared" si="17"/>
        <v>64</v>
      </c>
      <c r="R105" s="16">
        <v>40</v>
      </c>
    </row>
    <row r="106" spans="2:18" x14ac:dyDescent="0.35">
      <c r="B106" s="16">
        <f t="shared" si="24"/>
        <v>4</v>
      </c>
      <c r="C106" s="16">
        <f t="shared" si="26"/>
        <v>4</v>
      </c>
      <c r="D106" s="16">
        <f t="shared" si="26"/>
        <v>5</v>
      </c>
      <c r="E106" s="16" t="str">
        <f t="shared" si="18"/>
        <v>Imp:4 Ocu:4 Doc:5</v>
      </c>
      <c r="F106" s="16">
        <f t="shared" si="19"/>
        <v>80</v>
      </c>
      <c r="G106" s="16">
        <v>40</v>
      </c>
      <c r="M106" s="16">
        <f t="shared" si="23"/>
        <v>4</v>
      </c>
      <c r="N106" s="16">
        <f t="shared" si="25"/>
        <v>4</v>
      </c>
      <c r="O106" s="16">
        <f t="shared" si="22"/>
        <v>5</v>
      </c>
      <c r="P106" s="16" t="str">
        <f t="shared" si="16"/>
        <v>Per:4 Res:4 Efi:5</v>
      </c>
      <c r="Q106" s="16">
        <f t="shared" si="17"/>
        <v>80</v>
      </c>
      <c r="R106" s="16">
        <v>40</v>
      </c>
    </row>
    <row r="107" spans="2:18" x14ac:dyDescent="0.35">
      <c r="B107" s="16">
        <f t="shared" si="24"/>
        <v>4</v>
      </c>
      <c r="C107" s="16">
        <f t="shared" si="26"/>
        <v>5</v>
      </c>
      <c r="D107" s="16">
        <f t="shared" si="26"/>
        <v>1</v>
      </c>
      <c r="E107" s="16" t="str">
        <f t="shared" si="18"/>
        <v>Imp:4 Ocu:5 Doc:1</v>
      </c>
      <c r="F107" s="16">
        <f t="shared" si="19"/>
        <v>20</v>
      </c>
      <c r="G107" s="16">
        <v>40</v>
      </c>
      <c r="M107" s="16">
        <f t="shared" si="23"/>
        <v>5</v>
      </c>
      <c r="N107" s="16">
        <f t="shared" si="25"/>
        <v>4</v>
      </c>
      <c r="O107" s="16">
        <f t="shared" si="22"/>
        <v>1</v>
      </c>
      <c r="P107" s="16" t="str">
        <f t="shared" si="16"/>
        <v>Per:4 Res:5 Efi:1</v>
      </c>
      <c r="Q107" s="16">
        <f t="shared" si="17"/>
        <v>20</v>
      </c>
      <c r="R107" s="16">
        <v>40</v>
      </c>
    </row>
    <row r="108" spans="2:18" x14ac:dyDescent="0.35">
      <c r="B108" s="16">
        <f t="shared" si="24"/>
        <v>4</v>
      </c>
      <c r="C108" s="16">
        <f t="shared" si="26"/>
        <v>5</v>
      </c>
      <c r="D108" s="16">
        <f t="shared" si="26"/>
        <v>2</v>
      </c>
      <c r="E108" s="16" t="str">
        <f t="shared" si="18"/>
        <v>Imp:4 Ocu:5 Doc:2</v>
      </c>
      <c r="F108" s="16">
        <f t="shared" si="19"/>
        <v>40</v>
      </c>
      <c r="G108" s="16">
        <v>40</v>
      </c>
      <c r="M108" s="16">
        <f t="shared" si="23"/>
        <v>5</v>
      </c>
      <c r="N108" s="16">
        <f t="shared" si="25"/>
        <v>4</v>
      </c>
      <c r="O108" s="16">
        <f t="shared" si="22"/>
        <v>2</v>
      </c>
      <c r="P108" s="16" t="str">
        <f t="shared" si="16"/>
        <v>Per:4 Res:5 Efi:2</v>
      </c>
      <c r="Q108" s="16">
        <f t="shared" si="17"/>
        <v>40</v>
      </c>
      <c r="R108" s="16">
        <v>40</v>
      </c>
    </row>
    <row r="109" spans="2:18" x14ac:dyDescent="0.35">
      <c r="B109" s="16">
        <f t="shared" si="24"/>
        <v>4</v>
      </c>
      <c r="C109" s="16">
        <f t="shared" si="26"/>
        <v>5</v>
      </c>
      <c r="D109" s="16">
        <f t="shared" si="26"/>
        <v>3</v>
      </c>
      <c r="E109" s="16" t="str">
        <f t="shared" si="18"/>
        <v>Imp:4 Ocu:5 Doc:3</v>
      </c>
      <c r="F109" s="16">
        <f t="shared" si="19"/>
        <v>60</v>
      </c>
      <c r="G109" s="16">
        <v>40</v>
      </c>
      <c r="M109" s="16">
        <f t="shared" si="23"/>
        <v>5</v>
      </c>
      <c r="N109" s="16">
        <f t="shared" si="25"/>
        <v>4</v>
      </c>
      <c r="O109" s="16">
        <f t="shared" si="22"/>
        <v>3</v>
      </c>
      <c r="P109" s="16" t="str">
        <f t="shared" si="16"/>
        <v>Per:4 Res:5 Efi:3</v>
      </c>
      <c r="Q109" s="16">
        <f t="shared" si="17"/>
        <v>60</v>
      </c>
      <c r="R109" s="16">
        <v>40</v>
      </c>
    </row>
    <row r="110" spans="2:18" x14ac:dyDescent="0.35">
      <c r="B110" s="16">
        <f t="shared" si="24"/>
        <v>4</v>
      </c>
      <c r="C110" s="16">
        <f t="shared" si="26"/>
        <v>5</v>
      </c>
      <c r="D110" s="16">
        <f t="shared" si="26"/>
        <v>4</v>
      </c>
      <c r="E110" s="16" t="str">
        <f t="shared" si="18"/>
        <v>Imp:4 Ocu:5 Doc:4</v>
      </c>
      <c r="F110" s="16">
        <f t="shared" si="19"/>
        <v>80</v>
      </c>
      <c r="G110" s="16">
        <v>40</v>
      </c>
      <c r="M110" s="16">
        <f t="shared" si="23"/>
        <v>5</v>
      </c>
      <c r="N110" s="16">
        <f t="shared" si="25"/>
        <v>4</v>
      </c>
      <c r="O110" s="16">
        <f t="shared" si="22"/>
        <v>4</v>
      </c>
      <c r="P110" s="16" t="str">
        <f t="shared" si="16"/>
        <v>Per:4 Res:5 Efi:4</v>
      </c>
      <c r="Q110" s="16">
        <f t="shared" si="17"/>
        <v>80</v>
      </c>
      <c r="R110" s="16">
        <v>40</v>
      </c>
    </row>
    <row r="111" spans="2:18" x14ac:dyDescent="0.35">
      <c r="B111" s="16">
        <f t="shared" si="24"/>
        <v>4</v>
      </c>
      <c r="C111" s="16">
        <f t="shared" si="26"/>
        <v>5</v>
      </c>
      <c r="D111" s="16">
        <f t="shared" si="26"/>
        <v>5</v>
      </c>
      <c r="E111" s="16" t="str">
        <f t="shared" si="18"/>
        <v>Imp:4 Ocu:5 Doc:5</v>
      </c>
      <c r="F111" s="16">
        <f t="shared" si="19"/>
        <v>100</v>
      </c>
      <c r="G111" s="16">
        <v>45</v>
      </c>
      <c r="M111" s="16">
        <f t="shared" si="23"/>
        <v>5</v>
      </c>
      <c r="N111" s="16">
        <f t="shared" si="25"/>
        <v>4</v>
      </c>
      <c r="O111" s="16">
        <f t="shared" si="22"/>
        <v>5</v>
      </c>
      <c r="P111" s="16" t="str">
        <f t="shared" si="16"/>
        <v>Per:4 Res:5 Efi:5</v>
      </c>
      <c r="Q111" s="16">
        <f t="shared" si="17"/>
        <v>100</v>
      </c>
      <c r="R111" s="16">
        <v>45</v>
      </c>
    </row>
    <row r="112" spans="2:18" x14ac:dyDescent="0.35">
      <c r="B112" s="16">
        <f>+B87+1</f>
        <v>5</v>
      </c>
      <c r="C112" s="16">
        <f>+C87</f>
        <v>1</v>
      </c>
      <c r="D112" s="16">
        <f>+D87</f>
        <v>1</v>
      </c>
      <c r="E112" s="16" t="str">
        <f t="shared" si="18"/>
        <v>Imp:5 Ocu:1 Doc:1</v>
      </c>
      <c r="F112" s="16">
        <f t="shared" si="19"/>
        <v>5</v>
      </c>
      <c r="G112" s="16">
        <v>45</v>
      </c>
      <c r="M112" s="16">
        <f t="shared" si="23"/>
        <v>1</v>
      </c>
      <c r="N112" s="16">
        <f>+N87+1</f>
        <v>5</v>
      </c>
      <c r="O112" s="16">
        <f>+O87</f>
        <v>1</v>
      </c>
      <c r="P112" s="16" t="str">
        <f t="shared" si="16"/>
        <v>Per:5 Res:1 Efi:1</v>
      </c>
      <c r="Q112" s="16">
        <f t="shared" si="17"/>
        <v>5</v>
      </c>
      <c r="R112" s="16">
        <v>45</v>
      </c>
    </row>
    <row r="113" spans="2:18" x14ac:dyDescent="0.35">
      <c r="B113" s="16">
        <f t="shared" ref="B113:B136" si="27">+B88+1</f>
        <v>5</v>
      </c>
      <c r="C113" s="16">
        <f t="shared" ref="C113:D128" si="28">+C88</f>
        <v>1</v>
      </c>
      <c r="D113" s="16">
        <f t="shared" si="28"/>
        <v>2</v>
      </c>
      <c r="E113" s="16" t="str">
        <f t="shared" si="18"/>
        <v>Imp:5 Ocu:1 Doc:2</v>
      </c>
      <c r="F113" s="16">
        <f t="shared" si="19"/>
        <v>10</v>
      </c>
      <c r="G113" s="16">
        <v>45</v>
      </c>
      <c r="M113" s="16">
        <f t="shared" si="23"/>
        <v>1</v>
      </c>
      <c r="N113" s="16">
        <f t="shared" ref="N113:N136" si="29">+N88+1</f>
        <v>5</v>
      </c>
      <c r="O113" s="16">
        <f t="shared" ref="O113:O136" si="30">+O88</f>
        <v>2</v>
      </c>
      <c r="P113" s="16" t="str">
        <f t="shared" si="16"/>
        <v>Per:5 Res:1 Efi:2</v>
      </c>
      <c r="Q113" s="16">
        <f t="shared" si="17"/>
        <v>10</v>
      </c>
      <c r="R113" s="16">
        <v>45</v>
      </c>
    </row>
    <row r="114" spans="2:18" x14ac:dyDescent="0.35">
      <c r="B114" s="16">
        <f t="shared" si="27"/>
        <v>5</v>
      </c>
      <c r="C114" s="16">
        <f t="shared" si="28"/>
        <v>1</v>
      </c>
      <c r="D114" s="16">
        <f t="shared" si="28"/>
        <v>3</v>
      </c>
      <c r="E114" s="16" t="str">
        <f t="shared" si="18"/>
        <v>Imp:5 Ocu:1 Doc:3</v>
      </c>
      <c r="F114" s="16">
        <f t="shared" si="19"/>
        <v>15</v>
      </c>
      <c r="G114" s="16">
        <v>48</v>
      </c>
      <c r="M114" s="16">
        <f t="shared" si="23"/>
        <v>1</v>
      </c>
      <c r="N114" s="16">
        <f t="shared" si="29"/>
        <v>5</v>
      </c>
      <c r="O114" s="16">
        <f t="shared" si="30"/>
        <v>3</v>
      </c>
      <c r="P114" s="16" t="str">
        <f t="shared" si="16"/>
        <v>Per:5 Res:1 Efi:3</v>
      </c>
      <c r="Q114" s="16">
        <f t="shared" si="17"/>
        <v>15</v>
      </c>
      <c r="R114" s="16">
        <v>48</v>
      </c>
    </row>
    <row r="115" spans="2:18" x14ac:dyDescent="0.35">
      <c r="B115" s="16">
        <f t="shared" si="27"/>
        <v>5</v>
      </c>
      <c r="C115" s="16">
        <f t="shared" si="28"/>
        <v>1</v>
      </c>
      <c r="D115" s="16">
        <f t="shared" si="28"/>
        <v>4</v>
      </c>
      <c r="E115" s="16" t="str">
        <f t="shared" si="18"/>
        <v>Imp:5 Ocu:1 Doc:4</v>
      </c>
      <c r="F115" s="16">
        <f t="shared" si="19"/>
        <v>20</v>
      </c>
      <c r="G115" s="16">
        <v>48</v>
      </c>
      <c r="M115" s="16">
        <f t="shared" si="23"/>
        <v>1</v>
      </c>
      <c r="N115" s="16">
        <f t="shared" si="29"/>
        <v>5</v>
      </c>
      <c r="O115" s="16">
        <f t="shared" si="30"/>
        <v>4</v>
      </c>
      <c r="P115" s="16" t="str">
        <f t="shared" si="16"/>
        <v>Per:5 Res:1 Efi:4</v>
      </c>
      <c r="Q115" s="16">
        <f t="shared" si="17"/>
        <v>20</v>
      </c>
      <c r="R115" s="16">
        <v>48</v>
      </c>
    </row>
    <row r="116" spans="2:18" x14ac:dyDescent="0.35">
      <c r="B116" s="16">
        <f t="shared" si="27"/>
        <v>5</v>
      </c>
      <c r="C116" s="16">
        <f t="shared" si="28"/>
        <v>1</v>
      </c>
      <c r="D116" s="16">
        <f t="shared" si="28"/>
        <v>5</v>
      </c>
      <c r="E116" s="16" t="str">
        <f t="shared" si="18"/>
        <v>Imp:5 Ocu:1 Doc:5</v>
      </c>
      <c r="F116" s="16">
        <f t="shared" si="19"/>
        <v>25</v>
      </c>
      <c r="G116" s="16">
        <v>48</v>
      </c>
      <c r="M116" s="16">
        <f t="shared" si="23"/>
        <v>1</v>
      </c>
      <c r="N116" s="16">
        <f t="shared" si="29"/>
        <v>5</v>
      </c>
      <c r="O116" s="16">
        <f t="shared" si="30"/>
        <v>5</v>
      </c>
      <c r="P116" s="16" t="str">
        <f t="shared" si="16"/>
        <v>Per:5 Res:1 Efi:5</v>
      </c>
      <c r="Q116" s="16">
        <f t="shared" si="17"/>
        <v>25</v>
      </c>
      <c r="R116" s="16">
        <v>48</v>
      </c>
    </row>
    <row r="117" spans="2:18" x14ac:dyDescent="0.35">
      <c r="B117" s="16">
        <f t="shared" si="27"/>
        <v>5</v>
      </c>
      <c r="C117" s="16">
        <f t="shared" si="28"/>
        <v>2</v>
      </c>
      <c r="D117" s="16">
        <f t="shared" si="28"/>
        <v>1</v>
      </c>
      <c r="E117" s="16" t="str">
        <f t="shared" si="18"/>
        <v>Imp:5 Ocu:2 Doc:1</v>
      </c>
      <c r="F117" s="16">
        <f t="shared" si="19"/>
        <v>10</v>
      </c>
      <c r="G117" s="16">
        <v>50</v>
      </c>
      <c r="M117" s="16">
        <f t="shared" si="23"/>
        <v>2</v>
      </c>
      <c r="N117" s="16">
        <f t="shared" si="29"/>
        <v>5</v>
      </c>
      <c r="O117" s="16">
        <f t="shared" si="30"/>
        <v>1</v>
      </c>
      <c r="P117" s="16" t="str">
        <f t="shared" si="16"/>
        <v>Per:5 Res:2 Efi:1</v>
      </c>
      <c r="Q117" s="16">
        <f t="shared" si="17"/>
        <v>10</v>
      </c>
      <c r="R117" s="16">
        <v>50</v>
      </c>
    </row>
    <row r="118" spans="2:18" x14ac:dyDescent="0.35">
      <c r="B118" s="16">
        <f t="shared" si="27"/>
        <v>5</v>
      </c>
      <c r="C118" s="16">
        <f t="shared" si="28"/>
        <v>2</v>
      </c>
      <c r="D118" s="16">
        <f t="shared" si="28"/>
        <v>2</v>
      </c>
      <c r="E118" s="16" t="str">
        <f t="shared" si="18"/>
        <v>Imp:5 Ocu:2 Doc:2</v>
      </c>
      <c r="F118" s="16">
        <f t="shared" si="19"/>
        <v>20</v>
      </c>
      <c r="G118" s="16">
        <v>50</v>
      </c>
      <c r="M118" s="16">
        <f t="shared" si="23"/>
        <v>2</v>
      </c>
      <c r="N118" s="16">
        <f t="shared" si="29"/>
        <v>5</v>
      </c>
      <c r="O118" s="16">
        <f t="shared" si="30"/>
        <v>2</v>
      </c>
      <c r="P118" s="16" t="str">
        <f t="shared" si="16"/>
        <v>Per:5 Res:2 Efi:2</v>
      </c>
      <c r="Q118" s="16">
        <f t="shared" si="17"/>
        <v>20</v>
      </c>
      <c r="R118" s="16">
        <v>50</v>
      </c>
    </row>
    <row r="119" spans="2:18" x14ac:dyDescent="0.35">
      <c r="B119" s="16">
        <f t="shared" si="27"/>
        <v>5</v>
      </c>
      <c r="C119" s="16">
        <f t="shared" si="28"/>
        <v>2</v>
      </c>
      <c r="D119" s="16">
        <f t="shared" si="28"/>
        <v>3</v>
      </c>
      <c r="E119" s="16" t="str">
        <f t="shared" si="18"/>
        <v>Imp:5 Ocu:2 Doc:3</v>
      </c>
      <c r="F119" s="16">
        <f t="shared" si="19"/>
        <v>30</v>
      </c>
      <c r="G119" s="16">
        <v>50</v>
      </c>
      <c r="M119" s="16">
        <f t="shared" si="23"/>
        <v>2</v>
      </c>
      <c r="N119" s="16">
        <f t="shared" si="29"/>
        <v>5</v>
      </c>
      <c r="O119" s="16">
        <f t="shared" si="30"/>
        <v>3</v>
      </c>
      <c r="P119" s="16" t="str">
        <f t="shared" si="16"/>
        <v>Per:5 Res:2 Efi:3</v>
      </c>
      <c r="Q119" s="16">
        <f t="shared" si="17"/>
        <v>30</v>
      </c>
      <c r="R119" s="16">
        <v>50</v>
      </c>
    </row>
    <row r="120" spans="2:18" x14ac:dyDescent="0.35">
      <c r="B120" s="16">
        <f t="shared" si="27"/>
        <v>5</v>
      </c>
      <c r="C120" s="16">
        <f t="shared" si="28"/>
        <v>2</v>
      </c>
      <c r="D120" s="16">
        <f t="shared" si="28"/>
        <v>4</v>
      </c>
      <c r="E120" s="16" t="str">
        <f t="shared" si="18"/>
        <v>Imp:5 Ocu:2 Doc:4</v>
      </c>
      <c r="F120" s="16">
        <f t="shared" si="19"/>
        <v>40</v>
      </c>
      <c r="G120" s="16">
        <v>60</v>
      </c>
      <c r="M120" s="16">
        <f t="shared" si="23"/>
        <v>2</v>
      </c>
      <c r="N120" s="16">
        <f t="shared" si="29"/>
        <v>5</v>
      </c>
      <c r="O120" s="16">
        <f t="shared" si="30"/>
        <v>4</v>
      </c>
      <c r="P120" s="16" t="str">
        <f t="shared" si="16"/>
        <v>Per:5 Res:2 Efi:4</v>
      </c>
      <c r="Q120" s="16">
        <f t="shared" si="17"/>
        <v>40</v>
      </c>
      <c r="R120" s="16">
        <v>60</v>
      </c>
    </row>
    <row r="121" spans="2:18" x14ac:dyDescent="0.35">
      <c r="B121" s="16">
        <f t="shared" si="27"/>
        <v>5</v>
      </c>
      <c r="C121" s="16">
        <f t="shared" si="28"/>
        <v>2</v>
      </c>
      <c r="D121" s="16">
        <f t="shared" si="28"/>
        <v>5</v>
      </c>
      <c r="E121" s="16" t="str">
        <f t="shared" si="18"/>
        <v>Imp:5 Ocu:2 Doc:5</v>
      </c>
      <c r="F121" s="16">
        <f t="shared" si="19"/>
        <v>50</v>
      </c>
      <c r="G121" s="16">
        <v>60</v>
      </c>
      <c r="M121" s="16">
        <f t="shared" si="23"/>
        <v>2</v>
      </c>
      <c r="N121" s="16">
        <f t="shared" si="29"/>
        <v>5</v>
      </c>
      <c r="O121" s="16">
        <f t="shared" si="30"/>
        <v>5</v>
      </c>
      <c r="P121" s="16" t="str">
        <f t="shared" si="16"/>
        <v>Per:5 Res:2 Efi:5</v>
      </c>
      <c r="Q121" s="16">
        <f t="shared" si="17"/>
        <v>50</v>
      </c>
      <c r="R121" s="16">
        <v>60</v>
      </c>
    </row>
    <row r="122" spans="2:18" x14ac:dyDescent="0.35">
      <c r="B122" s="16">
        <f t="shared" si="27"/>
        <v>5</v>
      </c>
      <c r="C122" s="16">
        <f t="shared" si="28"/>
        <v>3</v>
      </c>
      <c r="D122" s="16">
        <f t="shared" si="28"/>
        <v>1</v>
      </c>
      <c r="E122" s="16" t="str">
        <f t="shared" si="18"/>
        <v>Imp:5 Ocu:3 Doc:1</v>
      </c>
      <c r="F122" s="16">
        <f t="shared" si="19"/>
        <v>15</v>
      </c>
      <c r="G122" s="16">
        <v>60</v>
      </c>
      <c r="M122" s="16">
        <f t="shared" si="23"/>
        <v>3</v>
      </c>
      <c r="N122" s="16">
        <f t="shared" si="29"/>
        <v>5</v>
      </c>
      <c r="O122" s="16">
        <f t="shared" si="30"/>
        <v>1</v>
      </c>
      <c r="P122" s="16" t="str">
        <f t="shared" si="16"/>
        <v>Per:5 Res:3 Efi:1</v>
      </c>
      <c r="Q122" s="16">
        <f t="shared" si="17"/>
        <v>15</v>
      </c>
      <c r="R122" s="16">
        <v>60</v>
      </c>
    </row>
    <row r="123" spans="2:18" x14ac:dyDescent="0.35">
      <c r="B123" s="16">
        <f t="shared" si="27"/>
        <v>5</v>
      </c>
      <c r="C123" s="16">
        <f t="shared" si="28"/>
        <v>3</v>
      </c>
      <c r="D123" s="16">
        <f t="shared" si="28"/>
        <v>2</v>
      </c>
      <c r="E123" s="16" t="str">
        <f t="shared" si="18"/>
        <v>Imp:5 Ocu:3 Doc:2</v>
      </c>
      <c r="F123" s="16">
        <f t="shared" si="19"/>
        <v>30</v>
      </c>
      <c r="G123" s="16">
        <v>60</v>
      </c>
      <c r="M123" s="16">
        <f t="shared" si="23"/>
        <v>3</v>
      </c>
      <c r="N123" s="16">
        <f t="shared" si="29"/>
        <v>5</v>
      </c>
      <c r="O123" s="16">
        <f t="shared" si="30"/>
        <v>2</v>
      </c>
      <c r="P123" s="16" t="str">
        <f t="shared" si="16"/>
        <v>Per:5 Res:3 Efi:2</v>
      </c>
      <c r="Q123" s="16">
        <f t="shared" si="17"/>
        <v>30</v>
      </c>
      <c r="R123" s="16">
        <v>60</v>
      </c>
    </row>
    <row r="124" spans="2:18" x14ac:dyDescent="0.35">
      <c r="B124" s="16">
        <f t="shared" si="27"/>
        <v>5</v>
      </c>
      <c r="C124" s="16">
        <f t="shared" si="28"/>
        <v>3</v>
      </c>
      <c r="D124" s="16">
        <f t="shared" si="28"/>
        <v>3</v>
      </c>
      <c r="E124" s="16" t="str">
        <f t="shared" si="18"/>
        <v>Imp:5 Ocu:3 Doc:3</v>
      </c>
      <c r="F124" s="16">
        <f t="shared" si="19"/>
        <v>45</v>
      </c>
      <c r="G124" s="16">
        <v>60</v>
      </c>
      <c r="M124" s="16">
        <f t="shared" si="23"/>
        <v>3</v>
      </c>
      <c r="N124" s="16">
        <f t="shared" si="29"/>
        <v>5</v>
      </c>
      <c r="O124" s="16">
        <f t="shared" si="30"/>
        <v>3</v>
      </c>
      <c r="P124" s="16" t="str">
        <f t="shared" si="16"/>
        <v>Per:5 Res:3 Efi:3</v>
      </c>
      <c r="Q124" s="16">
        <f t="shared" si="17"/>
        <v>45</v>
      </c>
      <c r="R124" s="16">
        <v>60</v>
      </c>
    </row>
    <row r="125" spans="2:18" x14ac:dyDescent="0.35">
      <c r="B125" s="16">
        <f t="shared" si="27"/>
        <v>5</v>
      </c>
      <c r="C125" s="16">
        <f t="shared" si="28"/>
        <v>3</v>
      </c>
      <c r="D125" s="16">
        <f t="shared" si="28"/>
        <v>4</v>
      </c>
      <c r="E125" s="16" t="str">
        <f t="shared" si="18"/>
        <v>Imp:5 Ocu:3 Doc:4</v>
      </c>
      <c r="F125" s="16">
        <f t="shared" si="19"/>
        <v>60</v>
      </c>
      <c r="G125" s="16">
        <v>60</v>
      </c>
      <c r="M125" s="16">
        <f t="shared" si="23"/>
        <v>3</v>
      </c>
      <c r="N125" s="16">
        <f t="shared" si="29"/>
        <v>5</v>
      </c>
      <c r="O125" s="16">
        <f t="shared" si="30"/>
        <v>4</v>
      </c>
      <c r="P125" s="16" t="str">
        <f t="shared" si="16"/>
        <v>Per:5 Res:3 Efi:4</v>
      </c>
      <c r="Q125" s="16">
        <f t="shared" si="17"/>
        <v>60</v>
      </c>
      <c r="R125" s="16">
        <v>60</v>
      </c>
    </row>
    <row r="126" spans="2:18" x14ac:dyDescent="0.35">
      <c r="B126" s="16">
        <f t="shared" si="27"/>
        <v>5</v>
      </c>
      <c r="C126" s="16">
        <f t="shared" si="28"/>
        <v>3</v>
      </c>
      <c r="D126" s="16">
        <f t="shared" si="28"/>
        <v>5</v>
      </c>
      <c r="E126" s="16" t="str">
        <f t="shared" si="18"/>
        <v>Imp:5 Ocu:3 Doc:5</v>
      </c>
      <c r="F126" s="16">
        <f t="shared" si="19"/>
        <v>75</v>
      </c>
      <c r="G126" s="16">
        <v>64</v>
      </c>
      <c r="M126" s="16">
        <f t="shared" si="23"/>
        <v>3</v>
      </c>
      <c r="N126" s="16">
        <f t="shared" si="29"/>
        <v>5</v>
      </c>
      <c r="O126" s="16">
        <f t="shared" si="30"/>
        <v>5</v>
      </c>
      <c r="P126" s="16" t="str">
        <f t="shared" si="16"/>
        <v>Per:5 Res:3 Efi:5</v>
      </c>
      <c r="Q126" s="16">
        <f t="shared" si="17"/>
        <v>75</v>
      </c>
      <c r="R126" s="16">
        <v>64</v>
      </c>
    </row>
    <row r="127" spans="2:18" x14ac:dyDescent="0.35">
      <c r="B127" s="16">
        <f t="shared" si="27"/>
        <v>5</v>
      </c>
      <c r="C127" s="16">
        <f t="shared" si="28"/>
        <v>4</v>
      </c>
      <c r="D127" s="16">
        <f t="shared" si="28"/>
        <v>1</v>
      </c>
      <c r="E127" s="16" t="str">
        <f t="shared" si="18"/>
        <v>Imp:5 Ocu:4 Doc:1</v>
      </c>
      <c r="F127" s="16">
        <f t="shared" si="19"/>
        <v>20</v>
      </c>
      <c r="G127" s="16">
        <v>75</v>
      </c>
      <c r="M127" s="16">
        <f t="shared" si="23"/>
        <v>4</v>
      </c>
      <c r="N127" s="16">
        <f t="shared" si="29"/>
        <v>5</v>
      </c>
      <c r="O127" s="16">
        <f t="shared" si="30"/>
        <v>1</v>
      </c>
      <c r="P127" s="16" t="str">
        <f t="shared" si="16"/>
        <v>Per:5 Res:4 Efi:1</v>
      </c>
      <c r="Q127" s="16">
        <f t="shared" si="17"/>
        <v>20</v>
      </c>
      <c r="R127" s="16">
        <v>75</v>
      </c>
    </row>
    <row r="128" spans="2:18" x14ac:dyDescent="0.35">
      <c r="B128" s="16">
        <f t="shared" si="27"/>
        <v>5</v>
      </c>
      <c r="C128" s="16">
        <f t="shared" si="28"/>
        <v>4</v>
      </c>
      <c r="D128" s="16">
        <f t="shared" si="28"/>
        <v>2</v>
      </c>
      <c r="E128" s="16" t="str">
        <f t="shared" si="18"/>
        <v>Imp:5 Ocu:4 Doc:2</v>
      </c>
      <c r="F128" s="16">
        <f t="shared" si="19"/>
        <v>40</v>
      </c>
      <c r="G128" s="16">
        <v>75</v>
      </c>
      <c r="M128" s="16">
        <f t="shared" si="23"/>
        <v>4</v>
      </c>
      <c r="N128" s="16">
        <f t="shared" si="29"/>
        <v>5</v>
      </c>
      <c r="O128" s="16">
        <f t="shared" si="30"/>
        <v>2</v>
      </c>
      <c r="P128" s="16" t="str">
        <f t="shared" si="16"/>
        <v>Per:5 Res:4 Efi:2</v>
      </c>
      <c r="Q128" s="16">
        <f t="shared" si="17"/>
        <v>40</v>
      </c>
      <c r="R128" s="16">
        <v>75</v>
      </c>
    </row>
    <row r="129" spans="2:18" x14ac:dyDescent="0.35">
      <c r="B129" s="16">
        <f t="shared" si="27"/>
        <v>5</v>
      </c>
      <c r="C129" s="16">
        <f t="shared" ref="C129:D136" si="31">+C104</f>
        <v>4</v>
      </c>
      <c r="D129" s="16">
        <f t="shared" si="31"/>
        <v>3</v>
      </c>
      <c r="E129" s="16" t="str">
        <f t="shared" si="18"/>
        <v>Imp:5 Ocu:4 Doc:3</v>
      </c>
      <c r="F129" s="16">
        <f t="shared" si="19"/>
        <v>60</v>
      </c>
      <c r="G129" s="16">
        <v>75</v>
      </c>
      <c r="M129" s="16">
        <f t="shared" si="23"/>
        <v>4</v>
      </c>
      <c r="N129" s="16">
        <f t="shared" si="29"/>
        <v>5</v>
      </c>
      <c r="O129" s="16">
        <f t="shared" si="30"/>
        <v>3</v>
      </c>
      <c r="P129" s="16" t="str">
        <f t="shared" si="16"/>
        <v>Per:5 Res:4 Efi:3</v>
      </c>
      <c r="Q129" s="16">
        <f t="shared" si="17"/>
        <v>60</v>
      </c>
      <c r="R129" s="16">
        <v>75</v>
      </c>
    </row>
    <row r="130" spans="2:18" x14ac:dyDescent="0.35">
      <c r="B130" s="16">
        <f t="shared" si="27"/>
        <v>5</v>
      </c>
      <c r="C130" s="16">
        <f t="shared" si="31"/>
        <v>4</v>
      </c>
      <c r="D130" s="16">
        <f t="shared" si="31"/>
        <v>4</v>
      </c>
      <c r="E130" s="16" t="str">
        <f t="shared" si="18"/>
        <v>Imp:5 Ocu:4 Doc:4</v>
      </c>
      <c r="F130" s="16">
        <f t="shared" si="19"/>
        <v>80</v>
      </c>
      <c r="G130" s="16">
        <v>80</v>
      </c>
      <c r="M130" s="16">
        <f t="shared" si="23"/>
        <v>4</v>
      </c>
      <c r="N130" s="16">
        <f t="shared" si="29"/>
        <v>5</v>
      </c>
      <c r="O130" s="16">
        <f t="shared" si="30"/>
        <v>4</v>
      </c>
      <c r="P130" s="16" t="str">
        <f t="shared" si="16"/>
        <v>Per:5 Res:4 Efi:4</v>
      </c>
      <c r="Q130" s="16">
        <f t="shared" si="17"/>
        <v>80</v>
      </c>
      <c r="R130" s="16">
        <v>80</v>
      </c>
    </row>
    <row r="131" spans="2:18" x14ac:dyDescent="0.35">
      <c r="B131" s="16">
        <f t="shared" si="27"/>
        <v>5</v>
      </c>
      <c r="C131" s="16">
        <f t="shared" si="31"/>
        <v>4</v>
      </c>
      <c r="D131" s="16">
        <f t="shared" si="31"/>
        <v>5</v>
      </c>
      <c r="E131" s="16" t="str">
        <f t="shared" si="18"/>
        <v>Imp:5 Ocu:4 Doc:5</v>
      </c>
      <c r="F131" s="16">
        <f t="shared" si="19"/>
        <v>100</v>
      </c>
      <c r="G131" s="16">
        <v>80</v>
      </c>
      <c r="M131" s="16">
        <f t="shared" si="23"/>
        <v>4</v>
      </c>
      <c r="N131" s="16">
        <f t="shared" si="29"/>
        <v>5</v>
      </c>
      <c r="O131" s="16">
        <f t="shared" si="30"/>
        <v>5</v>
      </c>
      <c r="P131" s="16" t="str">
        <f t="shared" si="16"/>
        <v>Per:5 Res:4 Efi:5</v>
      </c>
      <c r="Q131" s="16">
        <f t="shared" si="17"/>
        <v>100</v>
      </c>
      <c r="R131" s="16">
        <v>80</v>
      </c>
    </row>
    <row r="132" spans="2:18" x14ac:dyDescent="0.35">
      <c r="B132" s="16">
        <f t="shared" si="27"/>
        <v>5</v>
      </c>
      <c r="C132" s="16">
        <f t="shared" si="31"/>
        <v>5</v>
      </c>
      <c r="D132" s="16">
        <f t="shared" si="31"/>
        <v>1</v>
      </c>
      <c r="E132" s="16" t="str">
        <f t="shared" si="18"/>
        <v>Imp:5 Ocu:5 Doc:1</v>
      </c>
      <c r="F132" s="16">
        <f t="shared" si="19"/>
        <v>25</v>
      </c>
      <c r="G132" s="16">
        <v>80</v>
      </c>
      <c r="M132" s="16">
        <f t="shared" si="23"/>
        <v>5</v>
      </c>
      <c r="N132" s="16">
        <f t="shared" si="29"/>
        <v>5</v>
      </c>
      <c r="O132" s="16">
        <f t="shared" si="30"/>
        <v>1</v>
      </c>
      <c r="P132" s="16" t="str">
        <f t="shared" si="16"/>
        <v>Per:5 Res:5 Efi:1</v>
      </c>
      <c r="Q132" s="16">
        <f t="shared" si="17"/>
        <v>25</v>
      </c>
      <c r="R132" s="16">
        <v>80</v>
      </c>
    </row>
    <row r="133" spans="2:18" x14ac:dyDescent="0.35">
      <c r="B133" s="16">
        <f t="shared" si="27"/>
        <v>5</v>
      </c>
      <c r="C133" s="16">
        <f t="shared" si="31"/>
        <v>5</v>
      </c>
      <c r="D133" s="16">
        <f t="shared" si="31"/>
        <v>2</v>
      </c>
      <c r="E133" s="16" t="str">
        <f t="shared" si="18"/>
        <v>Imp:5 Ocu:5 Doc:2</v>
      </c>
      <c r="F133" s="16">
        <f t="shared" si="19"/>
        <v>50</v>
      </c>
      <c r="G133" s="16">
        <v>100</v>
      </c>
      <c r="M133" s="16">
        <f t="shared" si="23"/>
        <v>5</v>
      </c>
      <c r="N133" s="16">
        <f t="shared" si="29"/>
        <v>5</v>
      </c>
      <c r="O133" s="16">
        <f t="shared" si="30"/>
        <v>2</v>
      </c>
      <c r="P133" s="16" t="str">
        <f t="shared" si="16"/>
        <v>Per:5 Res:5 Efi:2</v>
      </c>
      <c r="Q133" s="16">
        <f t="shared" si="17"/>
        <v>50</v>
      </c>
      <c r="R133" s="16">
        <v>100</v>
      </c>
    </row>
    <row r="134" spans="2:18" x14ac:dyDescent="0.35">
      <c r="B134" s="16">
        <f t="shared" si="27"/>
        <v>5</v>
      </c>
      <c r="C134" s="16">
        <f t="shared" si="31"/>
        <v>5</v>
      </c>
      <c r="D134" s="16">
        <f t="shared" si="31"/>
        <v>3</v>
      </c>
      <c r="E134" s="16" t="str">
        <f t="shared" si="18"/>
        <v>Imp:5 Ocu:5 Doc:3</v>
      </c>
      <c r="F134" s="16">
        <f t="shared" si="19"/>
        <v>75</v>
      </c>
      <c r="G134" s="16">
        <v>100</v>
      </c>
      <c r="M134" s="16">
        <f t="shared" si="23"/>
        <v>5</v>
      </c>
      <c r="N134" s="16">
        <f t="shared" si="29"/>
        <v>5</v>
      </c>
      <c r="O134" s="16">
        <f t="shared" si="30"/>
        <v>3</v>
      </c>
      <c r="P134" s="16" t="str">
        <f t="shared" si="16"/>
        <v>Per:5 Res:5 Efi:3</v>
      </c>
      <c r="Q134" s="16">
        <f t="shared" si="17"/>
        <v>75</v>
      </c>
      <c r="R134" s="16">
        <v>100</v>
      </c>
    </row>
    <row r="135" spans="2:18" x14ac:dyDescent="0.35">
      <c r="B135" s="16">
        <f t="shared" si="27"/>
        <v>5</v>
      </c>
      <c r="C135" s="16">
        <f t="shared" si="31"/>
        <v>5</v>
      </c>
      <c r="D135" s="16">
        <f t="shared" si="31"/>
        <v>4</v>
      </c>
      <c r="E135" s="16" t="str">
        <f t="shared" si="18"/>
        <v>Imp:5 Ocu:5 Doc:4</v>
      </c>
      <c r="F135" s="16">
        <f t="shared" si="19"/>
        <v>100</v>
      </c>
      <c r="G135" s="16">
        <v>100</v>
      </c>
      <c r="M135" s="16">
        <f t="shared" si="23"/>
        <v>5</v>
      </c>
      <c r="N135" s="16">
        <f t="shared" si="29"/>
        <v>5</v>
      </c>
      <c r="O135" s="16">
        <f t="shared" si="30"/>
        <v>4</v>
      </c>
      <c r="P135" s="16" t="str">
        <f t="shared" si="16"/>
        <v>Per:5 Res:5 Efi:4</v>
      </c>
      <c r="Q135" s="16">
        <f t="shared" si="17"/>
        <v>100</v>
      </c>
      <c r="R135" s="16">
        <v>100</v>
      </c>
    </row>
    <row r="136" spans="2:18" x14ac:dyDescent="0.35">
      <c r="B136" s="16">
        <f t="shared" si="27"/>
        <v>5</v>
      </c>
      <c r="C136" s="16">
        <f t="shared" si="31"/>
        <v>5</v>
      </c>
      <c r="D136" s="16">
        <f t="shared" si="31"/>
        <v>5</v>
      </c>
      <c r="E136" s="16" t="str">
        <f t="shared" si="18"/>
        <v>Imp:5 Ocu:5 Doc:5</v>
      </c>
      <c r="F136" s="16">
        <f t="shared" si="19"/>
        <v>125</v>
      </c>
      <c r="G136" s="16">
        <v>125</v>
      </c>
      <c r="M136" s="16">
        <f t="shared" si="23"/>
        <v>5</v>
      </c>
      <c r="N136" s="16">
        <f t="shared" si="29"/>
        <v>5</v>
      </c>
      <c r="O136" s="16">
        <f t="shared" si="30"/>
        <v>5</v>
      </c>
      <c r="P136" s="16" t="str">
        <f t="shared" si="16"/>
        <v>Per:5 Res:5 Efi:5</v>
      </c>
      <c r="Q136" s="16">
        <f t="shared" si="17"/>
        <v>125</v>
      </c>
      <c r="R136" s="16">
        <v>125</v>
      </c>
    </row>
  </sheetData>
  <autoFilter ref="A10:W136" xr:uid="{E9DB1454-A566-4B06-B528-01848F9B301D}">
    <filterColumn colId="7" showButton="0"/>
    <filterColumn colId="9" showButton="0"/>
    <filterColumn colId="18" showButton="0"/>
    <filterColumn colId="20" showButton="0"/>
  </autoFilter>
  <mergeCells count="10">
    <mergeCell ref="J11:K11"/>
    <mergeCell ref="U11:V11"/>
    <mergeCell ref="B8:K8"/>
    <mergeCell ref="M8:V8"/>
    <mergeCell ref="B9:K9"/>
    <mergeCell ref="M9:V9"/>
    <mergeCell ref="H10:I10"/>
    <mergeCell ref="J10:K10"/>
    <mergeCell ref="U10:V10"/>
    <mergeCell ref="S10:T10"/>
  </mergeCells>
  <conditionalFormatting sqref="F12:G136">
    <cfRule type="cellIs" dxfId="405" priority="35" operator="lessThanOrEqual">
      <formula>10</formula>
    </cfRule>
    <cfRule type="cellIs" dxfId="404" priority="36" operator="lessThanOrEqual">
      <formula>20</formula>
    </cfRule>
    <cfRule type="cellIs" dxfId="403" priority="37" operator="lessThanOrEqual">
      <formula>40</formula>
    </cfRule>
    <cfRule type="cellIs" dxfId="402" priority="38" operator="lessThanOrEqual">
      <formula>60</formula>
    </cfRule>
    <cfRule type="cellIs" dxfId="401" priority="39" operator="lessThanOrEqual">
      <formula>90</formula>
    </cfRule>
    <cfRule type="cellIs" dxfId="400" priority="40" operator="lessThanOrEqual">
      <formula>125</formula>
    </cfRule>
  </conditionalFormatting>
  <conditionalFormatting sqref="Q12:R136">
    <cfRule type="cellIs" dxfId="399" priority="23" operator="lessThanOrEqual">
      <formula>10</formula>
    </cfRule>
    <cfRule type="cellIs" dxfId="398" priority="24" operator="lessThanOrEqual">
      <formula>20</formula>
    </cfRule>
    <cfRule type="cellIs" dxfId="397" priority="25" operator="lessThanOrEqual">
      <formula>40</formula>
    </cfRule>
    <cfRule type="cellIs" dxfId="396" priority="26" operator="lessThanOrEqual">
      <formula>60</formula>
    </cfRule>
    <cfRule type="cellIs" dxfId="395" priority="27" operator="lessThanOrEqual">
      <formula>90</formula>
    </cfRule>
    <cfRule type="cellIs" dxfId="394" priority="28" operator="lessThanOrEqual">
      <formula>125</formula>
    </cfRule>
  </conditionalFormatting>
  <printOptions horizontalCentered="1" verticalCentered="1"/>
  <pageMargins left="0.70866141732283472" right="0.70866141732283472" top="0.74803149606299213" bottom="0.74803149606299213" header="0.31496062992125984" footer="0.31496062992125984"/>
  <pageSetup paperSize="9" scale="34"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tabColor theme="3"/>
    <pageSetUpPr fitToPage="1"/>
  </sheetPr>
  <dimension ref="B1:AE60"/>
  <sheetViews>
    <sheetView showGridLines="0" topLeftCell="Q1" workbookViewId="0">
      <selection activeCell="A18" sqref="A18"/>
    </sheetView>
  </sheetViews>
  <sheetFormatPr baseColWidth="10" defaultColWidth="11.453125" defaultRowHeight="14.5" zeroHeight="1" x14ac:dyDescent="0.35"/>
  <cols>
    <col min="1" max="1" width="2.6328125" customWidth="1"/>
    <col min="2" max="13" width="15.6328125" customWidth="1"/>
    <col min="14" max="14" width="11.453125" customWidth="1"/>
    <col min="15" max="16" width="15.6328125" style="16" customWidth="1"/>
    <col min="17" max="17" width="4.6328125" style="35" customWidth="1"/>
    <col min="18" max="18" width="15.6328125" style="16" customWidth="1"/>
    <col min="19" max="23" width="15.6328125" customWidth="1"/>
    <col min="24" max="24" width="2.6328125" customWidth="1"/>
  </cols>
  <sheetData>
    <row r="1" spans="2:31" x14ac:dyDescent="0.35">
      <c r="B1" s="16"/>
      <c r="O1"/>
      <c r="P1"/>
      <c r="Q1"/>
      <c r="R1"/>
    </row>
    <row r="2" spans="2:31" ht="15.5" x14ac:dyDescent="0.35">
      <c r="B2" s="56" t="s">
        <v>142</v>
      </c>
      <c r="C2" s="57"/>
      <c r="D2" s="57"/>
      <c r="O2"/>
      <c r="P2"/>
      <c r="Q2"/>
      <c r="R2"/>
    </row>
    <row r="3" spans="2:31" x14ac:dyDescent="0.35">
      <c r="B3" s="17" t="s">
        <v>56</v>
      </c>
      <c r="C3" s="17"/>
      <c r="D3" s="17"/>
      <c r="O3"/>
      <c r="P3"/>
      <c r="Q3"/>
      <c r="R3"/>
    </row>
    <row r="4" spans="2:31" x14ac:dyDescent="0.35">
      <c r="B4" s="17" t="s">
        <v>143</v>
      </c>
      <c r="C4" s="17"/>
      <c r="E4" s="58"/>
      <c r="O4"/>
      <c r="P4"/>
      <c r="Q4"/>
      <c r="R4"/>
    </row>
    <row r="5" spans="2:31" x14ac:dyDescent="0.35">
      <c r="B5" s="17" t="s">
        <v>144</v>
      </c>
      <c r="C5" s="17"/>
      <c r="E5" s="59"/>
      <c r="O5"/>
      <c r="P5"/>
      <c r="Q5"/>
      <c r="R5"/>
    </row>
    <row r="6" spans="2:31" x14ac:dyDescent="0.35">
      <c r="B6" s="18" t="s">
        <v>57</v>
      </c>
      <c r="C6" s="19" t="s">
        <v>122</v>
      </c>
      <c r="O6"/>
      <c r="P6"/>
      <c r="Q6"/>
      <c r="R6"/>
    </row>
    <row r="7" spans="2:31" x14ac:dyDescent="0.35"/>
    <row r="8" spans="2:31" x14ac:dyDescent="0.35">
      <c r="B8" s="227" t="s">
        <v>12</v>
      </c>
      <c r="C8" s="227"/>
      <c r="D8" s="227"/>
      <c r="E8" s="227"/>
      <c r="F8" s="227"/>
      <c r="G8" s="227"/>
      <c r="H8" s="227"/>
      <c r="I8" s="227"/>
      <c r="J8" s="227"/>
      <c r="K8" s="227"/>
      <c r="L8" s="227"/>
      <c r="M8" s="227"/>
      <c r="O8" s="227" t="s">
        <v>12</v>
      </c>
      <c r="P8" s="227"/>
      <c r="Q8" s="227"/>
      <c r="R8" s="227"/>
      <c r="S8" s="227"/>
      <c r="T8" s="227"/>
      <c r="U8" s="227"/>
      <c r="V8" s="227"/>
      <c r="W8" s="227"/>
    </row>
    <row r="9" spans="2:31" x14ac:dyDescent="0.35">
      <c r="B9" s="228" t="s">
        <v>60</v>
      </c>
      <c r="C9" s="228"/>
      <c r="D9" s="228"/>
      <c r="E9" s="228"/>
      <c r="F9" s="229" t="s">
        <v>123</v>
      </c>
      <c r="G9" s="230"/>
      <c r="H9" s="228" t="s">
        <v>60</v>
      </c>
      <c r="I9" s="228"/>
      <c r="J9" s="228"/>
      <c r="K9" s="228"/>
      <c r="L9" s="229" t="s">
        <v>123</v>
      </c>
      <c r="M9" s="230"/>
      <c r="O9" s="36" t="s">
        <v>60</v>
      </c>
      <c r="P9" s="36" t="s">
        <v>60</v>
      </c>
      <c r="Q9" s="37"/>
      <c r="R9" s="228" t="s">
        <v>124</v>
      </c>
      <c r="S9" s="228"/>
      <c r="T9" s="233" t="s">
        <v>372</v>
      </c>
      <c r="U9" s="233"/>
      <c r="V9" s="229" t="s">
        <v>123</v>
      </c>
      <c r="W9" s="230"/>
      <c r="Y9" s="248" t="s">
        <v>438</v>
      </c>
      <c r="Z9" s="248"/>
      <c r="AA9" s="248"/>
      <c r="AB9" s="248" t="s">
        <v>439</v>
      </c>
      <c r="AC9" s="248"/>
      <c r="AD9" s="248"/>
      <c r="AE9" s="248"/>
    </row>
    <row r="10" spans="2:31" ht="43.5" x14ac:dyDescent="0.35">
      <c r="B10" s="15" t="s">
        <v>7</v>
      </c>
      <c r="C10" s="15" t="s">
        <v>125</v>
      </c>
      <c r="D10" s="15" t="s">
        <v>126</v>
      </c>
      <c r="E10" s="15" t="s">
        <v>127</v>
      </c>
      <c r="F10" s="231" t="s">
        <v>128</v>
      </c>
      <c r="G10" s="232"/>
      <c r="H10" s="15" t="s">
        <v>8</v>
      </c>
      <c r="I10" s="15" t="s">
        <v>397</v>
      </c>
      <c r="J10" s="15" t="s">
        <v>398</v>
      </c>
      <c r="K10" s="15" t="s">
        <v>399</v>
      </c>
      <c r="L10" s="231" t="s">
        <v>400</v>
      </c>
      <c r="M10" s="232"/>
      <c r="O10" s="38" t="s">
        <v>129</v>
      </c>
      <c r="P10" s="38" t="s">
        <v>401</v>
      </c>
      <c r="Q10" s="39"/>
      <c r="R10" s="38" t="s">
        <v>390</v>
      </c>
      <c r="S10" s="38" t="s">
        <v>130</v>
      </c>
      <c r="T10" s="38" t="s">
        <v>193</v>
      </c>
      <c r="U10" s="38" t="s">
        <v>194</v>
      </c>
      <c r="V10" s="231" t="s">
        <v>132</v>
      </c>
      <c r="W10" s="232"/>
      <c r="Y10" s="248" t="s">
        <v>123</v>
      </c>
      <c r="Z10" s="248"/>
      <c r="AA10" s="148" t="s">
        <v>440</v>
      </c>
      <c r="AB10" s="248"/>
      <c r="AC10" s="248"/>
      <c r="AD10" s="248"/>
      <c r="AE10" s="248"/>
    </row>
    <row r="11" spans="2:31" ht="15" customHeight="1" x14ac:dyDescent="0.35">
      <c r="B11" s="33">
        <v>1</v>
      </c>
      <c r="C11" s="40">
        <v>0</v>
      </c>
      <c r="D11" s="41">
        <f t="shared" ref="D11:D40" si="0">+B11-C11</f>
        <v>1</v>
      </c>
      <c r="E11" s="44" t="s">
        <v>133</v>
      </c>
      <c r="F11" s="44">
        <v>1</v>
      </c>
      <c r="G11" s="45" t="s">
        <v>206</v>
      </c>
      <c r="H11" s="33">
        <v>1</v>
      </c>
      <c r="I11" s="40">
        <v>0</v>
      </c>
      <c r="J11" s="41">
        <f t="shared" ref="J11:J40" si="1">+H11-I11</f>
        <v>1</v>
      </c>
      <c r="K11" s="44" t="s">
        <v>133</v>
      </c>
      <c r="L11" s="44">
        <v>1</v>
      </c>
      <c r="M11" s="45" t="s">
        <v>134</v>
      </c>
      <c r="O11" s="46">
        <f>+B11</f>
        <v>1</v>
      </c>
      <c r="P11" s="46">
        <f>+H11</f>
        <v>1</v>
      </c>
      <c r="Q11" s="42"/>
      <c r="R11" s="46" t="str">
        <f t="shared" ref="R11:R35" si="2">+CONCATENATE("Imp:",O11," Prob:",P11)</f>
        <v>Imp:1 Prob:1</v>
      </c>
      <c r="S11" s="46">
        <f t="shared" ref="S11:S35" si="3">+O11*P11</f>
        <v>1</v>
      </c>
      <c r="T11" s="244">
        <v>1</v>
      </c>
      <c r="U11" s="244">
        <v>3</v>
      </c>
      <c r="V11" s="234">
        <v>1</v>
      </c>
      <c r="W11" s="246" t="s">
        <v>33</v>
      </c>
      <c r="Y11" s="243" t="s">
        <v>138</v>
      </c>
      <c r="Z11" s="243"/>
      <c r="AA11" s="33">
        <v>4</v>
      </c>
      <c r="AB11" s="33"/>
      <c r="AC11" s="33"/>
      <c r="AD11" s="33" t="s">
        <v>200</v>
      </c>
      <c r="AE11" s="33" t="s">
        <v>155</v>
      </c>
    </row>
    <row r="12" spans="2:31" x14ac:dyDescent="0.35">
      <c r="B12" s="33">
        <v>1</v>
      </c>
      <c r="C12" s="43">
        <v>1</v>
      </c>
      <c r="D12" s="41">
        <f t="shared" si="0"/>
        <v>0</v>
      </c>
      <c r="E12" s="44">
        <v>2</v>
      </c>
      <c r="F12" s="33">
        <v>2</v>
      </c>
      <c r="G12" s="45" t="s">
        <v>205</v>
      </c>
      <c r="H12" s="33">
        <v>1</v>
      </c>
      <c r="I12" s="43">
        <v>1</v>
      </c>
      <c r="J12" s="41">
        <f t="shared" si="1"/>
        <v>0</v>
      </c>
      <c r="K12" s="44">
        <v>2</v>
      </c>
      <c r="L12" s="33">
        <v>2</v>
      </c>
      <c r="M12" s="45" t="s">
        <v>33</v>
      </c>
      <c r="O12" s="46">
        <f>+O11</f>
        <v>1</v>
      </c>
      <c r="P12" s="46">
        <v>2</v>
      </c>
      <c r="Q12" s="42"/>
      <c r="R12" s="46" t="str">
        <f t="shared" si="2"/>
        <v>Imp:1 Prob:2</v>
      </c>
      <c r="S12" s="46">
        <f t="shared" si="3"/>
        <v>2</v>
      </c>
      <c r="T12" s="245"/>
      <c r="U12" s="245"/>
      <c r="V12" s="235"/>
      <c r="W12" s="247"/>
      <c r="Y12" s="242" t="s">
        <v>34</v>
      </c>
      <c r="Z12" s="242"/>
      <c r="AA12" s="33">
        <v>3</v>
      </c>
      <c r="AB12" s="33"/>
      <c r="AC12" s="33"/>
      <c r="AD12" s="33" t="s">
        <v>200</v>
      </c>
      <c r="AE12" s="33" t="s">
        <v>155</v>
      </c>
    </row>
    <row r="13" spans="2:31" x14ac:dyDescent="0.35">
      <c r="B13" s="33">
        <v>1</v>
      </c>
      <c r="C13" s="41">
        <v>2</v>
      </c>
      <c r="D13" s="45">
        <f t="shared" si="0"/>
        <v>-1</v>
      </c>
      <c r="E13" s="47">
        <v>3</v>
      </c>
      <c r="F13" s="33">
        <v>3</v>
      </c>
      <c r="G13" s="41" t="s">
        <v>203</v>
      </c>
      <c r="H13" s="33">
        <v>1</v>
      </c>
      <c r="I13" s="41">
        <v>2</v>
      </c>
      <c r="J13" s="45">
        <f t="shared" si="1"/>
        <v>-1</v>
      </c>
      <c r="K13" s="47">
        <v>3</v>
      </c>
      <c r="L13" s="33">
        <v>3</v>
      </c>
      <c r="M13" s="41" t="s">
        <v>557</v>
      </c>
      <c r="O13" s="46">
        <f t="shared" ref="O13:O15" si="4">+O12</f>
        <v>1</v>
      </c>
      <c r="P13" s="48">
        <v>3</v>
      </c>
      <c r="Q13" s="42"/>
      <c r="R13" s="46" t="str">
        <f t="shared" si="2"/>
        <v>Imp:1 Prob:3</v>
      </c>
      <c r="S13" s="46">
        <f t="shared" si="3"/>
        <v>3</v>
      </c>
      <c r="T13" s="48">
        <v>4</v>
      </c>
      <c r="U13" s="48">
        <v>8</v>
      </c>
      <c r="V13" s="48">
        <v>2</v>
      </c>
      <c r="W13" s="41" t="s">
        <v>557</v>
      </c>
      <c r="Y13" s="241" t="s">
        <v>557</v>
      </c>
      <c r="Z13" s="241"/>
      <c r="AA13" s="33">
        <v>2</v>
      </c>
      <c r="AB13" s="33" t="s">
        <v>201</v>
      </c>
      <c r="AC13" s="33" t="s">
        <v>442</v>
      </c>
      <c r="AD13" s="33"/>
      <c r="AE13" s="33"/>
    </row>
    <row r="14" spans="2:31" x14ac:dyDescent="0.35">
      <c r="B14" s="33">
        <v>1</v>
      </c>
      <c r="C14" s="45">
        <v>3</v>
      </c>
      <c r="D14" s="45">
        <f t="shared" si="0"/>
        <v>-2</v>
      </c>
      <c r="E14" s="54">
        <v>4</v>
      </c>
      <c r="F14" s="55">
        <v>4</v>
      </c>
      <c r="G14" s="50" t="s">
        <v>204</v>
      </c>
      <c r="H14" s="33">
        <v>1</v>
      </c>
      <c r="I14" s="45">
        <v>3</v>
      </c>
      <c r="J14" s="45">
        <f t="shared" si="1"/>
        <v>-2</v>
      </c>
      <c r="K14" s="54">
        <v>4</v>
      </c>
      <c r="L14" s="55">
        <v>4</v>
      </c>
      <c r="M14" s="50" t="s">
        <v>34</v>
      </c>
      <c r="O14" s="46">
        <f t="shared" si="4"/>
        <v>1</v>
      </c>
      <c r="P14" s="49">
        <v>4</v>
      </c>
      <c r="Q14" s="42"/>
      <c r="R14" s="48" t="str">
        <f t="shared" si="2"/>
        <v>Imp:1 Prob:4</v>
      </c>
      <c r="S14" s="48">
        <f t="shared" si="3"/>
        <v>4</v>
      </c>
      <c r="T14" s="144">
        <v>9</v>
      </c>
      <c r="U14" s="144">
        <v>16</v>
      </c>
      <c r="V14" s="144">
        <v>3</v>
      </c>
      <c r="W14" s="144" t="s">
        <v>34</v>
      </c>
      <c r="Y14" s="249" t="s">
        <v>33</v>
      </c>
      <c r="Z14" s="249"/>
      <c r="AA14" s="33">
        <v>1</v>
      </c>
      <c r="AB14" s="33" t="s">
        <v>201</v>
      </c>
      <c r="AC14" s="33"/>
      <c r="AD14" s="33"/>
      <c r="AE14" s="33"/>
    </row>
    <row r="15" spans="2:31" x14ac:dyDescent="0.35">
      <c r="B15" s="33">
        <v>1</v>
      </c>
      <c r="C15" s="50">
        <v>4</v>
      </c>
      <c r="D15" s="33">
        <f t="shared" si="0"/>
        <v>-3</v>
      </c>
      <c r="E15" s="51">
        <v>5</v>
      </c>
      <c r="F15" s="33">
        <v>5</v>
      </c>
      <c r="G15" s="40" t="s">
        <v>559</v>
      </c>
      <c r="H15" s="33">
        <v>1</v>
      </c>
      <c r="I15" s="50">
        <v>4</v>
      </c>
      <c r="J15" s="33">
        <f t="shared" si="1"/>
        <v>-3</v>
      </c>
      <c r="K15" s="51">
        <v>5</v>
      </c>
      <c r="L15" s="33">
        <v>5</v>
      </c>
      <c r="M15" s="40" t="s">
        <v>138</v>
      </c>
      <c r="O15" s="46">
        <f t="shared" si="4"/>
        <v>1</v>
      </c>
      <c r="P15" s="52">
        <v>5</v>
      </c>
      <c r="Q15" s="42"/>
      <c r="R15" s="48" t="str">
        <f t="shared" si="2"/>
        <v>Imp:1 Prob:5</v>
      </c>
      <c r="S15" s="48">
        <f t="shared" si="3"/>
        <v>5</v>
      </c>
      <c r="T15" s="79">
        <v>20</v>
      </c>
      <c r="U15" s="79">
        <v>25</v>
      </c>
      <c r="V15" s="79">
        <v>4</v>
      </c>
      <c r="W15" s="40" t="s">
        <v>138</v>
      </c>
      <c r="Y15" s="250"/>
      <c r="Z15" s="250"/>
      <c r="AA15" s="16"/>
      <c r="AB15" s="16"/>
      <c r="AC15" s="16"/>
      <c r="AD15" s="16"/>
      <c r="AE15" s="16"/>
    </row>
    <row r="16" spans="2:31" x14ac:dyDescent="0.35">
      <c r="B16" s="33">
        <v>1</v>
      </c>
      <c r="C16" s="33">
        <v>5</v>
      </c>
      <c r="D16" s="33">
        <f t="shared" si="0"/>
        <v>-4</v>
      </c>
      <c r="H16" s="33">
        <v>1</v>
      </c>
      <c r="I16" s="33">
        <v>5</v>
      </c>
      <c r="J16" s="33">
        <f t="shared" si="1"/>
        <v>-4</v>
      </c>
      <c r="O16" s="46">
        <f>+O11+1</f>
        <v>2</v>
      </c>
      <c r="P16" s="46">
        <f>+P11</f>
        <v>1</v>
      </c>
      <c r="R16" s="46" t="str">
        <f t="shared" si="2"/>
        <v>Imp:2 Prob:1</v>
      </c>
      <c r="S16" s="46">
        <f t="shared" si="3"/>
        <v>2</v>
      </c>
    </row>
    <row r="17" spans="2:19" x14ac:dyDescent="0.35">
      <c r="B17" s="45">
        <v>2</v>
      </c>
      <c r="C17" s="40">
        <v>0</v>
      </c>
      <c r="D17" s="43">
        <f t="shared" si="0"/>
        <v>2</v>
      </c>
      <c r="H17" s="45">
        <v>2</v>
      </c>
      <c r="I17" s="40">
        <v>0</v>
      </c>
      <c r="J17" s="43">
        <f t="shared" si="1"/>
        <v>2</v>
      </c>
      <c r="O17" s="46">
        <f>+O16</f>
        <v>2</v>
      </c>
      <c r="P17" s="46">
        <f t="shared" ref="P17:P35" si="5">+P12</f>
        <v>2</v>
      </c>
      <c r="Q17" s="42"/>
      <c r="R17" s="48" t="str">
        <f t="shared" si="2"/>
        <v>Imp:2 Prob:2</v>
      </c>
      <c r="S17" s="48">
        <f t="shared" si="3"/>
        <v>4</v>
      </c>
    </row>
    <row r="18" spans="2:19" x14ac:dyDescent="0.35">
      <c r="B18" s="45">
        <v>2</v>
      </c>
      <c r="C18" s="43">
        <v>1</v>
      </c>
      <c r="D18" s="41">
        <f t="shared" si="0"/>
        <v>1</v>
      </c>
      <c r="H18" s="45">
        <v>2</v>
      </c>
      <c r="I18" s="43">
        <v>1</v>
      </c>
      <c r="J18" s="41">
        <f t="shared" si="1"/>
        <v>1</v>
      </c>
      <c r="O18" s="46">
        <f t="shared" ref="O18:O20" si="6">+O17</f>
        <v>2</v>
      </c>
      <c r="P18" s="48">
        <f t="shared" si="5"/>
        <v>3</v>
      </c>
      <c r="Q18" s="42"/>
      <c r="R18" s="48" t="str">
        <f t="shared" si="2"/>
        <v>Imp:2 Prob:3</v>
      </c>
      <c r="S18" s="48">
        <f t="shared" si="3"/>
        <v>6</v>
      </c>
    </row>
    <row r="19" spans="2:19" x14ac:dyDescent="0.35">
      <c r="B19" s="45">
        <v>2</v>
      </c>
      <c r="C19" s="41">
        <v>2</v>
      </c>
      <c r="D19" s="41">
        <f t="shared" si="0"/>
        <v>0</v>
      </c>
      <c r="H19" s="45">
        <v>2</v>
      </c>
      <c r="I19" s="41">
        <v>2</v>
      </c>
      <c r="J19" s="41">
        <f t="shared" si="1"/>
        <v>0</v>
      </c>
      <c r="O19" s="46">
        <f t="shared" si="6"/>
        <v>2</v>
      </c>
      <c r="P19" s="49">
        <f t="shared" si="5"/>
        <v>4</v>
      </c>
      <c r="Q19" s="42"/>
      <c r="R19" s="48" t="str">
        <f t="shared" si="2"/>
        <v>Imp:2 Prob:4</v>
      </c>
      <c r="S19" s="48">
        <f t="shared" si="3"/>
        <v>8</v>
      </c>
    </row>
    <row r="20" spans="2:19" x14ac:dyDescent="0.35">
      <c r="B20" s="45">
        <v>2</v>
      </c>
      <c r="C20" s="45">
        <v>3</v>
      </c>
      <c r="D20" s="45">
        <f t="shared" si="0"/>
        <v>-1</v>
      </c>
      <c r="H20" s="45">
        <v>2</v>
      </c>
      <c r="I20" s="45">
        <v>3</v>
      </c>
      <c r="J20" s="45">
        <f t="shared" si="1"/>
        <v>-1</v>
      </c>
      <c r="O20" s="46">
        <f t="shared" si="6"/>
        <v>2</v>
      </c>
      <c r="P20" s="52">
        <f t="shared" si="5"/>
        <v>5</v>
      </c>
      <c r="Q20" s="42"/>
      <c r="R20" s="144" t="str">
        <f t="shared" si="2"/>
        <v>Imp:2 Prob:5</v>
      </c>
      <c r="S20" s="144">
        <f t="shared" si="3"/>
        <v>10</v>
      </c>
    </row>
    <row r="21" spans="2:19" x14ac:dyDescent="0.35">
      <c r="B21" s="45">
        <v>2</v>
      </c>
      <c r="C21" s="50">
        <v>4</v>
      </c>
      <c r="D21" s="45">
        <f t="shared" si="0"/>
        <v>-2</v>
      </c>
      <c r="H21" s="45">
        <v>2</v>
      </c>
      <c r="I21" s="50">
        <v>4</v>
      </c>
      <c r="J21" s="45">
        <f t="shared" si="1"/>
        <v>-2</v>
      </c>
      <c r="O21" s="48">
        <f>+O16+1</f>
        <v>3</v>
      </c>
      <c r="P21" s="46">
        <f>+P16</f>
        <v>1</v>
      </c>
      <c r="R21" s="46" t="str">
        <f t="shared" si="2"/>
        <v>Imp:3 Prob:1</v>
      </c>
      <c r="S21" s="46">
        <f t="shared" si="3"/>
        <v>3</v>
      </c>
    </row>
    <row r="22" spans="2:19" x14ac:dyDescent="0.35">
      <c r="B22" s="45">
        <v>2</v>
      </c>
      <c r="C22" s="33">
        <v>5</v>
      </c>
      <c r="D22" s="33">
        <f t="shared" si="0"/>
        <v>-3</v>
      </c>
      <c r="H22" s="45">
        <v>2</v>
      </c>
      <c r="I22" s="33">
        <v>5</v>
      </c>
      <c r="J22" s="33">
        <f t="shared" si="1"/>
        <v>-3</v>
      </c>
      <c r="O22" s="48">
        <f>+O21</f>
        <v>3</v>
      </c>
      <c r="P22" s="46">
        <f t="shared" si="5"/>
        <v>2</v>
      </c>
      <c r="Q22" s="42"/>
      <c r="R22" s="48" t="str">
        <f t="shared" si="2"/>
        <v>Imp:3 Prob:2</v>
      </c>
      <c r="S22" s="48">
        <f t="shared" si="3"/>
        <v>6</v>
      </c>
    </row>
    <row r="23" spans="2:19" x14ac:dyDescent="0.35">
      <c r="B23" s="41">
        <v>3</v>
      </c>
      <c r="C23" s="40">
        <v>0</v>
      </c>
      <c r="D23" s="43">
        <f t="shared" si="0"/>
        <v>3</v>
      </c>
      <c r="H23" s="41">
        <v>3</v>
      </c>
      <c r="I23" s="40">
        <v>0</v>
      </c>
      <c r="J23" s="43">
        <f t="shared" si="1"/>
        <v>3</v>
      </c>
      <c r="O23" s="48">
        <f t="shared" ref="O23:O25" si="7">+O22</f>
        <v>3</v>
      </c>
      <c r="P23" s="48">
        <f t="shared" si="5"/>
        <v>3</v>
      </c>
      <c r="Q23" s="42"/>
      <c r="R23" s="144" t="str">
        <f t="shared" si="2"/>
        <v>Imp:3 Prob:3</v>
      </c>
      <c r="S23" s="144">
        <f t="shared" si="3"/>
        <v>9</v>
      </c>
    </row>
    <row r="24" spans="2:19" x14ac:dyDescent="0.35">
      <c r="B24" s="41">
        <v>3</v>
      </c>
      <c r="C24" s="43">
        <v>1</v>
      </c>
      <c r="D24" s="43">
        <f t="shared" si="0"/>
        <v>2</v>
      </c>
      <c r="H24" s="41">
        <v>3</v>
      </c>
      <c r="I24" s="43">
        <v>1</v>
      </c>
      <c r="J24" s="43">
        <f t="shared" si="1"/>
        <v>2</v>
      </c>
      <c r="O24" s="48">
        <f t="shared" si="7"/>
        <v>3</v>
      </c>
      <c r="P24" s="49">
        <f t="shared" si="5"/>
        <v>4</v>
      </c>
      <c r="Q24" s="42"/>
      <c r="R24" s="144" t="str">
        <f t="shared" si="2"/>
        <v>Imp:3 Prob:4</v>
      </c>
      <c r="S24" s="144">
        <f t="shared" si="3"/>
        <v>12</v>
      </c>
    </row>
    <row r="25" spans="2:19" x14ac:dyDescent="0.35">
      <c r="B25" s="41">
        <v>3</v>
      </c>
      <c r="C25" s="41">
        <v>2</v>
      </c>
      <c r="D25" s="41">
        <f t="shared" si="0"/>
        <v>1</v>
      </c>
      <c r="H25" s="41">
        <v>3</v>
      </c>
      <c r="I25" s="41">
        <v>2</v>
      </c>
      <c r="J25" s="41">
        <f t="shared" si="1"/>
        <v>1</v>
      </c>
      <c r="O25" s="48">
        <f t="shared" si="7"/>
        <v>3</v>
      </c>
      <c r="P25" s="52">
        <f t="shared" si="5"/>
        <v>5</v>
      </c>
      <c r="Q25" s="42"/>
      <c r="R25" s="144" t="str">
        <f t="shared" si="2"/>
        <v>Imp:3 Prob:5</v>
      </c>
      <c r="S25" s="144">
        <f t="shared" si="3"/>
        <v>15</v>
      </c>
    </row>
    <row r="26" spans="2:19" x14ac:dyDescent="0.35">
      <c r="B26" s="41">
        <v>3</v>
      </c>
      <c r="C26" s="45">
        <v>3</v>
      </c>
      <c r="D26" s="41">
        <f t="shared" si="0"/>
        <v>0</v>
      </c>
      <c r="H26" s="41">
        <v>3</v>
      </c>
      <c r="I26" s="45">
        <v>3</v>
      </c>
      <c r="J26" s="41">
        <f t="shared" si="1"/>
        <v>0</v>
      </c>
      <c r="O26" s="49">
        <f>+O21+1</f>
        <v>4</v>
      </c>
      <c r="P26" s="46">
        <f>+P21</f>
        <v>1</v>
      </c>
      <c r="R26" s="48" t="str">
        <f t="shared" si="2"/>
        <v>Imp:4 Prob:1</v>
      </c>
      <c r="S26" s="48">
        <f t="shared" si="3"/>
        <v>4</v>
      </c>
    </row>
    <row r="27" spans="2:19" x14ac:dyDescent="0.35">
      <c r="B27" s="41">
        <v>3</v>
      </c>
      <c r="C27" s="50">
        <v>4</v>
      </c>
      <c r="D27" s="45">
        <f t="shared" si="0"/>
        <v>-1</v>
      </c>
      <c r="H27" s="41">
        <v>3</v>
      </c>
      <c r="I27" s="50">
        <v>4</v>
      </c>
      <c r="J27" s="45">
        <f t="shared" si="1"/>
        <v>-1</v>
      </c>
      <c r="O27" s="49">
        <f>+O26</f>
        <v>4</v>
      </c>
      <c r="P27" s="46">
        <f t="shared" si="5"/>
        <v>2</v>
      </c>
      <c r="Q27" s="42"/>
      <c r="R27" s="48" t="str">
        <f t="shared" si="2"/>
        <v>Imp:4 Prob:2</v>
      </c>
      <c r="S27" s="48">
        <f t="shared" si="3"/>
        <v>8</v>
      </c>
    </row>
    <row r="28" spans="2:19" x14ac:dyDescent="0.35">
      <c r="B28" s="41">
        <v>3</v>
      </c>
      <c r="C28" s="33">
        <v>5</v>
      </c>
      <c r="D28" s="45">
        <f t="shared" si="0"/>
        <v>-2</v>
      </c>
      <c r="H28" s="41">
        <v>3</v>
      </c>
      <c r="I28" s="33">
        <v>5</v>
      </c>
      <c r="J28" s="45">
        <f t="shared" si="1"/>
        <v>-2</v>
      </c>
      <c r="O28" s="49">
        <f t="shared" ref="O28:O30" si="8">+O27</f>
        <v>4</v>
      </c>
      <c r="P28" s="48">
        <f t="shared" si="5"/>
        <v>3</v>
      </c>
      <c r="Q28" s="42"/>
      <c r="R28" s="144" t="str">
        <f t="shared" si="2"/>
        <v>Imp:4 Prob:3</v>
      </c>
      <c r="S28" s="144">
        <f t="shared" si="3"/>
        <v>12</v>
      </c>
    </row>
    <row r="29" spans="2:19" x14ac:dyDescent="0.35">
      <c r="B29" s="43">
        <v>4</v>
      </c>
      <c r="C29" s="40">
        <v>0</v>
      </c>
      <c r="D29" s="40">
        <f t="shared" si="0"/>
        <v>4</v>
      </c>
      <c r="H29" s="43">
        <v>4</v>
      </c>
      <c r="I29" s="40">
        <v>0</v>
      </c>
      <c r="J29" s="40">
        <f t="shared" si="1"/>
        <v>4</v>
      </c>
      <c r="O29" s="49">
        <f t="shared" si="8"/>
        <v>4</v>
      </c>
      <c r="P29" s="49">
        <f t="shared" si="5"/>
        <v>4</v>
      </c>
      <c r="Q29" s="42"/>
      <c r="R29" s="144" t="str">
        <f t="shared" si="2"/>
        <v>Imp:4 Prob:4</v>
      </c>
      <c r="S29" s="144">
        <f t="shared" si="3"/>
        <v>16</v>
      </c>
    </row>
    <row r="30" spans="2:19" x14ac:dyDescent="0.35">
      <c r="B30" s="43">
        <v>4</v>
      </c>
      <c r="C30" s="43">
        <v>1</v>
      </c>
      <c r="D30" s="43">
        <f t="shared" si="0"/>
        <v>3</v>
      </c>
      <c r="H30" s="43">
        <v>4</v>
      </c>
      <c r="I30" s="43">
        <v>1</v>
      </c>
      <c r="J30" s="43">
        <f t="shared" si="1"/>
        <v>3</v>
      </c>
      <c r="O30" s="49">
        <f t="shared" si="8"/>
        <v>4</v>
      </c>
      <c r="P30" s="52">
        <f t="shared" si="5"/>
        <v>5</v>
      </c>
      <c r="Q30" s="42"/>
      <c r="R30" s="52" t="str">
        <f t="shared" si="2"/>
        <v>Imp:4 Prob:5</v>
      </c>
      <c r="S30" s="52">
        <f t="shared" si="3"/>
        <v>20</v>
      </c>
    </row>
    <row r="31" spans="2:19" x14ac:dyDescent="0.35">
      <c r="B31" s="43">
        <v>4</v>
      </c>
      <c r="C31" s="41">
        <v>2</v>
      </c>
      <c r="D31" s="43">
        <f t="shared" si="0"/>
        <v>2</v>
      </c>
      <c r="H31" s="43">
        <v>4</v>
      </c>
      <c r="I31" s="41">
        <v>2</v>
      </c>
      <c r="J31" s="43">
        <f t="shared" si="1"/>
        <v>2</v>
      </c>
      <c r="O31" s="52">
        <f>+O26+1</f>
        <v>5</v>
      </c>
      <c r="P31" s="46">
        <f>+P26</f>
        <v>1</v>
      </c>
      <c r="R31" s="144" t="str">
        <f t="shared" si="2"/>
        <v>Imp:5 Prob:1</v>
      </c>
      <c r="S31" s="144">
        <f t="shared" si="3"/>
        <v>5</v>
      </c>
    </row>
    <row r="32" spans="2:19" x14ac:dyDescent="0.35">
      <c r="B32" s="43">
        <v>4</v>
      </c>
      <c r="C32" s="45">
        <v>3</v>
      </c>
      <c r="D32" s="41">
        <f t="shared" si="0"/>
        <v>1</v>
      </c>
      <c r="H32" s="43">
        <v>4</v>
      </c>
      <c r="I32" s="45">
        <v>3</v>
      </c>
      <c r="J32" s="41">
        <f t="shared" si="1"/>
        <v>1</v>
      </c>
      <c r="O32" s="52">
        <f>+O31</f>
        <v>5</v>
      </c>
      <c r="P32" s="46">
        <f t="shared" si="5"/>
        <v>2</v>
      </c>
      <c r="Q32" s="42"/>
      <c r="R32" s="144" t="str">
        <f t="shared" si="2"/>
        <v>Imp:5 Prob:2</v>
      </c>
      <c r="S32" s="144">
        <f t="shared" si="3"/>
        <v>10</v>
      </c>
    </row>
    <row r="33" spans="2:23" x14ac:dyDescent="0.35">
      <c r="B33" s="43">
        <v>4</v>
      </c>
      <c r="C33" s="50">
        <v>4</v>
      </c>
      <c r="D33" s="41">
        <f t="shared" si="0"/>
        <v>0</v>
      </c>
      <c r="H33" s="43">
        <v>4</v>
      </c>
      <c r="I33" s="50">
        <v>4</v>
      </c>
      <c r="J33" s="41">
        <f t="shared" si="1"/>
        <v>0</v>
      </c>
      <c r="O33" s="52">
        <f t="shared" ref="O33:O35" si="9">+O32</f>
        <v>5</v>
      </c>
      <c r="P33" s="48">
        <f t="shared" si="5"/>
        <v>3</v>
      </c>
      <c r="Q33" s="42"/>
      <c r="R33" s="144" t="str">
        <f t="shared" si="2"/>
        <v>Imp:5 Prob:3</v>
      </c>
      <c r="S33" s="144">
        <f t="shared" si="3"/>
        <v>15</v>
      </c>
    </row>
    <row r="34" spans="2:23" x14ac:dyDescent="0.35">
      <c r="B34" s="43">
        <v>4</v>
      </c>
      <c r="C34" s="33">
        <v>5</v>
      </c>
      <c r="D34" s="45">
        <f t="shared" si="0"/>
        <v>-1</v>
      </c>
      <c r="H34" s="43">
        <v>4</v>
      </c>
      <c r="I34" s="33">
        <v>5</v>
      </c>
      <c r="J34" s="45">
        <f t="shared" si="1"/>
        <v>-1</v>
      </c>
      <c r="O34" s="52">
        <f t="shared" si="9"/>
        <v>5</v>
      </c>
      <c r="P34" s="49">
        <f t="shared" si="5"/>
        <v>4</v>
      </c>
      <c r="Q34" s="42"/>
      <c r="R34" s="52" t="str">
        <f t="shared" si="2"/>
        <v>Imp:5 Prob:4</v>
      </c>
      <c r="S34" s="52">
        <f t="shared" si="3"/>
        <v>20</v>
      </c>
    </row>
    <row r="35" spans="2:23" x14ac:dyDescent="0.35">
      <c r="B35" s="33">
        <v>5</v>
      </c>
      <c r="C35" s="40">
        <v>0</v>
      </c>
      <c r="D35" s="40">
        <f t="shared" si="0"/>
        <v>5</v>
      </c>
      <c r="H35" s="33">
        <v>5</v>
      </c>
      <c r="I35" s="40">
        <v>0</v>
      </c>
      <c r="J35" s="40">
        <f t="shared" si="1"/>
        <v>5</v>
      </c>
      <c r="O35" s="52">
        <f t="shared" si="9"/>
        <v>5</v>
      </c>
      <c r="P35" s="52">
        <f t="shared" si="5"/>
        <v>5</v>
      </c>
      <c r="Q35" s="42"/>
      <c r="R35" s="52" t="str">
        <f t="shared" si="2"/>
        <v>Imp:5 Prob:5</v>
      </c>
      <c r="S35" s="52">
        <f t="shared" si="3"/>
        <v>25</v>
      </c>
    </row>
    <row r="36" spans="2:23" x14ac:dyDescent="0.35">
      <c r="B36" s="33">
        <v>5</v>
      </c>
      <c r="C36" s="43">
        <v>1</v>
      </c>
      <c r="D36" s="40">
        <f t="shared" si="0"/>
        <v>4</v>
      </c>
      <c r="H36" s="33">
        <v>5</v>
      </c>
      <c r="I36" s="43">
        <v>1</v>
      </c>
      <c r="J36" s="40">
        <f t="shared" si="1"/>
        <v>4</v>
      </c>
    </row>
    <row r="37" spans="2:23" x14ac:dyDescent="0.35">
      <c r="B37" s="33">
        <v>5</v>
      </c>
      <c r="C37" s="41">
        <v>2</v>
      </c>
      <c r="D37" s="43">
        <f t="shared" si="0"/>
        <v>3</v>
      </c>
      <c r="H37" s="33">
        <v>5</v>
      </c>
      <c r="I37" s="41">
        <v>2</v>
      </c>
      <c r="J37" s="43">
        <f t="shared" si="1"/>
        <v>3</v>
      </c>
    </row>
    <row r="38" spans="2:23" x14ac:dyDescent="0.35">
      <c r="B38" s="33">
        <v>5</v>
      </c>
      <c r="C38" s="45">
        <v>3</v>
      </c>
      <c r="D38" s="43">
        <f t="shared" si="0"/>
        <v>2</v>
      </c>
      <c r="H38" s="33">
        <v>5</v>
      </c>
      <c r="I38" s="45">
        <v>3</v>
      </c>
      <c r="J38" s="43">
        <f t="shared" si="1"/>
        <v>2</v>
      </c>
      <c r="Q38" s="16"/>
      <c r="S38" s="16"/>
      <c r="T38" s="16"/>
      <c r="U38" s="16"/>
      <c r="V38" s="16"/>
      <c r="W38" s="16"/>
    </row>
    <row r="39" spans="2:23" x14ac:dyDescent="0.35">
      <c r="B39" s="33">
        <v>5</v>
      </c>
      <c r="C39" s="50">
        <v>4</v>
      </c>
      <c r="D39" s="41">
        <f t="shared" si="0"/>
        <v>1</v>
      </c>
      <c r="H39" s="33">
        <v>5</v>
      </c>
      <c r="I39" s="50">
        <v>4</v>
      </c>
      <c r="J39" s="41">
        <f t="shared" si="1"/>
        <v>1</v>
      </c>
      <c r="Q39" s="16"/>
      <c r="S39" s="16"/>
      <c r="T39" s="16"/>
      <c r="U39" s="16"/>
      <c r="V39" s="16"/>
      <c r="W39" s="16"/>
    </row>
    <row r="40" spans="2:23" x14ac:dyDescent="0.35">
      <c r="B40" s="33">
        <v>5</v>
      </c>
      <c r="C40" s="33">
        <v>5</v>
      </c>
      <c r="D40" s="41">
        <f t="shared" si="0"/>
        <v>0</v>
      </c>
      <c r="H40" s="33">
        <v>5</v>
      </c>
      <c r="I40" s="33">
        <v>5</v>
      </c>
      <c r="J40" s="41">
        <f t="shared" si="1"/>
        <v>0</v>
      </c>
      <c r="Q40" s="16"/>
      <c r="S40" s="16"/>
      <c r="T40" s="16"/>
      <c r="U40" s="16"/>
      <c r="V40" s="16"/>
      <c r="W40" s="16"/>
    </row>
    <row r="41" spans="2:23" ht="15" customHeight="1" x14ac:dyDescent="0.35">
      <c r="Q41" s="16"/>
      <c r="S41" s="16"/>
      <c r="T41" s="16"/>
      <c r="U41" s="16"/>
      <c r="V41" s="16"/>
      <c r="W41" s="16"/>
    </row>
    <row r="42" spans="2:23" ht="15" customHeight="1" x14ac:dyDescent="0.35">
      <c r="Q42" s="16"/>
      <c r="S42" s="16"/>
      <c r="T42" s="16"/>
      <c r="U42" s="16"/>
      <c r="V42" s="16"/>
      <c r="W42" s="16"/>
    </row>
    <row r="43" spans="2:23" x14ac:dyDescent="0.35">
      <c r="Q43" s="16"/>
      <c r="S43" s="16"/>
      <c r="T43" s="16"/>
      <c r="U43" s="16"/>
      <c r="V43" s="16"/>
      <c r="W43" s="16"/>
    </row>
    <row r="44" spans="2:23" x14ac:dyDescent="0.35">
      <c r="Q44" s="16"/>
      <c r="S44" s="16"/>
      <c r="T44" s="16"/>
      <c r="U44" s="16"/>
      <c r="V44" s="16"/>
      <c r="W44" s="16"/>
    </row>
    <row r="45" spans="2:23" x14ac:dyDescent="0.35">
      <c r="Q45" s="16"/>
      <c r="S45" s="16"/>
      <c r="T45" s="16"/>
      <c r="U45" s="16"/>
      <c r="V45" s="16"/>
      <c r="W45" s="16"/>
    </row>
    <row r="46" spans="2:23" x14ac:dyDescent="0.35">
      <c r="Q46" s="16"/>
      <c r="S46" s="16"/>
      <c r="T46" s="16"/>
      <c r="U46" s="16"/>
      <c r="V46" s="16"/>
      <c r="W46" s="16"/>
    </row>
    <row r="47" spans="2:23" x14ac:dyDescent="0.35">
      <c r="Q47" s="16"/>
      <c r="S47" s="16"/>
      <c r="T47" s="16"/>
      <c r="U47" s="16"/>
      <c r="V47" s="16"/>
      <c r="W47" s="16"/>
    </row>
    <row r="48" spans="2:23" ht="15" hidden="1" customHeight="1" x14ac:dyDescent="0.35">
      <c r="Q48" s="16"/>
      <c r="S48" s="16"/>
      <c r="T48" s="16"/>
      <c r="U48" s="16"/>
      <c r="V48" s="16"/>
      <c r="W48" s="16"/>
    </row>
    <row r="49" spans="17:23" ht="15" hidden="1" customHeight="1" x14ac:dyDescent="0.35">
      <c r="Q49" s="16"/>
      <c r="S49" s="16"/>
      <c r="T49" s="16"/>
      <c r="U49" s="16"/>
      <c r="V49" s="16"/>
      <c r="W49" s="16"/>
    </row>
    <row r="50" spans="17:23" ht="15" hidden="1" customHeight="1" x14ac:dyDescent="0.35">
      <c r="Q50" s="16"/>
      <c r="S50" s="16"/>
      <c r="T50" s="16"/>
      <c r="U50" s="16"/>
      <c r="V50" s="16"/>
      <c r="W50" s="16"/>
    </row>
    <row r="51" spans="17:23" ht="15" hidden="1" customHeight="1" x14ac:dyDescent="0.35">
      <c r="Q51" s="16"/>
      <c r="S51" s="16"/>
      <c r="T51" s="16"/>
      <c r="U51" s="16"/>
      <c r="V51" s="16"/>
      <c r="W51" s="16"/>
    </row>
    <row r="52" spans="17:23" ht="15" hidden="1" customHeight="1" x14ac:dyDescent="0.35">
      <c r="Q52" s="16"/>
      <c r="S52" s="16"/>
      <c r="T52" s="16"/>
      <c r="U52" s="16"/>
      <c r="V52" s="16"/>
      <c r="W52" s="16"/>
    </row>
    <row r="53" spans="17:23" ht="15" hidden="1" customHeight="1" x14ac:dyDescent="0.35">
      <c r="Q53" s="16"/>
      <c r="S53" s="16"/>
      <c r="T53" s="16"/>
      <c r="U53" s="16"/>
      <c r="V53" s="16"/>
      <c r="W53" s="16"/>
    </row>
    <row r="54" spans="17:23" ht="15" hidden="1" customHeight="1" x14ac:dyDescent="0.35">
      <c r="Q54" s="16"/>
      <c r="S54" s="16"/>
      <c r="T54" s="16"/>
      <c r="U54" s="16"/>
      <c r="V54" s="16"/>
      <c r="W54" s="16"/>
    </row>
    <row r="55" spans="17:23" ht="15" hidden="1" customHeight="1" x14ac:dyDescent="0.35">
      <c r="Q55" s="16"/>
      <c r="S55" s="16"/>
      <c r="T55" s="16"/>
      <c r="U55" s="16"/>
      <c r="V55" s="16"/>
      <c r="W55" s="16"/>
    </row>
    <row r="56" spans="17:23" x14ac:dyDescent="0.35">
      <c r="Q56" s="16"/>
      <c r="S56" s="16"/>
      <c r="T56" s="16"/>
      <c r="U56" s="16"/>
      <c r="V56" s="16"/>
      <c r="W56" s="16"/>
    </row>
    <row r="57" spans="17:23" x14ac:dyDescent="0.35">
      <c r="Q57" s="16"/>
      <c r="S57" s="16"/>
      <c r="T57" s="16"/>
      <c r="U57" s="16"/>
      <c r="V57" s="16"/>
      <c r="W57" s="16"/>
    </row>
    <row r="58" spans="17:23" x14ac:dyDescent="0.35"/>
    <row r="59" spans="17:23" x14ac:dyDescent="0.35"/>
    <row r="60" spans="17:23" x14ac:dyDescent="0.35"/>
  </sheetData>
  <mergeCells count="24">
    <mergeCell ref="AB9:AE10"/>
    <mergeCell ref="Y10:Z10"/>
    <mergeCell ref="Y9:AA9"/>
    <mergeCell ref="Y14:Z14"/>
    <mergeCell ref="Y15:Z15"/>
    <mergeCell ref="F10:G10"/>
    <mergeCell ref="L10:M10"/>
    <mergeCell ref="V10:W10"/>
    <mergeCell ref="Y13:Z13"/>
    <mergeCell ref="Y12:Z12"/>
    <mergeCell ref="Y11:Z11"/>
    <mergeCell ref="T11:T12"/>
    <mergeCell ref="U11:U12"/>
    <mergeCell ref="V11:V12"/>
    <mergeCell ref="W11:W12"/>
    <mergeCell ref="B8:M8"/>
    <mergeCell ref="O8:W8"/>
    <mergeCell ref="B9:E9"/>
    <mergeCell ref="F9:G9"/>
    <mergeCell ref="H9:K9"/>
    <mergeCell ref="L9:M9"/>
    <mergeCell ref="R9:S9"/>
    <mergeCell ref="V9:W9"/>
    <mergeCell ref="T9:U9"/>
  </mergeCells>
  <conditionalFormatting sqref="F12:F15">
    <cfRule type="cellIs" dxfId="393" priority="71" operator="greaterThanOrEqual">
      <formula>5</formula>
    </cfRule>
    <cfRule type="cellIs" dxfId="392" priority="75" operator="lessThanOrEqual">
      <formula>1</formula>
    </cfRule>
    <cfRule type="cellIs" dxfId="391" priority="77" operator="greaterThanOrEqual">
      <formula>4</formula>
    </cfRule>
    <cfRule type="cellIs" dxfId="390" priority="78" operator="greaterThanOrEqual">
      <formula>3</formula>
    </cfRule>
    <cfRule type="cellIs" dxfId="389" priority="79" operator="greaterThanOrEqual">
      <formula>2</formula>
    </cfRule>
  </conditionalFormatting>
  <conditionalFormatting sqref="L12:L13">
    <cfRule type="cellIs" dxfId="388" priority="62" operator="greaterThanOrEqual">
      <formula>4</formula>
    </cfRule>
    <cfRule type="cellIs" dxfId="387" priority="63" operator="greaterThanOrEqual">
      <formula>3</formula>
    </cfRule>
    <cfRule type="cellIs" dxfId="386" priority="64" operator="greaterThanOrEqual">
      <formula>2</formula>
    </cfRule>
  </conditionalFormatting>
  <conditionalFormatting sqref="L12:L15">
    <cfRule type="cellIs" dxfId="385" priority="46" operator="greaterThanOrEqual">
      <formula>5</formula>
    </cfRule>
    <cfRule type="cellIs" dxfId="384" priority="50" operator="lessThanOrEqual">
      <formula>1</formula>
    </cfRule>
  </conditionalFormatting>
  <conditionalFormatting sqref="L14">
    <cfRule type="cellIs" dxfId="383" priority="47" operator="greaterThanOrEqual">
      <formula>4</formula>
    </cfRule>
    <cfRule type="cellIs" dxfId="382" priority="48" operator="greaterThanOrEqual">
      <formula>3</formula>
    </cfRule>
    <cfRule type="cellIs" dxfId="381" priority="49" operator="greaterThanOrEqual">
      <formula>2</formula>
    </cfRule>
  </conditionalFormatting>
  <conditionalFormatting sqref="L15">
    <cfRule type="cellIs" dxfId="380" priority="67" operator="greaterThanOrEqual">
      <formula>4</formula>
    </cfRule>
    <cfRule type="cellIs" dxfId="379" priority="68" operator="greaterThanOrEqual">
      <formula>3</formula>
    </cfRule>
    <cfRule type="cellIs" dxfId="378" priority="69" operator="greaterThanOrEqual">
      <formula>2</formula>
    </cfRule>
  </conditionalFormatting>
  <printOptions horizontalCentered="1" verticalCentered="1"/>
  <pageMargins left="0.70866141732283472" right="0.70866141732283472" top="0.74803149606299213" bottom="0.74803149606299213" header="0.31496062992125984" footer="0.31496062992125984"/>
  <pageSetup paperSize="9" scale="41"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2:R26"/>
  <sheetViews>
    <sheetView showGridLines="0" topLeftCell="F23" workbookViewId="0">
      <selection activeCell="A18" sqref="A18"/>
    </sheetView>
  </sheetViews>
  <sheetFormatPr baseColWidth="10" defaultColWidth="11.453125" defaultRowHeight="14.5" x14ac:dyDescent="0.35"/>
  <cols>
    <col min="1" max="1" width="11.453125" style="2"/>
    <col min="2" max="2" width="2" style="2" bestFit="1" customWidth="1"/>
    <col min="3" max="3" width="7.08984375" style="2" customWidth="1"/>
    <col min="4" max="8" width="15.6328125" style="2" customWidth="1"/>
    <col min="9" max="9" width="12.08984375" style="2" bestFit="1" customWidth="1"/>
    <col min="10" max="10" width="11.453125" style="2"/>
    <col min="11" max="11" width="8.36328125" style="2" customWidth="1"/>
    <col min="12" max="16384" width="11.453125" style="2"/>
  </cols>
  <sheetData>
    <row r="2" spans="2:18" x14ac:dyDescent="0.35">
      <c r="C2" s="8"/>
      <c r="D2" s="8"/>
      <c r="E2" s="8"/>
      <c r="F2" s="8"/>
      <c r="G2" s="8"/>
    </row>
    <row r="3" spans="2:18" ht="30" customHeight="1" x14ac:dyDescent="0.35">
      <c r="B3" s="8">
        <v>5</v>
      </c>
      <c r="C3" s="251" t="s">
        <v>29</v>
      </c>
      <c r="D3" s="93"/>
      <c r="E3" s="94"/>
      <c r="F3" s="94"/>
      <c r="G3" s="95"/>
      <c r="H3" s="95"/>
      <c r="J3" s="2" t="s">
        <v>31</v>
      </c>
      <c r="K3" s="2" t="s">
        <v>32</v>
      </c>
      <c r="N3" s="93">
        <v>5</v>
      </c>
      <c r="O3" s="94">
        <v>10</v>
      </c>
      <c r="P3" s="94">
        <v>15</v>
      </c>
      <c r="Q3" s="95">
        <v>20</v>
      </c>
      <c r="R3" s="95">
        <v>25</v>
      </c>
    </row>
    <row r="4" spans="2:18" ht="29.25" customHeight="1" x14ac:dyDescent="0.35">
      <c r="B4" s="8">
        <v>4</v>
      </c>
      <c r="C4" s="251"/>
      <c r="D4" s="93"/>
      <c r="E4" s="93"/>
      <c r="F4" s="94"/>
      <c r="G4" s="94"/>
      <c r="H4" s="95"/>
      <c r="J4" s="9" t="s">
        <v>28</v>
      </c>
      <c r="K4" s="2">
        <v>1</v>
      </c>
      <c r="L4" s="10">
        <f>+K4/K$8</f>
        <v>6.6666666666666666E-2</v>
      </c>
      <c r="N4" s="93">
        <v>4</v>
      </c>
      <c r="O4" s="93">
        <v>8</v>
      </c>
      <c r="P4" s="94">
        <v>12</v>
      </c>
      <c r="Q4" s="94">
        <v>16</v>
      </c>
      <c r="R4" s="95">
        <v>20</v>
      </c>
    </row>
    <row r="5" spans="2:18" ht="35.25" customHeight="1" x14ac:dyDescent="0.35">
      <c r="B5" s="8">
        <v>3</v>
      </c>
      <c r="C5" s="251"/>
      <c r="D5" s="92"/>
      <c r="E5" s="93"/>
      <c r="F5" s="94"/>
      <c r="G5" s="94"/>
      <c r="H5" s="94"/>
      <c r="J5" s="9" t="s">
        <v>558</v>
      </c>
      <c r="K5" s="2">
        <v>8</v>
      </c>
      <c r="L5" s="10">
        <f>+K5/K$8</f>
        <v>0.53333333333333333</v>
      </c>
      <c r="N5" s="92">
        <v>3</v>
      </c>
      <c r="O5" s="93">
        <v>6</v>
      </c>
      <c r="P5" s="94">
        <v>9</v>
      </c>
      <c r="Q5" s="94">
        <v>12</v>
      </c>
      <c r="R5" s="94">
        <v>15</v>
      </c>
    </row>
    <row r="6" spans="2:18" ht="30.75" customHeight="1" x14ac:dyDescent="0.35">
      <c r="B6" s="8">
        <v>2</v>
      </c>
      <c r="C6" s="251"/>
      <c r="D6" s="92"/>
      <c r="E6" s="93"/>
      <c r="F6" s="93"/>
      <c r="G6" s="93"/>
      <c r="H6" s="94"/>
      <c r="J6" s="9" t="s">
        <v>27</v>
      </c>
      <c r="K6" s="2">
        <v>6</v>
      </c>
      <c r="L6" s="10">
        <f>+K6/K$8</f>
        <v>0.4</v>
      </c>
      <c r="N6" s="92">
        <v>2</v>
      </c>
      <c r="O6" s="93">
        <v>4</v>
      </c>
      <c r="P6" s="93">
        <v>6</v>
      </c>
      <c r="Q6" s="93">
        <v>8</v>
      </c>
      <c r="R6" s="94">
        <v>10</v>
      </c>
    </row>
    <row r="7" spans="2:18" ht="31.5" customHeight="1" x14ac:dyDescent="0.35">
      <c r="B7" s="8">
        <v>1</v>
      </c>
      <c r="C7" s="251"/>
      <c r="D7" s="92"/>
      <c r="E7" s="92"/>
      <c r="F7" s="92"/>
      <c r="G7" s="93"/>
      <c r="H7" s="93"/>
      <c r="J7" s="9" t="s">
        <v>26</v>
      </c>
      <c r="K7" s="2">
        <v>0</v>
      </c>
      <c r="L7" s="10">
        <v>0</v>
      </c>
      <c r="N7" s="92">
        <v>1</v>
      </c>
      <c r="O7" s="92">
        <v>2</v>
      </c>
      <c r="P7" s="92">
        <v>3</v>
      </c>
      <c r="Q7" s="93">
        <v>4</v>
      </c>
      <c r="R7" s="93">
        <v>5</v>
      </c>
    </row>
    <row r="8" spans="2:18" x14ac:dyDescent="0.35">
      <c r="C8" s="8"/>
      <c r="D8" s="252" t="s">
        <v>30</v>
      </c>
      <c r="E8" s="252"/>
      <c r="F8" s="252"/>
      <c r="G8" s="252"/>
      <c r="H8" s="252"/>
      <c r="K8" s="2">
        <f>SUM(K4:K7)</f>
        <v>15</v>
      </c>
      <c r="L8" s="2">
        <f>SUM(L4:L7)</f>
        <v>1</v>
      </c>
    </row>
    <row r="9" spans="2:18" x14ac:dyDescent="0.35">
      <c r="C9" s="8"/>
      <c r="D9" s="68">
        <v>1</v>
      </c>
      <c r="E9" s="68">
        <v>2</v>
      </c>
      <c r="F9" s="68">
        <v>3</v>
      </c>
      <c r="G9" s="68">
        <v>4</v>
      </c>
      <c r="H9" s="68">
        <v>5</v>
      </c>
    </row>
    <row r="11" spans="2:18" x14ac:dyDescent="0.35">
      <c r="C11" s="8"/>
      <c r="D11" s="8"/>
      <c r="E11" s="8"/>
      <c r="F11" s="8"/>
      <c r="G11" s="8"/>
      <c r="H11" s="8"/>
    </row>
    <row r="12" spans="2:18" ht="38.25" customHeight="1" x14ac:dyDescent="0.35">
      <c r="B12" s="8">
        <v>5</v>
      </c>
      <c r="C12" s="251" t="s">
        <v>29</v>
      </c>
      <c r="D12" s="93"/>
      <c r="E12" s="94"/>
      <c r="F12" s="94"/>
      <c r="G12" s="95"/>
      <c r="H12" s="95"/>
      <c r="J12" s="9" t="s">
        <v>28</v>
      </c>
      <c r="K12" s="2">
        <v>7</v>
      </c>
      <c r="L12" s="10">
        <f>+K12/K$8</f>
        <v>0.46666666666666667</v>
      </c>
      <c r="N12" s="93">
        <v>5</v>
      </c>
      <c r="O12" s="94">
        <v>10</v>
      </c>
      <c r="P12" s="94">
        <v>15</v>
      </c>
      <c r="Q12" s="95">
        <v>20</v>
      </c>
      <c r="R12" s="95">
        <v>25</v>
      </c>
    </row>
    <row r="13" spans="2:18" ht="30" customHeight="1" x14ac:dyDescent="0.35">
      <c r="B13" s="8">
        <v>4</v>
      </c>
      <c r="C13" s="251"/>
      <c r="D13" s="93"/>
      <c r="E13" s="93"/>
      <c r="F13" s="94"/>
      <c r="G13" s="94"/>
      <c r="H13" s="95"/>
      <c r="J13" s="9" t="s">
        <v>558</v>
      </c>
      <c r="K13" s="2">
        <v>4</v>
      </c>
      <c r="L13" s="10">
        <f>+K13/K$8</f>
        <v>0.26666666666666666</v>
      </c>
      <c r="N13" s="93">
        <v>4</v>
      </c>
      <c r="O13" s="93">
        <v>8</v>
      </c>
      <c r="P13" s="94">
        <v>12</v>
      </c>
      <c r="Q13" s="94">
        <v>16</v>
      </c>
      <c r="R13" s="95">
        <v>20</v>
      </c>
    </row>
    <row r="14" spans="2:18" ht="30" customHeight="1" x14ac:dyDescent="0.35">
      <c r="B14" s="8">
        <v>3</v>
      </c>
      <c r="C14" s="251"/>
      <c r="D14" s="92"/>
      <c r="E14" s="93"/>
      <c r="F14" s="94"/>
      <c r="G14" s="94"/>
      <c r="H14" s="94"/>
      <c r="J14" s="9" t="s">
        <v>27</v>
      </c>
      <c r="K14" s="2">
        <v>4</v>
      </c>
      <c r="L14" s="10">
        <f>+K14/K$8</f>
        <v>0.26666666666666666</v>
      </c>
      <c r="N14" s="92">
        <v>3</v>
      </c>
      <c r="O14" s="93">
        <v>6</v>
      </c>
      <c r="P14" s="94">
        <v>9</v>
      </c>
      <c r="Q14" s="94">
        <v>12</v>
      </c>
      <c r="R14" s="94">
        <v>15</v>
      </c>
    </row>
    <row r="15" spans="2:18" ht="30" customHeight="1" x14ac:dyDescent="0.35">
      <c r="B15" s="8">
        <v>2</v>
      </c>
      <c r="C15" s="251"/>
      <c r="D15" s="92"/>
      <c r="E15" s="93"/>
      <c r="F15" s="93"/>
      <c r="G15" s="93"/>
      <c r="H15" s="94"/>
      <c r="J15" s="9" t="s">
        <v>26</v>
      </c>
      <c r="K15" s="2">
        <v>0</v>
      </c>
      <c r="L15" s="10">
        <v>0</v>
      </c>
      <c r="N15" s="92">
        <v>2</v>
      </c>
      <c r="O15" s="93">
        <v>4</v>
      </c>
      <c r="P15" s="93">
        <v>6</v>
      </c>
      <c r="Q15" s="93">
        <v>8</v>
      </c>
      <c r="R15" s="94">
        <v>10</v>
      </c>
    </row>
    <row r="16" spans="2:18" ht="28.5" customHeight="1" x14ac:dyDescent="0.35">
      <c r="B16" s="8">
        <v>1</v>
      </c>
      <c r="C16" s="251"/>
      <c r="D16" s="92"/>
      <c r="E16" s="92"/>
      <c r="F16" s="92"/>
      <c r="G16" s="93"/>
      <c r="H16" s="93"/>
      <c r="K16" s="2">
        <f>SUM(K12:K15)</f>
        <v>15</v>
      </c>
      <c r="L16" s="2">
        <f>SUM(L12:L15)</f>
        <v>1</v>
      </c>
      <c r="N16" s="92">
        <v>1</v>
      </c>
      <c r="O16" s="92">
        <v>2</v>
      </c>
      <c r="P16" s="92">
        <v>3</v>
      </c>
      <c r="Q16" s="93">
        <v>4</v>
      </c>
      <c r="R16" s="93">
        <v>5</v>
      </c>
    </row>
    <row r="17" spans="3:9" x14ac:dyDescent="0.35">
      <c r="C17" s="8"/>
      <c r="D17" s="253" t="s">
        <v>30</v>
      </c>
      <c r="E17" s="253"/>
      <c r="F17" s="253"/>
      <c r="G17" s="253"/>
      <c r="H17" s="253"/>
    </row>
    <row r="18" spans="3:9" x14ac:dyDescent="0.35">
      <c r="C18" s="8"/>
      <c r="D18" s="68">
        <v>1</v>
      </c>
      <c r="E18" s="68">
        <v>2</v>
      </c>
      <c r="F18" s="68">
        <v>3</v>
      </c>
      <c r="G18" s="68">
        <v>4</v>
      </c>
      <c r="H18" s="68">
        <v>5</v>
      </c>
    </row>
    <row r="24" spans="3:9" x14ac:dyDescent="0.35">
      <c r="D24" s="11" t="s">
        <v>36</v>
      </c>
      <c r="E24" s="11" t="s">
        <v>37</v>
      </c>
      <c r="F24" s="11" t="s">
        <v>38</v>
      </c>
      <c r="G24" s="11" t="s">
        <v>39</v>
      </c>
      <c r="H24" s="11" t="s">
        <v>15</v>
      </c>
      <c r="I24" s="11" t="s">
        <v>40</v>
      </c>
    </row>
    <row r="25" spans="3:9" ht="159.5" x14ac:dyDescent="0.35">
      <c r="D25" s="12" t="s">
        <v>46</v>
      </c>
      <c r="E25" s="1" t="s">
        <v>47</v>
      </c>
      <c r="F25" s="1" t="s">
        <v>48</v>
      </c>
      <c r="G25" s="13" t="s">
        <v>35</v>
      </c>
      <c r="H25" s="12" t="s">
        <v>45</v>
      </c>
      <c r="I25" s="9" t="s">
        <v>49</v>
      </c>
    </row>
    <row r="26" spans="3:9" ht="174" x14ac:dyDescent="0.35">
      <c r="D26" s="12" t="s">
        <v>41</v>
      </c>
      <c r="E26" s="12" t="s">
        <v>44</v>
      </c>
      <c r="F26" s="12" t="s">
        <v>42</v>
      </c>
      <c r="G26" s="13" t="s">
        <v>35</v>
      </c>
      <c r="H26" s="12" t="s">
        <v>45</v>
      </c>
      <c r="I26" s="13" t="s">
        <v>43</v>
      </c>
    </row>
  </sheetData>
  <mergeCells count="4">
    <mergeCell ref="C3:C7"/>
    <mergeCell ref="D8:H8"/>
    <mergeCell ref="C12:C16"/>
    <mergeCell ref="D17:H1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3" filterMode="1">
    <tabColor rgb="FFC00000"/>
  </sheetPr>
  <dimension ref="A1:CD314"/>
  <sheetViews>
    <sheetView showGridLines="0" tabSelected="1" topLeftCell="B1" zoomScale="82" zoomScaleNormal="82" zoomScaleSheetLayoutView="57" workbookViewId="0">
      <pane ySplit="11" topLeftCell="A12" activePane="bottomLeft" state="frozen"/>
      <selection pane="bottomLeft" activeCell="G18" sqref="G18"/>
    </sheetView>
  </sheetViews>
  <sheetFormatPr baseColWidth="10" defaultColWidth="0" defaultRowHeight="14.5" x14ac:dyDescent="0.35"/>
  <cols>
    <col min="1" max="1" width="14.90625" style="7" hidden="1" customWidth="1"/>
    <col min="2" max="2" width="10" customWidth="1"/>
    <col min="3" max="4" width="18.08984375" style="14" customWidth="1"/>
    <col min="5" max="5" width="28.90625" customWidth="1"/>
    <col min="6" max="8" width="40.6328125" customWidth="1"/>
    <col min="9" max="12" width="25.90625" customWidth="1"/>
    <col min="13" max="13" width="14.08984375" customWidth="1"/>
    <col min="14" max="18" width="25.90625" customWidth="1"/>
    <col min="19" max="19" width="24" bestFit="1" customWidth="1"/>
    <col min="20" max="20" width="33.6328125" customWidth="1"/>
    <col min="21" max="21" width="55.453125" style="4" customWidth="1"/>
    <col min="22" max="22" width="16.453125" customWidth="1"/>
    <col min="23" max="23" width="14.08984375" customWidth="1"/>
    <col min="24" max="24" width="55.453125" style="4" customWidth="1"/>
    <col min="25" max="25" width="60.54296875" style="4" customWidth="1"/>
    <col min="26" max="26" width="15.6328125" customWidth="1"/>
    <col min="27" max="27" width="19.54296875" customWidth="1"/>
    <col min="28" max="28" width="17.90625" customWidth="1"/>
    <col min="29" max="29" width="20.6328125" customWidth="1"/>
    <col min="30" max="30" width="12.6328125" customWidth="1"/>
    <col min="31" max="31" width="20.6328125" customWidth="1"/>
    <col min="32" max="32" width="13.90625" customWidth="1"/>
    <col min="33" max="34" width="12.6328125" customWidth="1"/>
    <col min="35" max="36" width="17.08984375" customWidth="1"/>
    <col min="37" max="37" width="41.6328125" style="75" customWidth="1"/>
    <col min="38" max="38" width="21.6328125" customWidth="1"/>
    <col min="39" max="39" width="31.36328125" customWidth="1"/>
    <col min="40" max="40" width="30.54296875" customWidth="1"/>
    <col min="41" max="41" width="21.54296875" customWidth="1"/>
    <col min="42" max="42" width="22.90625" customWidth="1"/>
    <col min="43" max="43" width="20.6328125" customWidth="1"/>
    <col min="44" max="44" width="14.6328125" customWidth="1"/>
    <col min="45" max="45" width="20.6328125" customWidth="1"/>
    <col min="46" max="46" width="14.6328125" customWidth="1"/>
    <col min="47" max="47" width="20.6328125" customWidth="1"/>
    <col min="48" max="48" width="14.6328125" customWidth="1"/>
    <col min="49" max="49" width="20.6328125" customWidth="1"/>
    <col min="50" max="50" width="14.6328125" customWidth="1"/>
    <col min="51" max="51" width="20.6328125" customWidth="1"/>
    <col min="52" max="52" width="14.6328125" customWidth="1"/>
    <col min="53" max="53" width="20.6328125" customWidth="1"/>
    <col min="54" max="54" width="14.6328125" customWidth="1"/>
    <col min="55" max="57" width="11.90625" customWidth="1"/>
    <col min="58" max="58" width="15.36328125" customWidth="1"/>
    <col min="59" max="59" width="14.54296875" customWidth="1"/>
    <col min="60" max="60" width="15.6328125" customWidth="1"/>
    <col min="61" max="61" width="16.6328125" customWidth="1"/>
    <col min="62" max="62" width="16.54296875" customWidth="1"/>
    <col min="63" max="63" width="16" customWidth="1"/>
    <col min="64" max="64" width="16.54296875" customWidth="1"/>
    <col min="65" max="66" width="15.54296875" style="5" hidden="1" customWidth="1"/>
    <col min="67" max="69" width="24.6328125" style="6" hidden="1" customWidth="1"/>
    <col min="70" max="70" width="18.08984375" style="5" hidden="1" customWidth="1"/>
    <col min="71" max="71" width="24.08984375" style="6" hidden="1" customWidth="1"/>
    <col min="72" max="73" width="15.6328125" style="5" hidden="1" customWidth="1"/>
    <col min="74" max="75" width="19.08984375" style="5" hidden="1" customWidth="1"/>
    <col min="76" max="76" width="24.08984375" style="5" hidden="1" customWidth="1"/>
    <col min="77" max="77" width="2.6328125" style="7" customWidth="1"/>
    <col min="78" max="16384" width="11.453125" style="7" hidden="1"/>
  </cols>
  <sheetData>
    <row r="1" spans="1:82" s="84" customFormat="1" ht="12" x14ac:dyDescent="0.3">
      <c r="B1" s="81" t="s">
        <v>319</v>
      </c>
      <c r="C1" s="82"/>
      <c r="D1" s="82"/>
      <c r="E1" s="83"/>
      <c r="F1" s="83"/>
      <c r="G1" s="83"/>
      <c r="H1" s="83"/>
      <c r="I1" s="83"/>
      <c r="J1" s="83"/>
      <c r="K1" s="83"/>
      <c r="L1" s="83"/>
      <c r="M1" s="83"/>
      <c r="N1" s="83"/>
      <c r="O1" s="83"/>
      <c r="P1" s="83"/>
      <c r="Q1" s="83"/>
      <c r="R1" s="83"/>
      <c r="S1" s="83"/>
      <c r="T1" s="83"/>
      <c r="U1" s="83"/>
      <c r="V1" s="83"/>
      <c r="W1" s="83"/>
      <c r="X1" s="83"/>
      <c r="Y1" s="83"/>
      <c r="AC1" s="83"/>
      <c r="AD1" s="83"/>
      <c r="AE1" s="83"/>
      <c r="AF1" s="83"/>
      <c r="AG1" s="83"/>
      <c r="AH1" s="83"/>
      <c r="AI1" s="83"/>
      <c r="AJ1" s="83"/>
      <c r="AK1" s="83"/>
      <c r="AL1" s="83"/>
      <c r="AN1" s="83"/>
      <c r="AO1" s="83"/>
      <c r="AP1" s="83"/>
      <c r="AQ1" s="83"/>
      <c r="AR1" s="83"/>
      <c r="AS1" s="83"/>
      <c r="AT1" s="83"/>
      <c r="AU1" s="83"/>
      <c r="AV1" s="83"/>
      <c r="AW1" s="83"/>
    </row>
    <row r="2" spans="1:82" s="84" customFormat="1" ht="15.5" x14ac:dyDescent="0.3">
      <c r="B2" s="85"/>
      <c r="C2" s="56"/>
      <c r="D2" s="56"/>
      <c r="E2" s="57"/>
      <c r="F2" s="164"/>
      <c r="G2" s="57"/>
      <c r="H2" s="57"/>
      <c r="I2" s="57"/>
      <c r="J2" s="57"/>
      <c r="K2" s="57"/>
      <c r="L2" s="57"/>
      <c r="M2" s="57"/>
      <c r="N2" s="57"/>
      <c r="O2" s="57"/>
      <c r="P2" s="57"/>
      <c r="Q2" s="57"/>
      <c r="R2" s="57"/>
      <c r="S2" s="57"/>
      <c r="T2" s="57"/>
      <c r="U2" s="57"/>
      <c r="V2" s="86"/>
      <c r="W2" s="57"/>
      <c r="X2" s="57"/>
      <c r="Y2" s="57"/>
      <c r="AC2" s="86"/>
      <c r="AD2" s="86"/>
      <c r="AE2" s="86"/>
      <c r="AF2" s="86"/>
      <c r="AG2" s="86"/>
      <c r="AH2" s="57"/>
      <c r="AI2" s="57"/>
      <c r="AJ2" s="57"/>
      <c r="AK2" s="57"/>
      <c r="AL2" s="57"/>
      <c r="AN2" s="57"/>
      <c r="AO2" s="57"/>
      <c r="AP2" s="57"/>
      <c r="AQ2" s="86"/>
      <c r="AR2" s="86"/>
      <c r="AS2" s="86"/>
      <c r="AT2" s="86"/>
      <c r="AU2" s="86"/>
      <c r="AV2" s="86"/>
      <c r="AW2" s="86"/>
    </row>
    <row r="3" spans="1:82" s="84" customFormat="1" ht="18.75" customHeight="1" x14ac:dyDescent="0.4">
      <c r="B3" s="85"/>
      <c r="C3"/>
      <c r="D3" s="165"/>
      <c r="E3" s="87"/>
      <c r="F3" s="164"/>
      <c r="G3" s="87"/>
      <c r="H3" s="87"/>
      <c r="I3" s="83"/>
      <c r="J3" s="87"/>
      <c r="K3" s="83"/>
      <c r="L3" s="83"/>
      <c r="M3" s="87"/>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263"/>
      <c r="AP3" s="263"/>
      <c r="AQ3" s="263"/>
      <c r="AR3" s="263"/>
      <c r="AS3" s="263"/>
      <c r="AT3" s="263"/>
      <c r="AU3" s="263"/>
      <c r="AV3" s="263"/>
      <c r="AW3" s="263"/>
      <c r="AX3" s="263"/>
      <c r="AY3" s="263"/>
      <c r="AZ3" s="263"/>
      <c r="BA3" s="263"/>
      <c r="BB3" s="263"/>
      <c r="BC3" s="263"/>
      <c r="BD3" s="263"/>
      <c r="BE3" s="263"/>
      <c r="BF3" s="263"/>
      <c r="BG3" s="263"/>
      <c r="BH3" s="263"/>
      <c r="BI3" s="263"/>
      <c r="BJ3" s="263"/>
      <c r="BK3" s="263"/>
      <c r="BL3" s="263"/>
      <c r="BM3" s="263"/>
      <c r="BN3" s="263"/>
      <c r="BO3" s="263"/>
      <c r="BP3" s="263"/>
      <c r="BQ3" s="263"/>
      <c r="BR3" s="263"/>
      <c r="BS3" s="263"/>
      <c r="BT3" s="263"/>
      <c r="BU3" s="263"/>
      <c r="BV3" s="263"/>
      <c r="BW3" s="263"/>
      <c r="BX3" s="263"/>
    </row>
    <row r="4" spans="1:82" s="84" customFormat="1" ht="4.5" customHeight="1" x14ac:dyDescent="0.3">
      <c r="B4" s="85"/>
      <c r="C4" s="17"/>
      <c r="D4" s="89"/>
      <c r="E4" s="89"/>
      <c r="F4" s="164"/>
      <c r="H4" s="89"/>
      <c r="I4" s="89"/>
      <c r="J4" s="89"/>
      <c r="K4" s="89"/>
      <c r="L4" s="89"/>
      <c r="M4" s="89"/>
      <c r="N4" s="89"/>
      <c r="O4" s="89"/>
      <c r="P4" s="89"/>
      <c r="Q4" s="89"/>
      <c r="R4" s="89"/>
      <c r="S4" s="89"/>
      <c r="T4" s="89"/>
      <c r="U4" s="89"/>
      <c r="V4" s="88"/>
      <c r="W4" s="88"/>
      <c r="X4" s="89"/>
      <c r="Y4" s="89"/>
      <c r="AC4" s="88"/>
      <c r="AD4" s="88"/>
      <c r="AE4" s="88"/>
      <c r="AF4" s="88"/>
      <c r="AG4" s="88"/>
      <c r="AH4" s="89"/>
      <c r="AI4" s="89"/>
      <c r="AJ4" s="89"/>
      <c r="AK4" s="88"/>
      <c r="AL4" s="88"/>
      <c r="AN4" s="88"/>
      <c r="AO4" s="88"/>
      <c r="AP4" s="88"/>
      <c r="AQ4" s="88"/>
      <c r="AR4" s="88"/>
      <c r="AS4" s="88"/>
      <c r="AT4" s="88"/>
      <c r="AU4" s="88"/>
      <c r="AV4" s="88"/>
      <c r="AW4" s="88"/>
    </row>
    <row r="5" spans="1:82" s="84" customFormat="1" ht="72.5" customHeight="1" x14ac:dyDescent="0.3">
      <c r="B5" s="85"/>
      <c r="C5" s="17"/>
      <c r="D5" s="83"/>
      <c r="E5" s="83"/>
      <c r="F5" s="164"/>
      <c r="H5" s="83"/>
      <c r="I5" s="83"/>
      <c r="J5" s="83"/>
      <c r="K5" s="83"/>
      <c r="L5" s="83"/>
      <c r="M5" s="83"/>
      <c r="N5" s="83"/>
      <c r="O5" s="83"/>
      <c r="P5" s="83"/>
      <c r="Q5" s="83"/>
      <c r="R5" s="83"/>
      <c r="S5" s="83"/>
      <c r="T5" s="83"/>
      <c r="U5" s="83"/>
      <c r="V5" s="88"/>
      <c r="W5" s="88"/>
      <c r="X5" s="83"/>
      <c r="Y5" s="83"/>
      <c r="AC5" s="88"/>
      <c r="AD5" s="88"/>
      <c r="AE5" s="88"/>
      <c r="AF5" s="88"/>
      <c r="AG5" s="88"/>
      <c r="AH5" s="83"/>
      <c r="AI5" s="83"/>
      <c r="AJ5" s="83"/>
      <c r="AK5" s="88"/>
      <c r="AL5" s="88"/>
      <c r="AN5" s="88"/>
      <c r="AO5" s="88"/>
      <c r="AP5" s="88"/>
      <c r="AQ5" s="88"/>
      <c r="AR5" s="88"/>
      <c r="AS5" s="88"/>
      <c r="AT5" s="88"/>
      <c r="AU5" s="88"/>
      <c r="AV5" s="88"/>
      <c r="AW5" s="88"/>
      <c r="BK5" s="264" t="s">
        <v>1009</v>
      </c>
      <c r="BL5" s="265"/>
    </row>
    <row r="6" spans="1:82" s="84" customFormat="1" ht="20.5" customHeight="1" x14ac:dyDescent="0.6">
      <c r="B6" s="255" t="s">
        <v>528</v>
      </c>
      <c r="C6" s="255"/>
      <c r="D6" s="255"/>
      <c r="E6" s="255"/>
      <c r="F6" s="255"/>
      <c r="G6" s="255"/>
      <c r="H6" s="255"/>
      <c r="I6" s="255"/>
      <c r="J6" s="255"/>
      <c r="K6" s="255"/>
      <c r="L6" s="255"/>
      <c r="M6" s="255"/>
      <c r="N6" s="255"/>
      <c r="O6" s="255"/>
      <c r="P6" s="255"/>
      <c r="Q6" s="255"/>
      <c r="R6" s="255"/>
      <c r="S6" s="255"/>
      <c r="T6" s="255"/>
      <c r="U6" s="255"/>
      <c r="V6" s="255"/>
      <c r="W6" s="255"/>
      <c r="X6" s="255"/>
      <c r="Y6" s="255"/>
      <c r="Z6" s="255"/>
      <c r="AA6" s="255"/>
      <c r="AB6" s="255"/>
      <c r="AC6" s="255"/>
      <c r="AD6" s="255"/>
      <c r="AE6" s="255"/>
      <c r="AF6" s="255"/>
      <c r="AG6" s="255"/>
      <c r="AH6" s="255"/>
      <c r="AI6" s="255"/>
      <c r="AJ6" s="255"/>
      <c r="AK6" s="255"/>
      <c r="AL6" s="255"/>
      <c r="AM6" s="255"/>
      <c r="AN6" s="255"/>
      <c r="AO6" s="255"/>
      <c r="AP6" s="255"/>
      <c r="AQ6" s="255"/>
      <c r="AR6" s="255"/>
      <c r="AS6" s="255"/>
      <c r="AT6" s="255"/>
      <c r="AU6" s="255"/>
      <c r="AV6" s="255"/>
      <c r="AW6" s="255"/>
      <c r="AX6" s="255"/>
      <c r="AY6" s="255"/>
      <c r="AZ6" s="255"/>
      <c r="BA6" s="255"/>
      <c r="BB6" s="255"/>
      <c r="BC6" s="255"/>
      <c r="BD6" s="255"/>
      <c r="BE6" s="255"/>
      <c r="BF6" s="255"/>
      <c r="BG6" s="255"/>
      <c r="BH6" s="255"/>
      <c r="BI6" s="255"/>
      <c r="BJ6" s="255"/>
      <c r="BK6" s="255"/>
      <c r="BL6" s="255"/>
      <c r="BM6" s="255"/>
      <c r="BN6" s="255"/>
      <c r="BO6" s="255"/>
      <c r="BP6" s="255"/>
      <c r="BQ6" s="255"/>
      <c r="BR6" s="255"/>
      <c r="BS6" s="255"/>
      <c r="BT6" s="255"/>
      <c r="BU6" s="255"/>
      <c r="BV6" s="255"/>
      <c r="BW6" s="255"/>
      <c r="BX6" s="255"/>
    </row>
    <row r="7" spans="1:82" ht="29" hidden="1" customHeight="1" x14ac:dyDescent="0.35">
      <c r="B7" s="258"/>
      <c r="C7" s="258"/>
      <c r="S7" s="250"/>
      <c r="T7" s="250"/>
      <c r="U7" s="250"/>
      <c r="V7" s="250"/>
      <c r="W7" s="250"/>
      <c r="X7" s="250"/>
      <c r="Y7" s="250"/>
      <c r="Z7" s="250"/>
      <c r="AA7" s="250"/>
      <c r="AB7" s="250"/>
      <c r="AC7" s="250"/>
      <c r="AD7" s="250"/>
      <c r="AE7" s="250"/>
      <c r="AF7" s="250"/>
      <c r="AG7" s="250"/>
      <c r="AH7" s="250"/>
      <c r="AI7" s="250"/>
      <c r="AJ7" s="250"/>
      <c r="AK7" s="250"/>
      <c r="AL7" s="250"/>
      <c r="AM7" s="250"/>
      <c r="AN7" s="250"/>
      <c r="AO7" s="250"/>
      <c r="AP7" s="250"/>
      <c r="AQ7" s="250"/>
      <c r="AR7" s="250"/>
      <c r="AS7" s="250"/>
      <c r="AT7" s="250"/>
      <c r="AU7" s="250"/>
      <c r="AV7" s="250"/>
      <c r="AW7" s="250"/>
      <c r="AX7" s="250"/>
      <c r="AY7" s="250"/>
      <c r="AZ7" s="250"/>
      <c r="BA7" s="250"/>
      <c r="BB7" s="250"/>
      <c r="BC7" s="250"/>
      <c r="BD7" s="250"/>
      <c r="BE7" s="250"/>
      <c r="BF7" s="250"/>
      <c r="BG7" s="250"/>
      <c r="BH7" s="250"/>
      <c r="BI7" s="250"/>
      <c r="BJ7" s="250"/>
      <c r="BK7" s="250"/>
      <c r="BL7" s="250"/>
    </row>
    <row r="8" spans="1:82" s="166" customFormat="1" ht="16" customHeight="1" x14ac:dyDescent="0.3">
      <c r="B8" s="254" t="s">
        <v>141</v>
      </c>
      <c r="C8" s="254"/>
      <c r="D8" s="254"/>
      <c r="E8" s="254"/>
      <c r="F8" s="254"/>
      <c r="G8" s="254"/>
      <c r="H8" s="254"/>
      <c r="I8" s="254"/>
      <c r="J8" s="254"/>
      <c r="K8" s="254"/>
      <c r="L8" s="254"/>
      <c r="M8" s="254"/>
      <c r="N8" s="254"/>
      <c r="O8" s="254"/>
      <c r="P8" s="254"/>
      <c r="Q8" s="254"/>
      <c r="R8" s="254"/>
      <c r="S8" s="254" t="s">
        <v>542</v>
      </c>
      <c r="T8" s="254"/>
      <c r="U8" s="254"/>
      <c r="V8" s="254"/>
      <c r="W8" s="254"/>
      <c r="X8" s="254"/>
      <c r="Y8" s="254"/>
      <c r="Z8" s="254"/>
      <c r="AA8" s="254"/>
      <c r="AB8" s="254"/>
      <c r="AC8" s="271" t="s">
        <v>25</v>
      </c>
      <c r="AD8" s="271"/>
      <c r="AE8" s="271"/>
      <c r="AF8" s="271"/>
      <c r="AG8" s="271"/>
      <c r="AH8" s="271"/>
      <c r="AI8" s="267" t="s">
        <v>543</v>
      </c>
      <c r="AJ8" s="267"/>
      <c r="AK8" s="267"/>
      <c r="AL8" s="267"/>
      <c r="AM8" s="267"/>
      <c r="AN8" s="267"/>
      <c r="AO8" s="267"/>
      <c r="AP8" s="267"/>
      <c r="AQ8" s="267"/>
      <c r="AR8" s="267"/>
      <c r="AS8" s="267"/>
      <c r="AT8" s="267"/>
      <c r="AU8" s="267"/>
      <c r="AV8" s="267"/>
      <c r="AW8" s="267"/>
      <c r="AX8" s="267"/>
      <c r="AY8" s="267"/>
      <c r="AZ8" s="267"/>
      <c r="BA8" s="267"/>
      <c r="BB8" s="267"/>
      <c r="BC8" s="267"/>
      <c r="BD8" s="267"/>
      <c r="BE8" s="267"/>
      <c r="BF8" s="267"/>
      <c r="BG8" s="267"/>
      <c r="BH8" s="267"/>
      <c r="BI8" s="268" t="s">
        <v>12</v>
      </c>
      <c r="BJ8" s="268"/>
      <c r="BK8" s="268"/>
      <c r="BL8" s="268"/>
      <c r="BM8" s="254" t="s">
        <v>541</v>
      </c>
      <c r="BN8" s="254"/>
      <c r="BO8" s="254"/>
      <c r="BP8" s="254"/>
      <c r="BQ8" s="254"/>
      <c r="BR8" s="254"/>
      <c r="BS8" s="254"/>
      <c r="BT8" s="254"/>
      <c r="BU8" s="254"/>
      <c r="BV8" s="254"/>
      <c r="BW8" s="254"/>
      <c r="BX8" s="254"/>
    </row>
    <row r="9" spans="1:82" s="166" customFormat="1" ht="23.5" customHeight="1" x14ac:dyDescent="0.3">
      <c r="B9" s="254"/>
      <c r="C9" s="254"/>
      <c r="D9" s="254"/>
      <c r="E9" s="254"/>
      <c r="F9" s="254"/>
      <c r="G9" s="254"/>
      <c r="H9" s="254"/>
      <c r="I9" s="254"/>
      <c r="J9" s="254"/>
      <c r="K9" s="254"/>
      <c r="L9" s="254"/>
      <c r="M9" s="254"/>
      <c r="N9" s="254"/>
      <c r="O9" s="254"/>
      <c r="P9" s="254"/>
      <c r="Q9" s="254"/>
      <c r="R9" s="254"/>
      <c r="S9" s="261" t="s">
        <v>318</v>
      </c>
      <c r="T9" s="261" t="s">
        <v>21</v>
      </c>
      <c r="U9" s="261" t="s">
        <v>6</v>
      </c>
      <c r="V9" s="261" t="s">
        <v>374</v>
      </c>
      <c r="W9" s="261" t="s">
        <v>373</v>
      </c>
      <c r="X9" s="261" t="s">
        <v>522</v>
      </c>
      <c r="Y9" s="261" t="s">
        <v>414</v>
      </c>
      <c r="Z9" s="261" t="s">
        <v>198</v>
      </c>
      <c r="AA9" s="261" t="s">
        <v>530</v>
      </c>
      <c r="AB9" s="261" t="s">
        <v>531</v>
      </c>
      <c r="AC9" s="271" t="s">
        <v>7</v>
      </c>
      <c r="AD9" s="271"/>
      <c r="AE9" s="271" t="s">
        <v>8</v>
      </c>
      <c r="AF9" s="271"/>
      <c r="AG9" s="272" t="s">
        <v>9</v>
      </c>
      <c r="AH9" s="272"/>
      <c r="AI9" s="260" t="s">
        <v>320</v>
      </c>
      <c r="AJ9" s="260" t="s">
        <v>532</v>
      </c>
      <c r="AK9" s="260" t="s">
        <v>533</v>
      </c>
      <c r="AL9" s="260" t="s">
        <v>534</v>
      </c>
      <c r="AM9" s="260" t="s">
        <v>523</v>
      </c>
      <c r="AN9" s="260" t="s">
        <v>535</v>
      </c>
      <c r="AO9" s="260" t="s">
        <v>526</v>
      </c>
      <c r="AP9" s="260" t="s">
        <v>538</v>
      </c>
      <c r="AQ9" s="259" t="s">
        <v>536</v>
      </c>
      <c r="AR9" s="259"/>
      <c r="AS9" s="259"/>
      <c r="AT9" s="259"/>
      <c r="AU9" s="259"/>
      <c r="AV9" s="259"/>
      <c r="AW9" s="259" t="s">
        <v>537</v>
      </c>
      <c r="AX9" s="259"/>
      <c r="AY9" s="259"/>
      <c r="AZ9" s="259"/>
      <c r="BA9" s="259"/>
      <c r="BB9" s="259"/>
      <c r="BC9" s="262" t="s">
        <v>539</v>
      </c>
      <c r="BD9" s="262"/>
      <c r="BE9" s="262"/>
      <c r="BF9" s="262" t="s">
        <v>540</v>
      </c>
      <c r="BG9" s="262"/>
      <c r="BH9" s="262"/>
      <c r="BI9" s="268"/>
      <c r="BJ9" s="268"/>
      <c r="BK9" s="268"/>
      <c r="BL9" s="268"/>
      <c r="BM9" s="254"/>
      <c r="BN9" s="254"/>
      <c r="BO9" s="254"/>
      <c r="BP9" s="254"/>
      <c r="BQ9" s="254"/>
      <c r="BR9" s="254"/>
      <c r="BS9" s="254"/>
      <c r="BT9" s="254"/>
      <c r="BU9" s="254"/>
      <c r="BV9" s="254"/>
      <c r="BW9" s="254"/>
      <c r="BX9" s="254"/>
    </row>
    <row r="10" spans="1:82" s="166" customFormat="1" ht="26.25" customHeight="1" x14ac:dyDescent="0.3">
      <c r="B10" s="254" t="s">
        <v>0</v>
      </c>
      <c r="C10" s="270" t="s">
        <v>320</v>
      </c>
      <c r="D10" s="270" t="s">
        <v>388</v>
      </c>
      <c r="E10" s="254" t="s">
        <v>2</v>
      </c>
      <c r="F10" s="254" t="s">
        <v>10</v>
      </c>
      <c r="G10" s="254" t="s">
        <v>1</v>
      </c>
      <c r="H10" s="254" t="s">
        <v>11</v>
      </c>
      <c r="I10" s="254" t="s">
        <v>164</v>
      </c>
      <c r="J10" s="254" t="s">
        <v>156</v>
      </c>
      <c r="K10" s="254" t="s">
        <v>4</v>
      </c>
      <c r="L10" s="254" t="s">
        <v>13</v>
      </c>
      <c r="M10" s="254" t="s">
        <v>3</v>
      </c>
      <c r="N10" s="254" t="s">
        <v>166</v>
      </c>
      <c r="O10" s="254" t="s">
        <v>178</v>
      </c>
      <c r="P10" s="254" t="s">
        <v>175</v>
      </c>
      <c r="Q10" s="254" t="s">
        <v>176</v>
      </c>
      <c r="R10" s="254" t="s">
        <v>177</v>
      </c>
      <c r="S10" s="261"/>
      <c r="T10" s="261"/>
      <c r="U10" s="261"/>
      <c r="V10" s="261"/>
      <c r="W10" s="261"/>
      <c r="X10" s="261"/>
      <c r="Y10" s="261"/>
      <c r="Z10" s="261"/>
      <c r="AA10" s="261"/>
      <c r="AB10" s="261"/>
      <c r="AC10" s="271" t="s">
        <v>60</v>
      </c>
      <c r="AD10" s="271" t="s">
        <v>191</v>
      </c>
      <c r="AE10" s="271" t="s">
        <v>60</v>
      </c>
      <c r="AF10" s="271" t="s">
        <v>430</v>
      </c>
      <c r="AG10" s="272" t="s">
        <v>192</v>
      </c>
      <c r="AH10" s="272" t="s">
        <v>60</v>
      </c>
      <c r="AI10" s="260"/>
      <c r="AJ10" s="260"/>
      <c r="AK10" s="260"/>
      <c r="AL10" s="260"/>
      <c r="AM10" s="260" t="s">
        <v>523</v>
      </c>
      <c r="AN10" s="260"/>
      <c r="AO10" s="260"/>
      <c r="AP10" s="260"/>
      <c r="AQ10" s="259" t="s">
        <v>50</v>
      </c>
      <c r="AR10" s="259"/>
      <c r="AS10" s="259" t="s">
        <v>51</v>
      </c>
      <c r="AT10" s="259"/>
      <c r="AU10" s="259" t="s">
        <v>52</v>
      </c>
      <c r="AV10" s="259"/>
      <c r="AW10" s="259" t="s">
        <v>54</v>
      </c>
      <c r="AX10" s="259"/>
      <c r="AY10" s="259" t="s">
        <v>195</v>
      </c>
      <c r="AZ10" s="259"/>
      <c r="BA10" s="259" t="s">
        <v>55</v>
      </c>
      <c r="BB10" s="259"/>
      <c r="BC10" s="262" t="s">
        <v>119</v>
      </c>
      <c r="BD10" s="262" t="s">
        <v>154</v>
      </c>
      <c r="BE10" s="262" t="s">
        <v>119</v>
      </c>
      <c r="BF10" s="262" t="s">
        <v>431</v>
      </c>
      <c r="BG10" s="262" t="s">
        <v>527</v>
      </c>
      <c r="BH10" s="262" t="s">
        <v>431</v>
      </c>
      <c r="BI10" s="269" t="s">
        <v>7</v>
      </c>
      <c r="BJ10" s="269" t="s">
        <v>8</v>
      </c>
      <c r="BK10" s="266" t="s">
        <v>12</v>
      </c>
      <c r="BL10" s="266"/>
      <c r="BM10" s="254" t="s">
        <v>546</v>
      </c>
      <c r="BN10" s="254" t="s">
        <v>13</v>
      </c>
      <c r="BO10" s="254" t="s">
        <v>544</v>
      </c>
      <c r="BP10" s="256" t="s">
        <v>36</v>
      </c>
      <c r="BQ10" s="256" t="s">
        <v>217</v>
      </c>
      <c r="BR10" s="254" t="s">
        <v>14</v>
      </c>
      <c r="BS10" s="254" t="s">
        <v>545</v>
      </c>
      <c r="BT10" s="254" t="s">
        <v>16</v>
      </c>
      <c r="BU10" s="254" t="s">
        <v>17</v>
      </c>
      <c r="BV10" s="254" t="s">
        <v>547</v>
      </c>
      <c r="BW10" s="256" t="s">
        <v>548</v>
      </c>
      <c r="BX10" s="254" t="s">
        <v>549</v>
      </c>
    </row>
    <row r="11" spans="1:82" s="166" customFormat="1" ht="23.25" hidden="1" customHeight="1" x14ac:dyDescent="0.3">
      <c r="B11" s="254"/>
      <c r="C11" s="270"/>
      <c r="D11" s="270"/>
      <c r="E11" s="254"/>
      <c r="F11" s="254"/>
      <c r="G11" s="254"/>
      <c r="H11" s="254"/>
      <c r="I11" s="254"/>
      <c r="J11" s="254"/>
      <c r="K11" s="254"/>
      <c r="L11" s="254"/>
      <c r="M11" s="254"/>
      <c r="N11" s="254"/>
      <c r="O11" s="254"/>
      <c r="P11" s="254"/>
      <c r="Q11" s="254"/>
      <c r="R11" s="254"/>
      <c r="S11" s="261"/>
      <c r="T11" s="261"/>
      <c r="U11" s="261"/>
      <c r="V11" s="261"/>
      <c r="W11" s="261"/>
      <c r="X11" s="261"/>
      <c r="Y11" s="261"/>
      <c r="Z11" s="261"/>
      <c r="AA11" s="261"/>
      <c r="AB11" s="261"/>
      <c r="AC11" s="271"/>
      <c r="AD11" s="271"/>
      <c r="AE11" s="271"/>
      <c r="AF11" s="271"/>
      <c r="AG11" s="272"/>
      <c r="AH11" s="272"/>
      <c r="AI11" s="260"/>
      <c r="AJ11" s="260"/>
      <c r="AK11" s="260"/>
      <c r="AL11" s="260"/>
      <c r="AM11" s="260"/>
      <c r="AN11" s="260"/>
      <c r="AO11" s="260"/>
      <c r="AP11" s="260"/>
      <c r="AQ11" s="167" t="s">
        <v>160</v>
      </c>
      <c r="AR11" s="167" t="s">
        <v>118</v>
      </c>
      <c r="AS11" s="167" t="s">
        <v>160</v>
      </c>
      <c r="AT11" s="167" t="s">
        <v>118</v>
      </c>
      <c r="AU11" s="167" t="s">
        <v>160</v>
      </c>
      <c r="AV11" s="167" t="s">
        <v>118</v>
      </c>
      <c r="AW11" s="167" t="s">
        <v>160</v>
      </c>
      <c r="AX11" s="167" t="s">
        <v>118</v>
      </c>
      <c r="AY11" s="167" t="s">
        <v>160</v>
      </c>
      <c r="AZ11" s="167" t="s">
        <v>118</v>
      </c>
      <c r="BA11" s="167" t="s">
        <v>160</v>
      </c>
      <c r="BB11" s="167" t="s">
        <v>118</v>
      </c>
      <c r="BC11" s="262"/>
      <c r="BD11" s="262"/>
      <c r="BE11" s="262"/>
      <c r="BF11" s="262"/>
      <c r="BG11" s="262"/>
      <c r="BH11" s="262"/>
      <c r="BI11" s="269"/>
      <c r="BJ11" s="269"/>
      <c r="BK11" s="168" t="s">
        <v>121</v>
      </c>
      <c r="BL11" s="169" t="s">
        <v>12</v>
      </c>
      <c r="BM11" s="254"/>
      <c r="BN11" s="254"/>
      <c r="BO11" s="254"/>
      <c r="BP11" s="257"/>
      <c r="BQ11" s="257"/>
      <c r="BR11" s="254"/>
      <c r="BS11" s="254"/>
      <c r="BT11" s="254"/>
      <c r="BU11" s="254"/>
      <c r="BV11" s="254"/>
      <c r="BW11" s="257"/>
      <c r="BX11" s="254"/>
    </row>
    <row r="12" spans="1:82" ht="65" hidden="1" x14ac:dyDescent="0.3">
      <c r="A12" s="7" t="str">
        <f>+H12</f>
        <v>Aprobación y difusión de procesos</v>
      </c>
      <c r="B12" s="170">
        <v>1</v>
      </c>
      <c r="C12" s="180">
        <v>45936</v>
      </c>
      <c r="D12" s="172" t="s">
        <v>561</v>
      </c>
      <c r="E12" s="170" t="s">
        <v>161</v>
      </c>
      <c r="F12" s="173" t="s">
        <v>562</v>
      </c>
      <c r="G12" s="173" t="s">
        <v>563</v>
      </c>
      <c r="H12" s="173" t="s">
        <v>564</v>
      </c>
      <c r="I12" s="170" t="s">
        <v>565</v>
      </c>
      <c r="J12" s="170" t="s">
        <v>566</v>
      </c>
      <c r="K12" s="170" t="s">
        <v>167</v>
      </c>
      <c r="L12" s="170" t="s">
        <v>567</v>
      </c>
      <c r="M12" s="170" t="s">
        <v>165</v>
      </c>
      <c r="N12" s="180">
        <v>45888</v>
      </c>
      <c r="O12" s="180">
        <v>45891</v>
      </c>
      <c r="P12" s="170" t="s">
        <v>568</v>
      </c>
      <c r="Q12" s="170" t="s">
        <v>569</v>
      </c>
      <c r="R12" s="170" t="s">
        <v>570</v>
      </c>
      <c r="S12" s="193"/>
      <c r="T12" s="194"/>
      <c r="U12" s="194"/>
      <c r="V12" s="194"/>
      <c r="W12" s="194"/>
      <c r="X12" s="194"/>
      <c r="Y12" s="194"/>
      <c r="Z12" s="170"/>
      <c r="AA12" s="188"/>
      <c r="AB12" s="188"/>
      <c r="AC12" s="170"/>
      <c r="AD12" s="176"/>
      <c r="AE12" s="170"/>
      <c r="AF12" s="176"/>
      <c r="AG12" s="176"/>
      <c r="AH12" s="176"/>
      <c r="AI12" s="189"/>
      <c r="AJ12" s="176"/>
      <c r="AK12" s="174"/>
      <c r="AL12" s="180"/>
      <c r="AM12" s="176"/>
      <c r="AN12" s="170"/>
      <c r="AO12" s="191"/>
      <c r="AP12" s="191"/>
      <c r="AQ12" s="170"/>
      <c r="AR12" s="176"/>
      <c r="AS12" s="170"/>
      <c r="AT12" s="176"/>
      <c r="AU12" s="170"/>
      <c r="AV12" s="176"/>
      <c r="AW12" s="170"/>
      <c r="AX12" s="176"/>
      <c r="AY12" s="170"/>
      <c r="AZ12" s="176"/>
      <c r="BA12" s="170"/>
      <c r="BB12" s="176"/>
      <c r="BC12" s="177"/>
      <c r="BD12" s="176"/>
      <c r="BE12" s="176"/>
      <c r="BF12" s="177"/>
      <c r="BG12" s="176"/>
      <c r="BH12" s="176"/>
      <c r="BI12" s="177"/>
      <c r="BJ12" s="177"/>
      <c r="BK12" s="176"/>
      <c r="BL12" s="176"/>
      <c r="BM12" s="178" t="s">
        <v>383</v>
      </c>
      <c r="BN12" s="178"/>
      <c r="BO12" s="179" t="s">
        <v>385</v>
      </c>
      <c r="BP12" s="179"/>
      <c r="BQ12" s="179"/>
      <c r="BR12" s="174" t="s">
        <v>384</v>
      </c>
      <c r="BS12" s="179" t="s">
        <v>385</v>
      </c>
      <c r="BT12" s="171">
        <v>43861</v>
      </c>
      <c r="BU12" s="171">
        <v>43277</v>
      </c>
      <c r="BV12" s="179" t="s">
        <v>386</v>
      </c>
      <c r="BW12" s="179"/>
      <c r="BX12" s="178" t="s">
        <v>387</v>
      </c>
      <c r="BZ12" s="7" t="str">
        <f t="shared" ref="BZ12:BZ74" si="0">+H12</f>
        <v>Aprobación y difusión de procesos</v>
      </c>
      <c r="CA12" s="7">
        <f>+COUNTIFS($BZ$12:BZ12,BZ12)</f>
        <v>1</v>
      </c>
      <c r="CB12" s="147" t="str">
        <f t="shared" ref="CB12:CB74" si="1">+D12</f>
        <v>PRO-GCP-02</v>
      </c>
      <c r="CC12" s="7" t="str">
        <f t="shared" ref="CC12:CC74" si="2">+F12</f>
        <v>Gestión de la Calidad</v>
      </c>
      <c r="CD12" s="7" t="str">
        <f t="shared" ref="CD12:CD74" si="3">+G12</f>
        <v>Gestión por Procesos</v>
      </c>
    </row>
    <row r="13" spans="1:82" ht="78" hidden="1" x14ac:dyDescent="0.3">
      <c r="A13" s="7" t="str">
        <f t="shared" ref="A13:A75" si="4">+H13</f>
        <v>Levantamiento y diseño de procesos</v>
      </c>
      <c r="B13" s="170">
        <f>+IF(F13="","",B12+1)</f>
        <v>2</v>
      </c>
      <c r="C13" s="180">
        <v>45936</v>
      </c>
      <c r="D13" s="172" t="s">
        <v>571</v>
      </c>
      <c r="E13" s="170" t="s">
        <v>161</v>
      </c>
      <c r="F13" s="173" t="s">
        <v>562</v>
      </c>
      <c r="G13" s="173" t="s">
        <v>563</v>
      </c>
      <c r="H13" s="173" t="s">
        <v>572</v>
      </c>
      <c r="I13" s="170" t="s">
        <v>565</v>
      </c>
      <c r="J13" s="170" t="s">
        <v>566</v>
      </c>
      <c r="K13" s="170" t="s">
        <v>167</v>
      </c>
      <c r="L13" s="170" t="s">
        <v>573</v>
      </c>
      <c r="M13" s="170" t="s">
        <v>165</v>
      </c>
      <c r="N13" s="180">
        <v>45888</v>
      </c>
      <c r="O13" s="180">
        <v>45891</v>
      </c>
      <c r="P13" s="170" t="s">
        <v>574</v>
      </c>
      <c r="Q13" s="170" t="s">
        <v>569</v>
      </c>
      <c r="R13" s="170" t="s">
        <v>570</v>
      </c>
      <c r="S13" s="193"/>
      <c r="T13" s="194"/>
      <c r="U13" s="194"/>
      <c r="V13" s="194"/>
      <c r="W13" s="194"/>
      <c r="X13" s="194"/>
      <c r="Y13" s="194"/>
      <c r="Z13" s="170"/>
      <c r="AA13" s="188"/>
      <c r="AB13" s="188"/>
      <c r="AC13" s="170"/>
      <c r="AD13" s="176"/>
      <c r="AE13" s="170"/>
      <c r="AF13" s="176"/>
      <c r="AG13" s="176"/>
      <c r="AH13" s="176"/>
      <c r="AI13" s="189"/>
      <c r="AJ13" s="176"/>
      <c r="AK13" s="174"/>
      <c r="AL13" s="180"/>
      <c r="AM13" s="176"/>
      <c r="AN13" s="170"/>
      <c r="AO13" s="191"/>
      <c r="AP13" s="191"/>
      <c r="AQ13" s="170"/>
      <c r="AR13" s="176"/>
      <c r="AS13" s="170"/>
      <c r="AT13" s="176"/>
      <c r="AU13" s="170"/>
      <c r="AV13" s="176"/>
      <c r="AW13" s="170"/>
      <c r="AX13" s="176"/>
      <c r="AY13" s="170"/>
      <c r="AZ13" s="176"/>
      <c r="BA13" s="170"/>
      <c r="BB13" s="176"/>
      <c r="BC13" s="177"/>
      <c r="BD13" s="176"/>
      <c r="BE13" s="176"/>
      <c r="BF13" s="177"/>
      <c r="BG13" s="176"/>
      <c r="BH13" s="176"/>
      <c r="BI13" s="177"/>
      <c r="BJ13" s="177"/>
      <c r="BK13" s="176"/>
      <c r="BL13" s="176"/>
      <c r="BM13" s="178" t="s">
        <v>383</v>
      </c>
      <c r="BN13" s="178"/>
      <c r="BO13" s="179" t="s">
        <v>385</v>
      </c>
      <c r="BP13" s="179"/>
      <c r="BQ13" s="179"/>
      <c r="BR13" s="174" t="s">
        <v>384</v>
      </c>
      <c r="BS13" s="179" t="s">
        <v>385</v>
      </c>
      <c r="BT13" s="171">
        <v>43861</v>
      </c>
      <c r="BU13" s="171">
        <v>43277</v>
      </c>
      <c r="BV13" s="179" t="s">
        <v>386</v>
      </c>
      <c r="BW13" s="179"/>
      <c r="BX13" s="178" t="s">
        <v>387</v>
      </c>
      <c r="BY13" s="147"/>
      <c r="BZ13" s="7" t="str">
        <f t="shared" si="0"/>
        <v>Levantamiento y diseño de procesos</v>
      </c>
      <c r="CA13" s="7">
        <f>+COUNTIFS($BZ$12:BZ13,BZ13)</f>
        <v>1</v>
      </c>
      <c r="CB13" s="147" t="str">
        <f t="shared" si="1"/>
        <v>PRO-GCP-01</v>
      </c>
      <c r="CC13" s="7" t="str">
        <f t="shared" si="2"/>
        <v>Gestión de la Calidad</v>
      </c>
      <c r="CD13" s="7" t="str">
        <f t="shared" si="3"/>
        <v>Gestión por Procesos</v>
      </c>
    </row>
    <row r="14" spans="1:82" ht="39" hidden="1" x14ac:dyDescent="0.3">
      <c r="A14" s="7" t="str">
        <f t="shared" si="4"/>
        <v>Ejecucion del plan de continuidad del negocio</v>
      </c>
      <c r="B14" s="170">
        <v>3</v>
      </c>
      <c r="C14" s="180">
        <v>45936</v>
      </c>
      <c r="D14" s="172" t="s">
        <v>575</v>
      </c>
      <c r="E14" s="170" t="s">
        <v>163</v>
      </c>
      <c r="F14" s="173" t="s">
        <v>322</v>
      </c>
      <c r="G14" s="173" t="s">
        <v>576</v>
      </c>
      <c r="H14" s="173" t="s">
        <v>577</v>
      </c>
      <c r="I14" s="170" t="s">
        <v>578</v>
      </c>
      <c r="J14" s="170" t="s">
        <v>579</v>
      </c>
      <c r="K14" s="170" t="s">
        <v>167</v>
      </c>
      <c r="L14" s="170" t="s">
        <v>580</v>
      </c>
      <c r="M14" s="170" t="s">
        <v>165</v>
      </c>
      <c r="N14" s="180">
        <v>45888</v>
      </c>
      <c r="O14" s="180">
        <v>45894</v>
      </c>
      <c r="P14" s="170" t="s">
        <v>581</v>
      </c>
      <c r="Q14" s="170" t="s">
        <v>569</v>
      </c>
      <c r="R14" s="170" t="s">
        <v>570</v>
      </c>
      <c r="S14" s="193"/>
      <c r="T14" s="194"/>
      <c r="U14" s="194"/>
      <c r="V14" s="194"/>
      <c r="W14" s="194"/>
      <c r="X14" s="194"/>
      <c r="Y14" s="194"/>
      <c r="Z14" s="170"/>
      <c r="AA14" s="188"/>
      <c r="AB14" s="188"/>
      <c r="AC14" s="170"/>
      <c r="AD14" s="176"/>
      <c r="AE14" s="170"/>
      <c r="AF14" s="176"/>
      <c r="AG14" s="176"/>
      <c r="AH14" s="176"/>
      <c r="AI14" s="189"/>
      <c r="AJ14" s="176"/>
      <c r="AK14" s="174"/>
      <c r="AL14" s="180"/>
      <c r="AM14" s="176"/>
      <c r="AN14" s="170"/>
      <c r="AO14" s="191"/>
      <c r="AP14" s="191"/>
      <c r="AQ14" s="170"/>
      <c r="AR14" s="176"/>
      <c r="AS14" s="170"/>
      <c r="AT14" s="176"/>
      <c r="AU14" s="170"/>
      <c r="AV14" s="176"/>
      <c r="AW14" s="170"/>
      <c r="AX14" s="176"/>
      <c r="AY14" s="170"/>
      <c r="AZ14" s="176"/>
      <c r="BA14" s="170"/>
      <c r="BB14" s="176"/>
      <c r="BC14" s="177">
        <f t="shared" ref="BC14:BC75" si="5">+IFERROR(AR14*AT14*AV14,"")</f>
        <v>0</v>
      </c>
      <c r="BD14" s="176" t="str">
        <f>+IF($F14="","",IF(BC14="","",IF(BC14&lt;=EvaluacionControl!$I$13,"Deficiente",IF(BC14&lt;=EvaluacionControl!$I$14,"Débil",IF(BC14&lt;=EvaluacionControl!$I$15,"Regular",IF(BC14&lt;=EvaluacionControl!$I$16,"Bueno",IF(BC14&lt;=EvaluacionControl!$I$17,"Adecuado","Optimo")))))))</f>
        <v>Deficiente</v>
      </c>
      <c r="BE14" s="176">
        <f t="shared" ref="BE14:BE75" si="6">+IF($F14="","",IF(BC14="","",IF(BD14="Deficiente",-1,IF(BD14="Débil",1,IF(BD14="Regular",2,IF(BD14="Bueno",3,IF(BD14="Adecuado",4,IF(BD14="Optimo",5))))))))</f>
        <v>-1</v>
      </c>
      <c r="BF14" s="177">
        <f t="shared" ref="BF14:BF75" si="7">IFERROR(AX14*AZ14*BB14,"")</f>
        <v>0</v>
      </c>
      <c r="BG14" s="176" t="str">
        <f>+IF($F14="","",IF(BF14="","",IF(BF14&lt;=EvaluacionControl!$I$13,"Deficiente",IF(BF14&lt;=EvaluacionControl!$I$14,"Débil",IF(BF14&lt;=EvaluacionControl!$I$15,"Regular",IF(BF14&lt;=EvaluacionControl!$I$16,"Bueno",IF(BF14&lt;=EvaluacionControl!$I$17,"Adecuado","Optimo")))))))</f>
        <v>Deficiente</v>
      </c>
      <c r="BH14" s="176">
        <f t="shared" ref="BH14:BH75" si="8">+IF($F14="","",IF(BF14="","",IF(BG14="Deficiente",-1,IF(BG14="Débil",1,IF(BG14="Regular",2,IF(BG14="Bueno",3,IF(BG14="Adecuado",4,IF(BG14="Optimo",5))))))))</f>
        <v>-1</v>
      </c>
      <c r="BI14" s="177">
        <f t="shared" ref="BI14:BI75" si="9">+IF(F14="","",IF(AD14="",AD14,IFERROR(IF((AD14-ABS(BE14))&lt;=1,1,(AD14-ABS(BE14))),"")))</f>
        <v>0</v>
      </c>
      <c r="BJ14" s="177">
        <f t="shared" ref="BJ14:BJ75" si="10">+IF(F14="","",IF(AF14="",AF14,IFERROR(IF((AF14-ABS(BH14))&lt;=1,1,(AF14-ABS(BH14))),"")))</f>
        <v>0</v>
      </c>
      <c r="BK14" s="176">
        <f t="shared" ref="BK14:BK75" si="11">+IFERROR(BI14*BJ14,"")</f>
        <v>0</v>
      </c>
      <c r="BL14" s="176" t="str">
        <f>IF($BK14="","",IF(BK14&lt;=RInherente!$H$11,"BAJO",IF(BK14&lt;=RInherente!$H$12,"BAJO",IF(BK14&lt;=RInherente!$H$13,"MEDIO",IF(BK14&lt;=RInherente!$H$14,"ALTO","MUY ALTO")))))</f>
        <v>BAJO</v>
      </c>
      <c r="BM14" s="178" t="s">
        <v>383</v>
      </c>
      <c r="BN14" s="178"/>
      <c r="BO14" s="179" t="s">
        <v>385</v>
      </c>
      <c r="BP14" s="179"/>
      <c r="BQ14" s="179"/>
      <c r="BR14" s="174" t="s">
        <v>384</v>
      </c>
      <c r="BS14" s="179" t="s">
        <v>385</v>
      </c>
      <c r="BT14" s="171">
        <v>43861</v>
      </c>
      <c r="BU14" s="171">
        <v>43277</v>
      </c>
      <c r="BV14" s="179" t="s">
        <v>386</v>
      </c>
      <c r="BW14" s="179"/>
      <c r="BX14" s="178" t="s">
        <v>387</v>
      </c>
      <c r="BY14" s="147"/>
      <c r="BZ14" s="7" t="str">
        <f t="shared" si="0"/>
        <v>Ejecucion del plan de continuidad del negocio</v>
      </c>
      <c r="CA14" s="7">
        <f>+COUNTIFS($BZ$12:BZ14,BZ14)</f>
        <v>1</v>
      </c>
      <c r="CB14" s="147" t="str">
        <f t="shared" si="1"/>
        <v>PRO-GRC-04</v>
      </c>
      <c r="CC14" s="7" t="str">
        <f t="shared" si="2"/>
        <v>Administración de Riesgos</v>
      </c>
      <c r="CD14" s="7" t="str">
        <f t="shared" si="3"/>
        <v>Continuidad del Negocio</v>
      </c>
    </row>
    <row r="15" spans="1:82" ht="52" hidden="1" x14ac:dyDescent="0.3">
      <c r="A15" s="7" t="str">
        <f t="shared" si="4"/>
        <v>Gestión de normativa legal para la continuidad del negocio</v>
      </c>
      <c r="B15" s="170">
        <v>4</v>
      </c>
      <c r="C15" s="180">
        <v>45936</v>
      </c>
      <c r="D15" s="172" t="s">
        <v>582</v>
      </c>
      <c r="E15" s="170" t="s">
        <v>161</v>
      </c>
      <c r="F15" s="173" t="s">
        <v>322</v>
      </c>
      <c r="G15" s="173" t="s">
        <v>576</v>
      </c>
      <c r="H15" s="173" t="s">
        <v>583</v>
      </c>
      <c r="I15" s="170" t="s">
        <v>584</v>
      </c>
      <c r="J15" s="170" t="s">
        <v>585</v>
      </c>
      <c r="K15" s="170" t="s">
        <v>167</v>
      </c>
      <c r="L15" s="170" t="s">
        <v>586</v>
      </c>
      <c r="M15" s="170" t="s">
        <v>165</v>
      </c>
      <c r="N15" s="180">
        <v>45898</v>
      </c>
      <c r="O15" s="180">
        <v>45894</v>
      </c>
      <c r="P15" s="170" t="s">
        <v>587</v>
      </c>
      <c r="Q15" s="170" t="s">
        <v>569</v>
      </c>
      <c r="R15" s="170" t="s">
        <v>570</v>
      </c>
      <c r="S15" s="193"/>
      <c r="T15" s="194"/>
      <c r="U15" s="194"/>
      <c r="V15" s="194"/>
      <c r="W15" s="194"/>
      <c r="X15" s="194"/>
      <c r="Y15" s="194"/>
      <c r="Z15" s="170"/>
      <c r="AA15" s="188"/>
      <c r="AB15" s="188"/>
      <c r="AC15" s="170"/>
      <c r="AD15" s="176"/>
      <c r="AE15" s="170"/>
      <c r="AF15" s="176"/>
      <c r="AG15" s="176"/>
      <c r="AH15" s="176"/>
      <c r="AI15" s="189"/>
      <c r="AJ15" s="176"/>
      <c r="AK15" s="174"/>
      <c r="AL15" s="180"/>
      <c r="AM15" s="176"/>
      <c r="AN15" s="170"/>
      <c r="AO15" s="191"/>
      <c r="AP15" s="191"/>
      <c r="AQ15" s="170"/>
      <c r="AR15" s="176"/>
      <c r="AS15" s="170"/>
      <c r="AT15" s="176"/>
      <c r="AU15" s="170"/>
      <c r="AV15" s="176"/>
      <c r="AW15" s="170"/>
      <c r="AX15" s="176"/>
      <c r="AY15" s="170"/>
      <c r="AZ15" s="176"/>
      <c r="BA15" s="170"/>
      <c r="BB15" s="176"/>
      <c r="BC15" s="177">
        <f t="shared" si="5"/>
        <v>0</v>
      </c>
      <c r="BD15" s="176" t="str">
        <f>+IF($F15="","",IF(BC15="","",IF(BC15&lt;=EvaluacionControl!$I$13,"Deficiente",IF(BC15&lt;=EvaluacionControl!$I$14,"Débil",IF(BC15&lt;=EvaluacionControl!$I$15,"Regular",IF(BC15&lt;=EvaluacionControl!$I$16,"Bueno",IF(BC15&lt;=EvaluacionControl!$I$17,"Adecuado","Optimo")))))))</f>
        <v>Deficiente</v>
      </c>
      <c r="BE15" s="176">
        <f t="shared" si="6"/>
        <v>-1</v>
      </c>
      <c r="BF15" s="177">
        <f t="shared" si="7"/>
        <v>0</v>
      </c>
      <c r="BG15" s="176" t="str">
        <f>+IF($F15="","",IF(BF15="","",IF(BF15&lt;=EvaluacionControl!$I$13,"Deficiente",IF(BF15&lt;=EvaluacionControl!$I$14,"Débil",IF(BF15&lt;=EvaluacionControl!$I$15,"Regular",IF(BF15&lt;=EvaluacionControl!$I$16,"Bueno",IF(BF15&lt;=EvaluacionControl!$I$17,"Adecuado","Optimo")))))))</f>
        <v>Deficiente</v>
      </c>
      <c r="BH15" s="176">
        <f t="shared" si="8"/>
        <v>-1</v>
      </c>
      <c r="BI15" s="177">
        <f t="shared" si="9"/>
        <v>0</v>
      </c>
      <c r="BJ15" s="177">
        <f t="shared" si="10"/>
        <v>0</v>
      </c>
      <c r="BK15" s="176">
        <f t="shared" si="11"/>
        <v>0</v>
      </c>
      <c r="BL15" s="176" t="str">
        <f>IF($BK15="","",IF(BK15&lt;=RInherente!$H$11,"BAJO",IF(BK15&lt;=RInherente!$H$12,"BAJO",IF(BK15&lt;=RInherente!$H$13,"MEDIO",IF(BK15&lt;=RInherente!$H$14,"ALTO","MUY ALTO")))))</f>
        <v>BAJO</v>
      </c>
      <c r="BM15" s="178" t="s">
        <v>383</v>
      </c>
      <c r="BN15" s="178"/>
      <c r="BO15" s="179" t="s">
        <v>385</v>
      </c>
      <c r="BP15" s="179"/>
      <c r="BQ15" s="179"/>
      <c r="BR15" s="174" t="s">
        <v>384</v>
      </c>
      <c r="BS15" s="179" t="s">
        <v>385</v>
      </c>
      <c r="BT15" s="171">
        <v>43861</v>
      </c>
      <c r="BU15" s="171">
        <v>43277</v>
      </c>
      <c r="BV15" s="179" t="s">
        <v>386</v>
      </c>
      <c r="BW15" s="179"/>
      <c r="BX15" s="178" t="s">
        <v>387</v>
      </c>
      <c r="BY15" s="147"/>
      <c r="BZ15" s="7" t="str">
        <f t="shared" si="0"/>
        <v>Gestión de normativa legal para la continuidad del negocio</v>
      </c>
      <c r="CA15" s="7">
        <f>+COUNTIFS($BZ$12:BZ15,BZ15)</f>
        <v>1</v>
      </c>
      <c r="CB15" s="147" t="str">
        <f t="shared" si="1"/>
        <v>PRO-GRC-03</v>
      </c>
      <c r="CC15" s="7" t="str">
        <f t="shared" si="2"/>
        <v>Administración de Riesgos</v>
      </c>
      <c r="CD15" s="7" t="str">
        <f t="shared" si="3"/>
        <v>Continuidad del Negocio</v>
      </c>
    </row>
    <row r="16" spans="1:82" ht="39" hidden="1" x14ac:dyDescent="0.3">
      <c r="A16" s="7" t="str">
        <f t="shared" si="4"/>
        <v>Análisis del Impacto del Negocio</v>
      </c>
      <c r="B16" s="170">
        <v>5</v>
      </c>
      <c r="C16" s="180">
        <v>45936</v>
      </c>
      <c r="D16" s="172" t="s">
        <v>588</v>
      </c>
      <c r="E16" s="170" t="s">
        <v>161</v>
      </c>
      <c r="F16" s="173" t="s">
        <v>322</v>
      </c>
      <c r="G16" s="173" t="s">
        <v>576</v>
      </c>
      <c r="H16" s="173" t="s">
        <v>589</v>
      </c>
      <c r="I16" s="170" t="s">
        <v>584</v>
      </c>
      <c r="J16" s="170" t="s">
        <v>585</v>
      </c>
      <c r="K16" s="170" t="s">
        <v>167</v>
      </c>
      <c r="L16" s="170" t="s">
        <v>590</v>
      </c>
      <c r="M16" s="170" t="s">
        <v>165</v>
      </c>
      <c r="N16" s="180">
        <v>45888</v>
      </c>
      <c r="O16" s="180">
        <v>45894</v>
      </c>
      <c r="P16" s="170" t="s">
        <v>591</v>
      </c>
      <c r="Q16" s="170" t="s">
        <v>569</v>
      </c>
      <c r="R16" s="170" t="s">
        <v>570</v>
      </c>
      <c r="S16" s="193"/>
      <c r="T16" s="194"/>
      <c r="U16" s="194"/>
      <c r="V16" s="194"/>
      <c r="W16" s="194"/>
      <c r="X16" s="194"/>
      <c r="Y16" s="194"/>
      <c r="Z16" s="170"/>
      <c r="AA16" s="188"/>
      <c r="AB16" s="188"/>
      <c r="AC16" s="170"/>
      <c r="AD16" s="176"/>
      <c r="AE16" s="170"/>
      <c r="AF16" s="176"/>
      <c r="AG16" s="176"/>
      <c r="AH16" s="176"/>
      <c r="AI16" s="189"/>
      <c r="AJ16" s="176"/>
      <c r="AK16" s="174"/>
      <c r="AL16" s="180"/>
      <c r="AM16" s="176"/>
      <c r="AN16" s="170"/>
      <c r="AO16" s="191"/>
      <c r="AP16" s="191"/>
      <c r="AQ16" s="170"/>
      <c r="AR16" s="176"/>
      <c r="AS16" s="170"/>
      <c r="AT16" s="176"/>
      <c r="AU16" s="170"/>
      <c r="AV16" s="176"/>
      <c r="AW16" s="170"/>
      <c r="AX16" s="176"/>
      <c r="AY16" s="170"/>
      <c r="AZ16" s="176"/>
      <c r="BA16" s="170"/>
      <c r="BB16" s="176"/>
      <c r="BC16" s="177">
        <f t="shared" si="5"/>
        <v>0</v>
      </c>
      <c r="BD16" s="176" t="str">
        <f>+IF($F16="","",IF(BC16="","",IF(BC16&lt;=EvaluacionControl!$I$13,"Deficiente",IF(BC16&lt;=EvaluacionControl!$I$14,"Débil",IF(BC16&lt;=EvaluacionControl!$I$15,"Regular",IF(BC16&lt;=EvaluacionControl!$I$16,"Bueno",IF(BC16&lt;=EvaluacionControl!$I$17,"Adecuado","Optimo")))))))</f>
        <v>Deficiente</v>
      </c>
      <c r="BE16" s="176">
        <f t="shared" si="6"/>
        <v>-1</v>
      </c>
      <c r="BF16" s="177">
        <f t="shared" si="7"/>
        <v>0</v>
      </c>
      <c r="BG16" s="176" t="str">
        <f>+IF($F16="","",IF(BF16="","",IF(BF16&lt;=EvaluacionControl!$I$13,"Deficiente",IF(BF16&lt;=EvaluacionControl!$I$14,"Débil",IF(BF16&lt;=EvaluacionControl!$I$15,"Regular",IF(BF16&lt;=EvaluacionControl!$I$16,"Bueno",IF(BF16&lt;=EvaluacionControl!$I$17,"Adecuado","Optimo")))))))</f>
        <v>Deficiente</v>
      </c>
      <c r="BH16" s="176">
        <f t="shared" si="8"/>
        <v>-1</v>
      </c>
      <c r="BI16" s="177">
        <f t="shared" si="9"/>
        <v>0</v>
      </c>
      <c r="BJ16" s="177">
        <f t="shared" si="10"/>
        <v>0</v>
      </c>
      <c r="BK16" s="176">
        <f t="shared" si="11"/>
        <v>0</v>
      </c>
      <c r="BL16" s="176" t="str">
        <f>IF($BK16="","",IF(BK16&lt;=RInherente!$H$11,"BAJO",IF(BK16&lt;=RInherente!$H$12,"BAJO",IF(BK16&lt;=RInherente!$H$13,"MEDIO",IF(BK16&lt;=RInherente!$H$14,"ALTO","MUY ALTO")))))</f>
        <v>BAJO</v>
      </c>
      <c r="BM16" s="178" t="s">
        <v>383</v>
      </c>
      <c r="BN16" s="178"/>
      <c r="BO16" s="179" t="s">
        <v>385</v>
      </c>
      <c r="BP16" s="179"/>
      <c r="BQ16" s="179"/>
      <c r="BR16" s="174" t="s">
        <v>384</v>
      </c>
      <c r="BS16" s="179" t="s">
        <v>385</v>
      </c>
      <c r="BT16" s="171">
        <v>43861</v>
      </c>
      <c r="BU16" s="171">
        <v>43277</v>
      </c>
      <c r="BV16" s="179" t="s">
        <v>386</v>
      </c>
      <c r="BW16" s="179"/>
      <c r="BX16" s="178" t="s">
        <v>387</v>
      </c>
      <c r="BY16" s="147"/>
      <c r="BZ16" s="7" t="str">
        <f t="shared" si="0"/>
        <v>Análisis del Impacto del Negocio</v>
      </c>
      <c r="CA16" s="7">
        <f>+COUNTIFS($BZ$12:BZ16,BZ16)</f>
        <v>1</v>
      </c>
      <c r="CB16" s="147" t="str">
        <f t="shared" si="1"/>
        <v>PRO-GRC-01</v>
      </c>
      <c r="CC16" s="7" t="str">
        <f t="shared" si="2"/>
        <v>Administración de Riesgos</v>
      </c>
      <c r="CD16" s="7" t="str">
        <f t="shared" si="3"/>
        <v>Continuidad del Negocio</v>
      </c>
    </row>
    <row r="17" spans="1:82" ht="52" x14ac:dyDescent="0.3">
      <c r="A17" s="7" t="str">
        <f t="shared" si="4"/>
        <v>Programa de Ejercicios y pruebas para la continuidad del negocio</v>
      </c>
      <c r="B17" s="170">
        <v>6</v>
      </c>
      <c r="C17" s="180">
        <v>45936</v>
      </c>
      <c r="D17" s="172" t="s">
        <v>592</v>
      </c>
      <c r="E17" s="170" t="s">
        <v>161</v>
      </c>
      <c r="F17" s="173" t="s">
        <v>322</v>
      </c>
      <c r="G17" s="173" t="s">
        <v>576</v>
      </c>
      <c r="H17" s="173" t="s">
        <v>593</v>
      </c>
      <c r="I17" s="170" t="s">
        <v>578</v>
      </c>
      <c r="J17" s="170" t="s">
        <v>579</v>
      </c>
      <c r="K17" s="170" t="s">
        <v>167</v>
      </c>
      <c r="L17" s="170" t="s">
        <v>594</v>
      </c>
      <c r="M17" s="170" t="s">
        <v>165</v>
      </c>
      <c r="N17" s="180">
        <v>45898</v>
      </c>
      <c r="O17" s="180">
        <v>45894</v>
      </c>
      <c r="P17" s="170" t="s">
        <v>595</v>
      </c>
      <c r="Q17" s="170" t="s">
        <v>569</v>
      </c>
      <c r="R17" s="170" t="s">
        <v>570</v>
      </c>
      <c r="S17" s="193" t="s">
        <v>596</v>
      </c>
      <c r="T17" s="194" t="s">
        <v>186</v>
      </c>
      <c r="U17" s="194" t="s">
        <v>597</v>
      </c>
      <c r="V17" s="194" t="s">
        <v>24</v>
      </c>
      <c r="W17" s="194" t="s">
        <v>23</v>
      </c>
      <c r="X17" s="194" t="s">
        <v>598</v>
      </c>
      <c r="Y17" s="194" t="s">
        <v>599</v>
      </c>
      <c r="Z17" s="170" t="s">
        <v>155</v>
      </c>
      <c r="AA17" s="188" t="s">
        <v>551</v>
      </c>
      <c r="AB17" s="188" t="s">
        <v>551</v>
      </c>
      <c r="AC17" s="170" t="s">
        <v>203</v>
      </c>
      <c r="AD17" s="176">
        <v>3</v>
      </c>
      <c r="AE17" s="170" t="s">
        <v>33</v>
      </c>
      <c r="AF17" s="176">
        <v>2</v>
      </c>
      <c r="AG17" s="176">
        <v>6</v>
      </c>
      <c r="AH17" s="176" t="s">
        <v>558</v>
      </c>
      <c r="AI17" s="180">
        <v>45936</v>
      </c>
      <c r="AJ17" s="176">
        <v>96</v>
      </c>
      <c r="AK17" s="174" t="s">
        <v>1047</v>
      </c>
      <c r="AL17" s="180">
        <v>45936</v>
      </c>
      <c r="AM17" s="176" t="s">
        <v>641</v>
      </c>
      <c r="AN17" s="170" t="s">
        <v>600</v>
      </c>
      <c r="AO17" s="191" t="s">
        <v>600</v>
      </c>
      <c r="AP17" s="191" t="s">
        <v>600</v>
      </c>
      <c r="AQ17" s="170" t="s">
        <v>20</v>
      </c>
      <c r="AR17" s="176">
        <v>1</v>
      </c>
      <c r="AS17" s="170" t="s">
        <v>61</v>
      </c>
      <c r="AT17" s="176">
        <v>1</v>
      </c>
      <c r="AU17" s="170" t="s">
        <v>70</v>
      </c>
      <c r="AV17" s="176">
        <v>4</v>
      </c>
      <c r="AW17" s="170" t="s">
        <v>96</v>
      </c>
      <c r="AX17" s="176">
        <v>3</v>
      </c>
      <c r="AY17" s="170" t="s">
        <v>102</v>
      </c>
      <c r="AZ17" s="176">
        <v>5</v>
      </c>
      <c r="BA17" s="170" t="s">
        <v>98</v>
      </c>
      <c r="BB17" s="176">
        <v>3</v>
      </c>
      <c r="BC17" s="177">
        <f t="shared" si="5"/>
        <v>4</v>
      </c>
      <c r="BD17" s="176" t="str">
        <f>+IF($F17="","",IF(BC17="","",IF(BC17&lt;=EvaluacionControl!$I$13,"Deficiente",IF(BC17&lt;=EvaluacionControl!$I$14,"Débil",IF(BC17&lt;=EvaluacionControl!$I$15,"Regular",IF(BC17&lt;=EvaluacionControl!$I$16,"Bueno",IF(BC17&lt;=EvaluacionControl!$I$17,"Adecuado","Optimo")))))))</f>
        <v>Deficiente</v>
      </c>
      <c r="BE17" s="176">
        <f t="shared" si="6"/>
        <v>-1</v>
      </c>
      <c r="BF17" s="177">
        <f t="shared" si="7"/>
        <v>45</v>
      </c>
      <c r="BG17" s="176" t="str">
        <f>+IF($F17="","",IF(BF17="","",IF(BF17&lt;=EvaluacionControl!$I$13,"Deficiente",IF(BF17&lt;=EvaluacionControl!$I$14,"Débil",IF(BF17&lt;=EvaluacionControl!$I$15,"Regular",IF(BF17&lt;=EvaluacionControl!$I$16,"Bueno",IF(BF17&lt;=EvaluacionControl!$I$17,"Adecuado","Optimo")))))))</f>
        <v>Bueno</v>
      </c>
      <c r="BH17" s="176">
        <f t="shared" si="8"/>
        <v>3</v>
      </c>
      <c r="BI17" s="177">
        <f t="shared" si="9"/>
        <v>2</v>
      </c>
      <c r="BJ17" s="177">
        <f t="shared" si="10"/>
        <v>1</v>
      </c>
      <c r="BK17" s="176">
        <f t="shared" si="11"/>
        <v>2</v>
      </c>
      <c r="BL17" s="176" t="str">
        <f>IF($BK17="","",IF(BK17&lt;=RInherente!$H$11,"BAJO",IF(BK17&lt;=RInherente!$H$12,"BAJO",IF(BK17&lt;=RInherente!$H$13,"MEDIO",IF(BK17&lt;=RInherente!$H$14,"ALTO","MUY ALTO")))))</f>
        <v>BAJO</v>
      </c>
      <c r="BM17" s="178" t="s">
        <v>383</v>
      </c>
      <c r="BN17" s="178"/>
      <c r="BO17" s="179" t="s">
        <v>385</v>
      </c>
      <c r="BP17" s="179"/>
      <c r="BQ17" s="179"/>
      <c r="BR17" s="174" t="s">
        <v>384</v>
      </c>
      <c r="BS17" s="179" t="s">
        <v>385</v>
      </c>
      <c r="BT17" s="171">
        <v>43861</v>
      </c>
      <c r="BU17" s="171">
        <v>43277</v>
      </c>
      <c r="BV17" s="179" t="s">
        <v>386</v>
      </c>
      <c r="BW17" s="179"/>
      <c r="BX17" s="178" t="s">
        <v>387</v>
      </c>
      <c r="BY17" s="147"/>
      <c r="BZ17" s="7" t="str">
        <f t="shared" si="0"/>
        <v>Programa de Ejercicios y pruebas para la continuidad del negocio</v>
      </c>
      <c r="CA17" s="7">
        <f>+COUNTIFS($BZ$12:BZ17,BZ17)</f>
        <v>1</v>
      </c>
      <c r="CB17" s="147" t="str">
        <f t="shared" si="1"/>
        <v>PRO-GRC-02</v>
      </c>
      <c r="CC17" s="7" t="str">
        <f t="shared" si="2"/>
        <v>Administración de Riesgos</v>
      </c>
      <c r="CD17" s="7" t="str">
        <f t="shared" si="3"/>
        <v>Continuidad del Negocio</v>
      </c>
    </row>
    <row r="18" spans="1:82" ht="52" x14ac:dyDescent="0.3">
      <c r="A18" s="7" t="str">
        <f t="shared" si="4"/>
        <v>Programa de Ejercicios y pruebas para la continuidad del negocio</v>
      </c>
      <c r="B18" s="170">
        <v>7</v>
      </c>
      <c r="C18" s="180">
        <v>45936</v>
      </c>
      <c r="D18" s="172" t="s">
        <v>592</v>
      </c>
      <c r="E18" s="170" t="s">
        <v>161</v>
      </c>
      <c r="F18" s="173" t="s">
        <v>322</v>
      </c>
      <c r="G18" s="173" t="s">
        <v>576</v>
      </c>
      <c r="H18" s="173" t="s">
        <v>593</v>
      </c>
      <c r="I18" s="170" t="s">
        <v>578</v>
      </c>
      <c r="J18" s="170" t="s">
        <v>579</v>
      </c>
      <c r="K18" s="170" t="s">
        <v>167</v>
      </c>
      <c r="L18" s="170" t="s">
        <v>594</v>
      </c>
      <c r="M18" s="170" t="s">
        <v>165</v>
      </c>
      <c r="N18" s="180">
        <v>45898</v>
      </c>
      <c r="O18" s="180">
        <v>45894</v>
      </c>
      <c r="P18" s="170" t="s">
        <v>595</v>
      </c>
      <c r="Q18" s="170" t="s">
        <v>569</v>
      </c>
      <c r="R18" s="170" t="s">
        <v>570</v>
      </c>
      <c r="S18" s="193" t="s">
        <v>601</v>
      </c>
      <c r="T18" s="194" t="s">
        <v>186</v>
      </c>
      <c r="U18" s="194" t="s">
        <v>602</v>
      </c>
      <c r="V18" s="194" t="s">
        <v>24</v>
      </c>
      <c r="W18" s="194" t="s">
        <v>23</v>
      </c>
      <c r="X18" s="194" t="s">
        <v>598</v>
      </c>
      <c r="Y18" s="194" t="s">
        <v>599</v>
      </c>
      <c r="Z18" s="170" t="s">
        <v>155</v>
      </c>
      <c r="AA18" s="188" t="s">
        <v>551</v>
      </c>
      <c r="AB18" s="188" t="s">
        <v>551</v>
      </c>
      <c r="AC18" s="170" t="s">
        <v>205</v>
      </c>
      <c r="AD18" s="176">
        <v>2</v>
      </c>
      <c r="AE18" s="170" t="s">
        <v>557</v>
      </c>
      <c r="AF18" s="176">
        <v>3</v>
      </c>
      <c r="AG18" s="176">
        <v>6</v>
      </c>
      <c r="AH18" s="176" t="s">
        <v>558</v>
      </c>
      <c r="AI18" s="180">
        <v>45936</v>
      </c>
      <c r="AJ18" s="195">
        <v>97</v>
      </c>
      <c r="AK18" s="196" t="s">
        <v>603</v>
      </c>
      <c r="AL18" s="180">
        <v>45936</v>
      </c>
      <c r="AM18" s="195" t="s">
        <v>641</v>
      </c>
      <c r="AN18" s="195" t="s">
        <v>600</v>
      </c>
      <c r="AO18" s="195" t="s">
        <v>600</v>
      </c>
      <c r="AP18" s="195" t="s">
        <v>600</v>
      </c>
      <c r="AQ18" s="195" t="s">
        <v>20</v>
      </c>
      <c r="AR18" s="195">
        <v>1</v>
      </c>
      <c r="AS18" s="195" t="s">
        <v>61</v>
      </c>
      <c r="AT18" s="195">
        <v>1</v>
      </c>
      <c r="AU18" s="195" t="s">
        <v>70</v>
      </c>
      <c r="AV18" s="195">
        <v>4</v>
      </c>
      <c r="AW18" s="195" t="s">
        <v>96</v>
      </c>
      <c r="AX18" s="195">
        <v>3</v>
      </c>
      <c r="AY18" s="195" t="s">
        <v>102</v>
      </c>
      <c r="AZ18" s="195">
        <v>5</v>
      </c>
      <c r="BA18" s="195" t="s">
        <v>98</v>
      </c>
      <c r="BB18" s="195">
        <v>3</v>
      </c>
      <c r="BC18" s="177">
        <f t="shared" si="5"/>
        <v>4</v>
      </c>
      <c r="BD18" s="176" t="str">
        <f>+IF($F18="","",IF(BC18="","",IF(BC18&lt;=EvaluacionControl!$I$13,"Deficiente",IF(BC18&lt;=EvaluacionControl!$I$14,"Débil",IF(BC18&lt;=EvaluacionControl!$I$15,"Regular",IF(BC18&lt;=EvaluacionControl!$I$16,"Bueno",IF(BC18&lt;=EvaluacionControl!$I$17,"Adecuado","Optimo")))))))</f>
        <v>Deficiente</v>
      </c>
      <c r="BE18" s="176">
        <f t="shared" si="6"/>
        <v>-1</v>
      </c>
      <c r="BF18" s="177">
        <f t="shared" si="7"/>
        <v>45</v>
      </c>
      <c r="BG18" s="176" t="str">
        <f>+IF($F18="","",IF(BF18="","",IF(BF18&lt;=EvaluacionControl!$I$13,"Deficiente",IF(BF18&lt;=EvaluacionControl!$I$14,"Débil",IF(BF18&lt;=EvaluacionControl!$I$15,"Regular",IF(BF18&lt;=EvaluacionControl!$I$16,"Bueno",IF(BF18&lt;=EvaluacionControl!$I$17,"Adecuado","Optimo")))))))</f>
        <v>Bueno</v>
      </c>
      <c r="BH18" s="176">
        <f t="shared" si="8"/>
        <v>3</v>
      </c>
      <c r="BI18" s="177">
        <f t="shared" si="9"/>
        <v>1</v>
      </c>
      <c r="BJ18" s="177">
        <f t="shared" si="10"/>
        <v>1</v>
      </c>
      <c r="BK18" s="176">
        <f t="shared" si="11"/>
        <v>1</v>
      </c>
      <c r="BL18" s="176" t="str">
        <f>IF($BK18="","",IF(BK18&lt;=RInherente!$H$11,"BAJO",IF(BK18&lt;=RInherente!$H$12,"BAJO",IF(BK18&lt;=RInherente!$H$13,"MEDIO",IF(BK18&lt;=RInherente!$H$14,"ALTO","MUY ALTO")))))</f>
        <v>BAJO</v>
      </c>
      <c r="BM18" s="178" t="s">
        <v>383</v>
      </c>
      <c r="BN18" s="178"/>
      <c r="BO18" s="179" t="s">
        <v>385</v>
      </c>
      <c r="BP18" s="179"/>
      <c r="BQ18" s="179"/>
      <c r="BR18" s="174" t="s">
        <v>384</v>
      </c>
      <c r="BS18" s="179" t="s">
        <v>385</v>
      </c>
      <c r="BT18" s="171">
        <v>43861</v>
      </c>
      <c r="BU18" s="171">
        <v>43277</v>
      </c>
      <c r="BV18" s="179" t="s">
        <v>386</v>
      </c>
      <c r="BW18" s="179"/>
      <c r="BX18" s="178" t="s">
        <v>387</v>
      </c>
      <c r="BY18" s="147"/>
      <c r="BZ18" s="7" t="str">
        <f t="shared" si="0"/>
        <v>Programa de Ejercicios y pruebas para la continuidad del negocio</v>
      </c>
      <c r="CA18" s="7">
        <f>+COUNTIFS($BZ$12:BZ18,BZ18)</f>
        <v>2</v>
      </c>
      <c r="CB18" s="147" t="str">
        <f t="shared" si="1"/>
        <v>PRO-GRC-02</v>
      </c>
      <c r="CC18" s="7" t="str">
        <f t="shared" si="2"/>
        <v>Administración de Riesgos</v>
      </c>
      <c r="CD18" s="7" t="str">
        <f t="shared" si="3"/>
        <v>Continuidad del Negocio</v>
      </c>
    </row>
    <row r="19" spans="1:82" ht="52" x14ac:dyDescent="0.3">
      <c r="A19" s="7" t="str">
        <f t="shared" si="4"/>
        <v>Gestión y evaluación de riesgos</v>
      </c>
      <c r="B19" s="170">
        <v>8</v>
      </c>
      <c r="C19" s="180">
        <v>45936</v>
      </c>
      <c r="D19" s="172" t="s">
        <v>604</v>
      </c>
      <c r="E19" s="170" t="s">
        <v>161</v>
      </c>
      <c r="F19" s="173" t="s">
        <v>322</v>
      </c>
      <c r="G19" s="173" t="s">
        <v>605</v>
      </c>
      <c r="H19" s="173" t="s">
        <v>606</v>
      </c>
      <c r="I19" s="170" t="s">
        <v>584</v>
      </c>
      <c r="J19" s="170" t="s">
        <v>585</v>
      </c>
      <c r="K19" s="170" t="s">
        <v>167</v>
      </c>
      <c r="L19" s="170" t="s">
        <v>607</v>
      </c>
      <c r="M19" s="170" t="s">
        <v>165</v>
      </c>
      <c r="N19" s="180">
        <v>45898</v>
      </c>
      <c r="O19" s="180">
        <v>45891</v>
      </c>
      <c r="P19" s="170" t="s">
        <v>608</v>
      </c>
      <c r="Q19" s="170" t="s">
        <v>569</v>
      </c>
      <c r="R19" s="170" t="s">
        <v>570</v>
      </c>
      <c r="S19" s="193" t="s">
        <v>609</v>
      </c>
      <c r="T19" s="194" t="s">
        <v>186</v>
      </c>
      <c r="U19" s="194" t="s">
        <v>610</v>
      </c>
      <c r="V19" s="194">
        <v>0</v>
      </c>
      <c r="W19" s="194" t="s">
        <v>23</v>
      </c>
      <c r="X19" s="194" t="s">
        <v>598</v>
      </c>
      <c r="Y19" s="194" t="s">
        <v>599</v>
      </c>
      <c r="Z19" s="170" t="s">
        <v>155</v>
      </c>
      <c r="AA19" s="188" t="s">
        <v>551</v>
      </c>
      <c r="AB19" s="188" t="s">
        <v>551</v>
      </c>
      <c r="AC19" s="170" t="s">
        <v>206</v>
      </c>
      <c r="AD19" s="176">
        <v>1</v>
      </c>
      <c r="AE19" s="170" t="s">
        <v>134</v>
      </c>
      <c r="AF19" s="176">
        <v>1</v>
      </c>
      <c r="AG19" s="176">
        <v>1</v>
      </c>
      <c r="AH19" s="176" t="s">
        <v>28</v>
      </c>
      <c r="AI19" s="180">
        <v>45936</v>
      </c>
      <c r="AJ19" s="176">
        <v>95</v>
      </c>
      <c r="AK19" s="174" t="s">
        <v>1048</v>
      </c>
      <c r="AL19" s="180">
        <v>45936</v>
      </c>
      <c r="AM19" s="176" t="s">
        <v>611</v>
      </c>
      <c r="AN19" s="170" t="s">
        <v>612</v>
      </c>
      <c r="AO19" s="191" t="s">
        <v>613</v>
      </c>
      <c r="AP19" s="191" t="s">
        <v>600</v>
      </c>
      <c r="AQ19" s="170" t="s">
        <v>66</v>
      </c>
      <c r="AR19" s="176">
        <v>3</v>
      </c>
      <c r="AS19" s="170" t="s">
        <v>69</v>
      </c>
      <c r="AT19" s="176">
        <v>4</v>
      </c>
      <c r="AU19" s="170" t="s">
        <v>73</v>
      </c>
      <c r="AV19" s="176">
        <v>5</v>
      </c>
      <c r="AW19" s="170" t="s">
        <v>101</v>
      </c>
      <c r="AX19" s="176">
        <v>5</v>
      </c>
      <c r="AY19" s="170" t="s">
        <v>102</v>
      </c>
      <c r="AZ19" s="176">
        <v>5</v>
      </c>
      <c r="BA19" s="170" t="s">
        <v>103</v>
      </c>
      <c r="BB19" s="176">
        <v>5</v>
      </c>
      <c r="BC19" s="177">
        <f t="shared" si="5"/>
        <v>60</v>
      </c>
      <c r="BD19" s="176" t="str">
        <f>+IF($F19="","",IF(BC19="","",IF(BC19&lt;=EvaluacionControl!$I$13,"Deficiente",IF(BC19&lt;=EvaluacionControl!$I$14,"Débil",IF(BC19&lt;=EvaluacionControl!$I$15,"Regular",IF(BC19&lt;=EvaluacionControl!$I$16,"Bueno",IF(BC19&lt;=EvaluacionControl!$I$17,"Adecuado","Optimo")))))))</f>
        <v>Bueno</v>
      </c>
      <c r="BE19" s="176">
        <f t="shared" si="6"/>
        <v>3</v>
      </c>
      <c r="BF19" s="177">
        <f t="shared" si="7"/>
        <v>125</v>
      </c>
      <c r="BG19" s="176" t="str">
        <f>+IF($F19="","",IF(BF19="","",IF(BF19&lt;=EvaluacionControl!$I$13,"Deficiente",IF(BF19&lt;=EvaluacionControl!$I$14,"Débil",IF(BF19&lt;=EvaluacionControl!$I$15,"Regular",IF(BF19&lt;=EvaluacionControl!$I$16,"Bueno",IF(BF19&lt;=EvaluacionControl!$I$17,"Adecuado","Optimo")))))))</f>
        <v>Optimo</v>
      </c>
      <c r="BH19" s="176">
        <f t="shared" si="8"/>
        <v>5</v>
      </c>
      <c r="BI19" s="177">
        <f t="shared" si="9"/>
        <v>1</v>
      </c>
      <c r="BJ19" s="177">
        <f t="shared" si="10"/>
        <v>1</v>
      </c>
      <c r="BK19" s="176">
        <f t="shared" si="11"/>
        <v>1</v>
      </c>
      <c r="BL19" s="176" t="str">
        <f>IF($BK19="","",IF(BK19&lt;=RInherente!$H$11,"BAJO",IF(BK19&lt;=RInherente!$H$12,"BAJO",IF(BK19&lt;=RInherente!$H$13,"MEDIO",IF(BK19&lt;=RInherente!$H$14,"ALTO","MUY ALTO")))))</f>
        <v>BAJO</v>
      </c>
      <c r="BM19" s="178" t="s">
        <v>383</v>
      </c>
      <c r="BN19" s="178"/>
      <c r="BO19" s="179" t="s">
        <v>385</v>
      </c>
      <c r="BP19" s="179"/>
      <c r="BQ19" s="179"/>
      <c r="BR19" s="174" t="s">
        <v>384</v>
      </c>
      <c r="BS19" s="179" t="s">
        <v>385</v>
      </c>
      <c r="BT19" s="171">
        <v>43861</v>
      </c>
      <c r="BU19" s="171">
        <v>43277</v>
      </c>
      <c r="BV19" s="179" t="s">
        <v>386</v>
      </c>
      <c r="BW19" s="179"/>
      <c r="BX19" s="178" t="s">
        <v>387</v>
      </c>
      <c r="BY19" s="147"/>
      <c r="BZ19" s="7" t="str">
        <f t="shared" si="0"/>
        <v>Gestión y evaluación de riesgos</v>
      </c>
      <c r="CA19" s="7">
        <f>+COUNTIFS($BZ$12:BZ19,BZ19)</f>
        <v>1</v>
      </c>
      <c r="CB19" s="147" t="str">
        <f t="shared" si="1"/>
        <v>PRO-GRE-01</v>
      </c>
      <c r="CC19" s="7" t="str">
        <f t="shared" si="2"/>
        <v>Administración de Riesgos</v>
      </c>
      <c r="CD19" s="7" t="str">
        <f t="shared" si="3"/>
        <v>Riesgo Integral</v>
      </c>
    </row>
    <row r="20" spans="1:82" ht="65" hidden="1" x14ac:dyDescent="0.3">
      <c r="A20" s="7" t="str">
        <f t="shared" si="4"/>
        <v>Administración de entidades</v>
      </c>
      <c r="B20" s="170">
        <v>9</v>
      </c>
      <c r="C20" s="180">
        <v>45936</v>
      </c>
      <c r="D20" s="172" t="s">
        <v>614</v>
      </c>
      <c r="E20" s="170" t="s">
        <v>162</v>
      </c>
      <c r="F20" s="173" t="s">
        <v>615</v>
      </c>
      <c r="G20" s="173" t="s">
        <v>616</v>
      </c>
      <c r="H20" s="173" t="s">
        <v>617</v>
      </c>
      <c r="I20" s="170" t="s">
        <v>578</v>
      </c>
      <c r="J20" s="170" t="s">
        <v>579</v>
      </c>
      <c r="K20" s="170" t="s">
        <v>167</v>
      </c>
      <c r="L20" s="170" t="s">
        <v>618</v>
      </c>
      <c r="M20" s="170" t="s">
        <v>3</v>
      </c>
      <c r="N20" s="180">
        <v>45913</v>
      </c>
      <c r="O20" s="180">
        <v>45913</v>
      </c>
      <c r="P20" s="170" t="s">
        <v>619</v>
      </c>
      <c r="Q20" s="170" t="s">
        <v>569</v>
      </c>
      <c r="R20" s="170" t="s">
        <v>570</v>
      </c>
      <c r="S20" s="193"/>
      <c r="T20" s="194"/>
      <c r="U20" s="194"/>
      <c r="V20" s="194"/>
      <c r="W20" s="194"/>
      <c r="X20" s="194"/>
      <c r="Y20" s="194"/>
      <c r="Z20" s="170"/>
      <c r="AA20" s="188"/>
      <c r="AB20" s="188"/>
      <c r="AC20" s="170"/>
      <c r="AD20" s="176"/>
      <c r="AE20" s="170"/>
      <c r="AF20" s="176"/>
      <c r="AG20" s="176"/>
      <c r="AH20" s="176"/>
      <c r="AI20" s="189"/>
      <c r="AJ20" s="176"/>
      <c r="AK20" s="174"/>
      <c r="AL20" s="180"/>
      <c r="AM20" s="176"/>
      <c r="AN20" s="170"/>
      <c r="AO20" s="191"/>
      <c r="AP20" s="191"/>
      <c r="AQ20" s="170"/>
      <c r="AR20" s="176"/>
      <c r="AS20" s="170"/>
      <c r="AT20" s="176"/>
      <c r="AU20" s="170"/>
      <c r="AV20" s="176"/>
      <c r="AW20" s="170"/>
      <c r="AX20" s="176"/>
      <c r="AY20" s="170"/>
      <c r="AZ20" s="176"/>
      <c r="BA20" s="170"/>
      <c r="BB20" s="176"/>
      <c r="BC20" s="177"/>
      <c r="BD20" s="176"/>
      <c r="BE20" s="176"/>
      <c r="BF20" s="177"/>
      <c r="BG20" s="176"/>
      <c r="BH20" s="176"/>
      <c r="BI20" s="177">
        <f t="shared" si="9"/>
        <v>0</v>
      </c>
      <c r="BJ20" s="177">
        <f t="shared" si="10"/>
        <v>0</v>
      </c>
      <c r="BK20" s="176">
        <f t="shared" si="11"/>
        <v>0</v>
      </c>
      <c r="BL20" s="176" t="str">
        <f>IF($BK20="","",IF(BK20&lt;=RInherente!$H$11,"BAJO",IF(BK20&lt;=RInherente!$H$12,"BAJO",IF(BK20&lt;=RInherente!$H$13,"MEDIO",IF(BK20&lt;=RInherente!$H$14,"ALTO","MUY ALTO")))))</f>
        <v>BAJO</v>
      </c>
      <c r="BM20" s="178" t="s">
        <v>383</v>
      </c>
      <c r="BN20" s="178"/>
      <c r="BO20" s="179" t="s">
        <v>385</v>
      </c>
      <c r="BP20" s="179"/>
      <c r="BQ20" s="179"/>
      <c r="BR20" s="174" t="s">
        <v>384</v>
      </c>
      <c r="BS20" s="179" t="s">
        <v>385</v>
      </c>
      <c r="BT20" s="171">
        <v>43861</v>
      </c>
      <c r="BU20" s="171">
        <v>43277</v>
      </c>
      <c r="BV20" s="179" t="s">
        <v>386</v>
      </c>
      <c r="BW20" s="179"/>
      <c r="BX20" s="178" t="s">
        <v>387</v>
      </c>
      <c r="BY20" s="147"/>
      <c r="BZ20" s="7" t="str">
        <f t="shared" si="0"/>
        <v>Administración de entidades</v>
      </c>
      <c r="CA20" s="7">
        <f>+COUNTIFS($BZ$12:BZ20,BZ20)</f>
        <v>1</v>
      </c>
      <c r="CB20" s="147" t="str">
        <f t="shared" si="1"/>
        <v>PRO-PTP-01</v>
      </c>
      <c r="CC20" s="7" t="str">
        <f t="shared" si="2"/>
        <v>Gestión de Mercadeo</v>
      </c>
      <c r="CD20" s="7" t="str">
        <f t="shared" si="3"/>
        <v>Administración de Clientes</v>
      </c>
    </row>
    <row r="21" spans="1:82" ht="117" hidden="1" x14ac:dyDescent="0.3">
      <c r="A21" s="7" t="str">
        <f t="shared" si="4"/>
        <v>Gestión de Quejas y Reclamos</v>
      </c>
      <c r="B21" s="170">
        <v>10</v>
      </c>
      <c r="C21" s="180">
        <v>45936</v>
      </c>
      <c r="D21" s="172" t="s">
        <v>620</v>
      </c>
      <c r="E21" s="170" t="s">
        <v>162</v>
      </c>
      <c r="F21" s="173" t="s">
        <v>615</v>
      </c>
      <c r="G21" s="173" t="s">
        <v>621</v>
      </c>
      <c r="H21" s="173" t="s">
        <v>622</v>
      </c>
      <c r="I21" s="170" t="s">
        <v>623</v>
      </c>
      <c r="J21" s="170" t="s">
        <v>624</v>
      </c>
      <c r="K21" s="170" t="s">
        <v>167</v>
      </c>
      <c r="L21" s="170" t="s">
        <v>625</v>
      </c>
      <c r="M21" s="170" t="s">
        <v>165</v>
      </c>
      <c r="N21" s="180">
        <v>45888</v>
      </c>
      <c r="O21" s="180">
        <v>45891</v>
      </c>
      <c r="P21" s="170" t="s">
        <v>626</v>
      </c>
      <c r="Q21" s="170" t="s">
        <v>569</v>
      </c>
      <c r="R21" s="170" t="s">
        <v>570</v>
      </c>
      <c r="S21" s="193"/>
      <c r="T21" s="194"/>
      <c r="U21" s="194"/>
      <c r="V21" s="194"/>
      <c r="W21" s="194"/>
      <c r="X21" s="194"/>
      <c r="Y21" s="194"/>
      <c r="Z21" s="170"/>
      <c r="AA21" s="188"/>
      <c r="AB21" s="188"/>
      <c r="AC21" s="170"/>
      <c r="AD21" s="176"/>
      <c r="AE21" s="170"/>
      <c r="AF21" s="176"/>
      <c r="AG21" s="176"/>
      <c r="AH21" s="176"/>
      <c r="AI21" s="189"/>
      <c r="AJ21" s="176"/>
      <c r="AK21" s="174"/>
      <c r="AL21" s="180"/>
      <c r="AM21" s="176"/>
      <c r="AN21" s="170"/>
      <c r="AO21" s="191"/>
      <c r="AP21" s="191"/>
      <c r="AQ21" s="170"/>
      <c r="AR21" s="176"/>
      <c r="AS21" s="170"/>
      <c r="AT21" s="176"/>
      <c r="AU21" s="170"/>
      <c r="AV21" s="176"/>
      <c r="AW21" s="170"/>
      <c r="AX21" s="176"/>
      <c r="AY21" s="170"/>
      <c r="AZ21" s="176"/>
      <c r="BA21" s="170"/>
      <c r="BB21" s="176"/>
      <c r="BC21" s="177"/>
      <c r="BD21" s="176"/>
      <c r="BE21" s="176"/>
      <c r="BF21" s="177"/>
      <c r="BG21" s="176"/>
      <c r="BH21" s="176"/>
      <c r="BI21" s="177">
        <f t="shared" si="9"/>
        <v>0</v>
      </c>
      <c r="BJ21" s="177">
        <f t="shared" si="10"/>
        <v>0</v>
      </c>
      <c r="BK21" s="176">
        <f t="shared" si="11"/>
        <v>0</v>
      </c>
      <c r="BL21" s="176" t="str">
        <f>IF($BK21="","",IF(BK21&lt;=RInherente!$H$11,"BAJO",IF(BK21&lt;=RInherente!$H$12,"BAJO",IF(BK21&lt;=RInherente!$H$13,"MEDIO",IF(BK21&lt;=RInherente!$H$14,"ALTO","MUY ALTO")))))</f>
        <v>BAJO</v>
      </c>
      <c r="BM21" s="178" t="s">
        <v>383</v>
      </c>
      <c r="BN21" s="178"/>
      <c r="BO21" s="179" t="s">
        <v>385</v>
      </c>
      <c r="BP21" s="179"/>
      <c r="BQ21" s="179"/>
      <c r="BR21" s="174" t="s">
        <v>384</v>
      </c>
      <c r="BS21" s="179" t="s">
        <v>385</v>
      </c>
      <c r="BT21" s="171">
        <v>43861</v>
      </c>
      <c r="BU21" s="171">
        <v>43277</v>
      </c>
      <c r="BV21" s="179" t="s">
        <v>386</v>
      </c>
      <c r="BW21" s="179"/>
      <c r="BX21" s="178" t="s">
        <v>387</v>
      </c>
      <c r="BY21" s="147"/>
      <c r="BZ21" s="7" t="str">
        <f t="shared" si="0"/>
        <v>Gestión de Quejas y Reclamos</v>
      </c>
      <c r="CA21" s="7">
        <f>+COUNTIFS($BZ$12:BZ21,BZ21)</f>
        <v>1</v>
      </c>
      <c r="CB21" s="147" t="str">
        <f t="shared" si="1"/>
        <v>PRO-PGA-01</v>
      </c>
      <c r="CC21" s="7" t="str">
        <f t="shared" si="2"/>
        <v>Gestión de Mercadeo</v>
      </c>
      <c r="CD21" s="7" t="str">
        <f t="shared" si="3"/>
        <v>Administración de clientes</v>
      </c>
    </row>
    <row r="22" spans="1:82" ht="26" hidden="1" x14ac:dyDescent="0.3">
      <c r="A22" s="7" t="str">
        <f t="shared" si="4"/>
        <v>Gestión Recursos de Apoyo al Software Elthon</v>
      </c>
      <c r="B22" s="170">
        <v>11</v>
      </c>
      <c r="C22" s="180">
        <v>45936</v>
      </c>
      <c r="D22" s="172" t="s">
        <v>627</v>
      </c>
      <c r="E22" s="170" t="s">
        <v>162</v>
      </c>
      <c r="F22" s="173" t="s">
        <v>615</v>
      </c>
      <c r="G22" s="173" t="s">
        <v>621</v>
      </c>
      <c r="H22" s="173" t="s">
        <v>628</v>
      </c>
      <c r="I22" s="170" t="s">
        <v>623</v>
      </c>
      <c r="J22" s="170" t="s">
        <v>624</v>
      </c>
      <c r="K22" s="170" t="s">
        <v>167</v>
      </c>
      <c r="L22" s="170" t="s">
        <v>629</v>
      </c>
      <c r="M22" s="170" t="s">
        <v>165</v>
      </c>
      <c r="N22" s="180">
        <v>45888</v>
      </c>
      <c r="O22" s="180">
        <v>45891</v>
      </c>
      <c r="P22" s="170" t="s">
        <v>629</v>
      </c>
      <c r="Q22" s="170" t="s">
        <v>569</v>
      </c>
      <c r="R22" s="170" t="s">
        <v>570</v>
      </c>
      <c r="S22" s="193"/>
      <c r="T22" s="194"/>
      <c r="U22" s="194"/>
      <c r="V22" s="194"/>
      <c r="W22" s="194"/>
      <c r="X22" s="194"/>
      <c r="Y22" s="194"/>
      <c r="Z22" s="170"/>
      <c r="AA22" s="188"/>
      <c r="AB22" s="188"/>
      <c r="AC22" s="170"/>
      <c r="AD22" s="176"/>
      <c r="AE22" s="170"/>
      <c r="AF22" s="176"/>
      <c r="AG22" s="176"/>
      <c r="AH22" s="176"/>
      <c r="AI22" s="189"/>
      <c r="AJ22" s="176"/>
      <c r="AK22" s="174"/>
      <c r="AL22" s="180"/>
      <c r="AM22" s="176"/>
      <c r="AN22" s="170"/>
      <c r="AO22" s="191"/>
      <c r="AP22" s="191"/>
      <c r="AQ22" s="170"/>
      <c r="AR22" s="176"/>
      <c r="AS22" s="170"/>
      <c r="AT22" s="176"/>
      <c r="AU22" s="170"/>
      <c r="AV22" s="176"/>
      <c r="AW22" s="170"/>
      <c r="AX22" s="176"/>
      <c r="AY22" s="170"/>
      <c r="AZ22" s="176"/>
      <c r="BA22" s="170"/>
      <c r="BB22" s="176"/>
      <c r="BC22" s="177"/>
      <c r="BD22" s="176"/>
      <c r="BE22" s="176"/>
      <c r="BF22" s="177"/>
      <c r="BG22" s="176"/>
      <c r="BH22" s="176"/>
      <c r="BI22" s="177">
        <f t="shared" si="9"/>
        <v>0</v>
      </c>
      <c r="BJ22" s="177">
        <f t="shared" si="10"/>
        <v>0</v>
      </c>
      <c r="BK22" s="176">
        <f t="shared" si="11"/>
        <v>0</v>
      </c>
      <c r="BL22" s="176" t="str">
        <f>IF($BK22="","",IF(BK22&lt;=RInherente!$H$11,"BAJO",IF(BK22&lt;=RInherente!$H$12,"BAJO",IF(BK22&lt;=RInherente!$H$13,"MEDIO",IF(BK22&lt;=RInherente!$H$14,"ALTO","MUY ALTO")))))</f>
        <v>BAJO</v>
      </c>
      <c r="BM22" s="178" t="s">
        <v>383</v>
      </c>
      <c r="BN22" s="178"/>
      <c r="BO22" s="179" t="s">
        <v>385</v>
      </c>
      <c r="BP22" s="179"/>
      <c r="BQ22" s="179"/>
      <c r="BR22" s="174" t="s">
        <v>384</v>
      </c>
      <c r="BS22" s="179" t="s">
        <v>385</v>
      </c>
      <c r="BT22" s="171">
        <v>43861</v>
      </c>
      <c r="BU22" s="171">
        <v>43277</v>
      </c>
      <c r="BV22" s="179" t="s">
        <v>386</v>
      </c>
      <c r="BW22" s="179"/>
      <c r="BX22" s="178" t="s">
        <v>387</v>
      </c>
      <c r="BY22" s="147"/>
      <c r="BZ22" s="7" t="str">
        <f t="shared" si="0"/>
        <v>Gestión Recursos de Apoyo al Software Elthon</v>
      </c>
      <c r="CA22" s="7">
        <f>+COUNTIFS($BZ$12:BZ22,BZ22)</f>
        <v>1</v>
      </c>
      <c r="CB22" s="147" t="str">
        <f t="shared" si="1"/>
        <v>PRO-PGA-02</v>
      </c>
      <c r="CC22" s="7" t="str">
        <f t="shared" si="2"/>
        <v>Gestión de Mercadeo</v>
      </c>
      <c r="CD22" s="7" t="str">
        <f t="shared" si="3"/>
        <v>Administración de clientes</v>
      </c>
    </row>
    <row r="23" spans="1:82" ht="52" x14ac:dyDescent="0.3">
      <c r="A23" s="7" t="str">
        <f t="shared" si="4"/>
        <v>Administración de Perfiles y Usuarios</v>
      </c>
      <c r="B23" s="170">
        <v>12</v>
      </c>
      <c r="C23" s="180">
        <v>45936</v>
      </c>
      <c r="D23" s="172" t="s">
        <v>630</v>
      </c>
      <c r="E23" s="170" t="s">
        <v>162</v>
      </c>
      <c r="F23" s="173" t="s">
        <v>615</v>
      </c>
      <c r="G23" s="173" t="s">
        <v>616</v>
      </c>
      <c r="H23" s="173" t="s">
        <v>631</v>
      </c>
      <c r="I23" s="170" t="s">
        <v>578</v>
      </c>
      <c r="J23" s="170" t="s">
        <v>579</v>
      </c>
      <c r="K23" s="170" t="s">
        <v>167</v>
      </c>
      <c r="L23" s="170" t="s">
        <v>632</v>
      </c>
      <c r="M23" s="170" t="s">
        <v>3</v>
      </c>
      <c r="N23" s="180">
        <v>45913</v>
      </c>
      <c r="O23" s="180">
        <v>45913</v>
      </c>
      <c r="P23" s="170" t="s">
        <v>633</v>
      </c>
      <c r="Q23" s="170" t="s">
        <v>569</v>
      </c>
      <c r="R23" s="170" t="s">
        <v>570</v>
      </c>
      <c r="S23" s="193" t="s">
        <v>275</v>
      </c>
      <c r="T23" s="194" t="s">
        <v>186</v>
      </c>
      <c r="U23" s="194" t="s">
        <v>1010</v>
      </c>
      <c r="V23" s="194" t="s">
        <v>24</v>
      </c>
      <c r="W23" s="194" t="s">
        <v>23</v>
      </c>
      <c r="X23" s="194" t="s">
        <v>598</v>
      </c>
      <c r="Y23" s="194" t="s">
        <v>599</v>
      </c>
      <c r="Z23" s="170" t="s">
        <v>155</v>
      </c>
      <c r="AA23" s="188" t="s">
        <v>551</v>
      </c>
      <c r="AB23" s="188" t="s">
        <v>551</v>
      </c>
      <c r="AC23" s="170" t="s">
        <v>206</v>
      </c>
      <c r="AD23" s="176">
        <v>1</v>
      </c>
      <c r="AE23" s="170" t="s">
        <v>134</v>
      </c>
      <c r="AF23" s="176">
        <v>1</v>
      </c>
      <c r="AG23" s="176">
        <v>1</v>
      </c>
      <c r="AH23" s="176" t="s">
        <v>28</v>
      </c>
      <c r="AI23" s="180">
        <v>45936</v>
      </c>
      <c r="AJ23" s="176">
        <v>13</v>
      </c>
      <c r="AK23" s="174" t="s">
        <v>1045</v>
      </c>
      <c r="AL23" s="180">
        <v>45936</v>
      </c>
      <c r="AM23" s="176" t="s">
        <v>634</v>
      </c>
      <c r="AN23" s="170" t="s">
        <v>635</v>
      </c>
      <c r="AO23" s="191" t="s">
        <v>636</v>
      </c>
      <c r="AP23" s="191" t="s">
        <v>600</v>
      </c>
      <c r="AQ23" s="170" t="s">
        <v>66</v>
      </c>
      <c r="AR23" s="176">
        <v>3</v>
      </c>
      <c r="AS23" s="170" t="s">
        <v>69</v>
      </c>
      <c r="AT23" s="176">
        <v>4</v>
      </c>
      <c r="AU23" s="170" t="s">
        <v>73</v>
      </c>
      <c r="AV23" s="176">
        <v>5</v>
      </c>
      <c r="AW23" s="170" t="s">
        <v>101</v>
      </c>
      <c r="AX23" s="176">
        <v>5</v>
      </c>
      <c r="AY23" s="170" t="s">
        <v>102</v>
      </c>
      <c r="AZ23" s="176">
        <v>5</v>
      </c>
      <c r="BA23" s="170" t="s">
        <v>103</v>
      </c>
      <c r="BB23" s="176">
        <v>5</v>
      </c>
      <c r="BC23" s="177">
        <v>60</v>
      </c>
      <c r="BD23" s="176" t="s">
        <v>152</v>
      </c>
      <c r="BE23" s="176">
        <v>3</v>
      </c>
      <c r="BF23" s="177">
        <v>125</v>
      </c>
      <c r="BG23" s="176" t="s">
        <v>369</v>
      </c>
      <c r="BH23" s="176">
        <v>5</v>
      </c>
      <c r="BI23" s="177">
        <f t="shared" si="9"/>
        <v>1</v>
      </c>
      <c r="BJ23" s="177">
        <f t="shared" si="10"/>
        <v>1</v>
      </c>
      <c r="BK23" s="176">
        <f t="shared" si="11"/>
        <v>1</v>
      </c>
      <c r="BL23" s="176" t="str">
        <f>IF($BK23="","",IF(BK23&lt;=RInherente!$H$11,"BAJO",IF(BK23&lt;=RInherente!$H$12,"BAJO",IF(BK23&lt;=RInherente!$H$13,"MEDIO",IF(BK23&lt;=RInherente!$H$14,"ALTO","MUY ALTO")))))</f>
        <v>BAJO</v>
      </c>
      <c r="BM23" s="178" t="s">
        <v>383</v>
      </c>
      <c r="BN23" s="178"/>
      <c r="BO23" s="179" t="s">
        <v>385</v>
      </c>
      <c r="BP23" s="179"/>
      <c r="BQ23" s="179"/>
      <c r="BR23" s="174" t="s">
        <v>384</v>
      </c>
      <c r="BS23" s="179" t="s">
        <v>385</v>
      </c>
      <c r="BT23" s="171">
        <v>43861</v>
      </c>
      <c r="BU23" s="171">
        <v>43277</v>
      </c>
      <c r="BV23" s="179" t="s">
        <v>386</v>
      </c>
      <c r="BW23" s="179"/>
      <c r="BX23" s="178" t="s">
        <v>387</v>
      </c>
      <c r="BY23" s="147"/>
      <c r="BZ23" s="7" t="str">
        <f t="shared" si="0"/>
        <v>Administración de Perfiles y Usuarios</v>
      </c>
      <c r="CA23" s="7">
        <f>+COUNTIFS($BZ$12:BZ23,BZ23)</f>
        <v>1</v>
      </c>
      <c r="CB23" s="147" t="str">
        <f t="shared" si="1"/>
        <v>PRO-PTP-02</v>
      </c>
      <c r="CC23" s="7" t="str">
        <f t="shared" si="2"/>
        <v>Gestión de Mercadeo</v>
      </c>
      <c r="CD23" s="7" t="str">
        <f t="shared" si="3"/>
        <v>Administración de Clientes</v>
      </c>
    </row>
    <row r="24" spans="1:82" ht="52" x14ac:dyDescent="0.3">
      <c r="A24" s="7" t="str">
        <f t="shared" si="4"/>
        <v>Administración de Perfiles y Usuarios</v>
      </c>
      <c r="B24" s="170">
        <v>13</v>
      </c>
      <c r="C24" s="180">
        <v>45936</v>
      </c>
      <c r="D24" s="172" t="s">
        <v>630</v>
      </c>
      <c r="E24" s="170" t="s">
        <v>162</v>
      </c>
      <c r="F24" s="173" t="s">
        <v>615</v>
      </c>
      <c r="G24" s="173" t="s">
        <v>616</v>
      </c>
      <c r="H24" s="173" t="s">
        <v>631</v>
      </c>
      <c r="I24" s="170" t="s">
        <v>578</v>
      </c>
      <c r="J24" s="170" t="s">
        <v>579</v>
      </c>
      <c r="K24" s="170" t="s">
        <v>167</v>
      </c>
      <c r="L24" s="170" t="s">
        <v>632</v>
      </c>
      <c r="M24" s="170" t="s">
        <v>3</v>
      </c>
      <c r="N24" s="180">
        <v>45913</v>
      </c>
      <c r="O24" s="180">
        <v>45913</v>
      </c>
      <c r="P24" s="170" t="s">
        <v>633</v>
      </c>
      <c r="Q24" s="170" t="s">
        <v>569</v>
      </c>
      <c r="R24" s="170" t="s">
        <v>570</v>
      </c>
      <c r="S24" s="193" t="s">
        <v>277</v>
      </c>
      <c r="T24" s="194" t="s">
        <v>186</v>
      </c>
      <c r="U24" s="194" t="s">
        <v>637</v>
      </c>
      <c r="V24" s="194" t="s">
        <v>24</v>
      </c>
      <c r="W24" s="194" t="s">
        <v>23</v>
      </c>
      <c r="X24" s="194" t="s">
        <v>598</v>
      </c>
      <c r="Y24" s="194" t="s">
        <v>599</v>
      </c>
      <c r="Z24" s="170" t="s">
        <v>155</v>
      </c>
      <c r="AA24" s="188" t="s">
        <v>551</v>
      </c>
      <c r="AB24" s="188" t="s">
        <v>551</v>
      </c>
      <c r="AC24" s="170" t="s">
        <v>206</v>
      </c>
      <c r="AD24" s="176">
        <v>1</v>
      </c>
      <c r="AE24" s="170" t="s">
        <v>134</v>
      </c>
      <c r="AF24" s="176">
        <v>1</v>
      </c>
      <c r="AG24" s="176">
        <v>1</v>
      </c>
      <c r="AH24" s="176" t="s">
        <v>28</v>
      </c>
      <c r="AI24" s="180">
        <v>45936</v>
      </c>
      <c r="AJ24" s="176">
        <v>11</v>
      </c>
      <c r="AK24" s="174" t="s">
        <v>1011</v>
      </c>
      <c r="AL24" s="180">
        <v>45936</v>
      </c>
      <c r="AM24" s="176" t="s">
        <v>638</v>
      </c>
      <c r="AN24" s="170" t="s">
        <v>639</v>
      </c>
      <c r="AO24" s="191" t="s">
        <v>636</v>
      </c>
      <c r="AP24" s="191" t="s">
        <v>600</v>
      </c>
      <c r="AQ24" s="170" t="s">
        <v>66</v>
      </c>
      <c r="AR24" s="176">
        <v>3</v>
      </c>
      <c r="AS24" s="170" t="s">
        <v>69</v>
      </c>
      <c r="AT24" s="176">
        <v>4</v>
      </c>
      <c r="AU24" s="170" t="s">
        <v>73</v>
      </c>
      <c r="AV24" s="176">
        <v>5</v>
      </c>
      <c r="AW24" s="170" t="s">
        <v>101</v>
      </c>
      <c r="AX24" s="176">
        <v>5</v>
      </c>
      <c r="AY24" s="170" t="s">
        <v>102</v>
      </c>
      <c r="AZ24" s="176">
        <v>5</v>
      </c>
      <c r="BA24" s="170" t="s">
        <v>103</v>
      </c>
      <c r="BB24" s="176">
        <v>5</v>
      </c>
      <c r="BC24" s="177">
        <v>60</v>
      </c>
      <c r="BD24" s="176" t="s">
        <v>152</v>
      </c>
      <c r="BE24" s="176">
        <v>3</v>
      </c>
      <c r="BF24" s="177">
        <v>125</v>
      </c>
      <c r="BG24" s="176" t="s">
        <v>369</v>
      </c>
      <c r="BH24" s="176">
        <v>5</v>
      </c>
      <c r="BI24" s="177">
        <f t="shared" si="9"/>
        <v>1</v>
      </c>
      <c r="BJ24" s="177">
        <f t="shared" si="10"/>
        <v>1</v>
      </c>
      <c r="BK24" s="176">
        <f t="shared" si="11"/>
        <v>1</v>
      </c>
      <c r="BL24" s="176" t="str">
        <f>IF($BK24="","",IF(BK24&lt;=RInherente!$H$11,"BAJO",IF(BK24&lt;=RInherente!$H$12,"BAJO",IF(BK24&lt;=RInherente!$H$13,"MEDIO",IF(BK24&lt;=RInherente!$H$14,"ALTO","MUY ALTO")))))</f>
        <v>BAJO</v>
      </c>
      <c r="BM24" s="178" t="s">
        <v>383</v>
      </c>
      <c r="BN24" s="178"/>
      <c r="BO24" s="179" t="s">
        <v>385</v>
      </c>
      <c r="BP24" s="179"/>
      <c r="BQ24" s="179"/>
      <c r="BR24" s="174" t="s">
        <v>384</v>
      </c>
      <c r="BS24" s="179" t="s">
        <v>385</v>
      </c>
      <c r="BT24" s="171">
        <v>43861</v>
      </c>
      <c r="BU24" s="171">
        <v>43277</v>
      </c>
      <c r="BV24" s="179" t="s">
        <v>386</v>
      </c>
      <c r="BW24" s="179"/>
      <c r="BX24" s="178" t="s">
        <v>387</v>
      </c>
      <c r="BY24" s="147"/>
      <c r="BZ24" s="7" t="str">
        <f t="shared" si="0"/>
        <v>Administración de Perfiles y Usuarios</v>
      </c>
      <c r="CA24" s="7">
        <f>+COUNTIFS($BZ$12:BZ24,BZ24)</f>
        <v>2</v>
      </c>
      <c r="CB24" s="147" t="str">
        <f t="shared" si="1"/>
        <v>PRO-PTP-02</v>
      </c>
      <c r="CC24" s="7" t="str">
        <f t="shared" si="2"/>
        <v>Gestión de Mercadeo</v>
      </c>
      <c r="CD24" s="7" t="str">
        <f t="shared" si="3"/>
        <v>Administración de Clientes</v>
      </c>
    </row>
    <row r="25" spans="1:82" ht="52" x14ac:dyDescent="0.3">
      <c r="A25" s="7" t="str">
        <f t="shared" si="4"/>
        <v>Administración de Perfiles y Usuarios</v>
      </c>
      <c r="B25" s="170">
        <v>14</v>
      </c>
      <c r="C25" s="180">
        <v>45936</v>
      </c>
      <c r="D25" s="172" t="s">
        <v>630</v>
      </c>
      <c r="E25" s="170" t="s">
        <v>162</v>
      </c>
      <c r="F25" s="173" t="s">
        <v>615</v>
      </c>
      <c r="G25" s="173" t="s">
        <v>616</v>
      </c>
      <c r="H25" s="173" t="s">
        <v>631</v>
      </c>
      <c r="I25" s="170" t="s">
        <v>578</v>
      </c>
      <c r="J25" s="170" t="s">
        <v>579</v>
      </c>
      <c r="K25" s="170" t="s">
        <v>167</v>
      </c>
      <c r="L25" s="170" t="s">
        <v>632</v>
      </c>
      <c r="M25" s="170" t="s">
        <v>3</v>
      </c>
      <c r="N25" s="180">
        <v>45913</v>
      </c>
      <c r="O25" s="180">
        <v>45913</v>
      </c>
      <c r="P25" s="170" t="s">
        <v>633</v>
      </c>
      <c r="Q25" s="170" t="s">
        <v>569</v>
      </c>
      <c r="R25" s="170" t="s">
        <v>570</v>
      </c>
      <c r="S25" s="193" t="s">
        <v>241</v>
      </c>
      <c r="T25" s="194" t="s">
        <v>186</v>
      </c>
      <c r="U25" s="194" t="s">
        <v>640</v>
      </c>
      <c r="V25" s="194" t="s">
        <v>24</v>
      </c>
      <c r="W25" s="194" t="s">
        <v>23</v>
      </c>
      <c r="X25" s="194" t="s">
        <v>598</v>
      </c>
      <c r="Y25" s="194" t="s">
        <v>599</v>
      </c>
      <c r="Z25" s="170" t="s">
        <v>155</v>
      </c>
      <c r="AA25" s="188" t="s">
        <v>551</v>
      </c>
      <c r="AB25" s="188" t="s">
        <v>551</v>
      </c>
      <c r="AC25" s="170" t="s">
        <v>206</v>
      </c>
      <c r="AD25" s="176">
        <v>1</v>
      </c>
      <c r="AE25" s="170" t="s">
        <v>134</v>
      </c>
      <c r="AF25" s="176">
        <v>1</v>
      </c>
      <c r="AG25" s="176">
        <v>1</v>
      </c>
      <c r="AH25" s="176" t="s">
        <v>28</v>
      </c>
      <c r="AI25" s="180">
        <v>45936</v>
      </c>
      <c r="AJ25" s="176">
        <v>12</v>
      </c>
      <c r="AK25" s="174" t="s">
        <v>1046</v>
      </c>
      <c r="AL25" s="180">
        <v>45936</v>
      </c>
      <c r="AM25" s="176" t="s">
        <v>641</v>
      </c>
      <c r="AN25" s="170" t="s">
        <v>642</v>
      </c>
      <c r="AO25" s="191" t="s">
        <v>636</v>
      </c>
      <c r="AP25" s="191" t="s">
        <v>600</v>
      </c>
      <c r="AQ25" s="170" t="s">
        <v>66</v>
      </c>
      <c r="AR25" s="176">
        <v>3</v>
      </c>
      <c r="AS25" s="170" t="s">
        <v>69</v>
      </c>
      <c r="AT25" s="176">
        <v>4</v>
      </c>
      <c r="AU25" s="170" t="s">
        <v>73</v>
      </c>
      <c r="AV25" s="176">
        <v>5</v>
      </c>
      <c r="AW25" s="170" t="s">
        <v>101</v>
      </c>
      <c r="AX25" s="176">
        <v>5</v>
      </c>
      <c r="AY25" s="170" t="s">
        <v>102</v>
      </c>
      <c r="AZ25" s="176">
        <v>5</v>
      </c>
      <c r="BA25" s="170" t="s">
        <v>100</v>
      </c>
      <c r="BB25" s="176">
        <v>4</v>
      </c>
      <c r="BC25" s="177">
        <v>60</v>
      </c>
      <c r="BD25" s="176" t="s">
        <v>152</v>
      </c>
      <c r="BE25" s="176">
        <v>3</v>
      </c>
      <c r="BF25" s="177">
        <v>100</v>
      </c>
      <c r="BG25" s="176" t="s">
        <v>369</v>
      </c>
      <c r="BH25" s="176">
        <v>5</v>
      </c>
      <c r="BI25" s="177">
        <f t="shared" si="9"/>
        <v>1</v>
      </c>
      <c r="BJ25" s="177">
        <f t="shared" si="10"/>
        <v>1</v>
      </c>
      <c r="BK25" s="176">
        <f t="shared" si="11"/>
        <v>1</v>
      </c>
      <c r="BL25" s="176" t="str">
        <f>IF($BK25="","",IF(BK25&lt;=RInherente!$H$11,"BAJO",IF(BK25&lt;=RInherente!$H$12,"BAJO",IF(BK25&lt;=RInherente!$H$13,"MEDIO",IF(BK25&lt;=RInherente!$H$14,"ALTO","MUY ALTO")))))</f>
        <v>BAJO</v>
      </c>
      <c r="BM25" s="178" t="s">
        <v>383</v>
      </c>
      <c r="BN25" s="178"/>
      <c r="BO25" s="179" t="s">
        <v>385</v>
      </c>
      <c r="BP25" s="179"/>
      <c r="BQ25" s="179"/>
      <c r="BR25" s="174" t="s">
        <v>384</v>
      </c>
      <c r="BS25" s="179" t="s">
        <v>385</v>
      </c>
      <c r="BT25" s="171">
        <v>43861</v>
      </c>
      <c r="BU25" s="171">
        <v>43277</v>
      </c>
      <c r="BV25" s="179" t="s">
        <v>386</v>
      </c>
      <c r="BW25" s="179"/>
      <c r="BX25" s="178" t="s">
        <v>387</v>
      </c>
      <c r="BY25" s="147"/>
      <c r="BZ25" s="7" t="str">
        <f t="shared" si="0"/>
        <v>Administración de Perfiles y Usuarios</v>
      </c>
      <c r="CA25" s="7">
        <f>+COUNTIFS($BZ$12:BZ25,BZ25)</f>
        <v>3</v>
      </c>
      <c r="CB25" s="147" t="str">
        <f t="shared" si="1"/>
        <v>PRO-PTP-02</v>
      </c>
      <c r="CC25" s="7" t="str">
        <f t="shared" si="2"/>
        <v>Gestión de Mercadeo</v>
      </c>
      <c r="CD25" s="7" t="str">
        <f t="shared" si="3"/>
        <v>Administración de Clientes</v>
      </c>
    </row>
    <row r="26" spans="1:82" ht="156" hidden="1" x14ac:dyDescent="0.3">
      <c r="A26" s="7" t="str">
        <f t="shared" si="4"/>
        <v>Gestión Webinars</v>
      </c>
      <c r="B26" s="170">
        <v>15</v>
      </c>
      <c r="C26" s="180">
        <v>45936</v>
      </c>
      <c r="D26" s="172" t="s">
        <v>643</v>
      </c>
      <c r="E26" s="170" t="s">
        <v>162</v>
      </c>
      <c r="F26" s="173" t="s">
        <v>615</v>
      </c>
      <c r="G26" s="173" t="s">
        <v>621</v>
      </c>
      <c r="H26" s="173" t="s">
        <v>644</v>
      </c>
      <c r="I26" s="170" t="s">
        <v>623</v>
      </c>
      <c r="J26" s="170" t="s">
        <v>624</v>
      </c>
      <c r="K26" s="170" t="s">
        <v>167</v>
      </c>
      <c r="L26" s="170" t="s">
        <v>645</v>
      </c>
      <c r="M26" s="170" t="s">
        <v>165</v>
      </c>
      <c r="N26" s="180">
        <v>45898</v>
      </c>
      <c r="O26" s="180">
        <v>45891</v>
      </c>
      <c r="P26" s="170" t="s">
        <v>646</v>
      </c>
      <c r="Q26" s="170" t="s">
        <v>569</v>
      </c>
      <c r="R26" s="170" t="s">
        <v>177</v>
      </c>
      <c r="S26" s="170"/>
      <c r="T26" s="174"/>
      <c r="U26" s="175"/>
      <c r="V26" s="170"/>
      <c r="W26" s="170"/>
      <c r="X26" s="175"/>
      <c r="Y26" s="175"/>
      <c r="Z26" s="170"/>
      <c r="AA26" s="188"/>
      <c r="AB26" s="188"/>
      <c r="AC26" s="170"/>
      <c r="AD26" s="176"/>
      <c r="AE26" s="170"/>
      <c r="AF26" s="176"/>
      <c r="AG26" s="176"/>
      <c r="AH26" s="176"/>
      <c r="AI26" s="189"/>
      <c r="AJ26" s="176"/>
      <c r="AK26" s="174"/>
      <c r="AL26" s="190"/>
      <c r="AM26" s="176"/>
      <c r="AN26" s="170"/>
      <c r="AO26" s="191"/>
      <c r="AP26" s="191"/>
      <c r="AQ26" s="170"/>
      <c r="AR26" s="176"/>
      <c r="AS26" s="170"/>
      <c r="AT26" s="176"/>
      <c r="AU26" s="170"/>
      <c r="AV26" s="176"/>
      <c r="AW26" s="170"/>
      <c r="AX26" s="176"/>
      <c r="AY26" s="170"/>
      <c r="AZ26" s="176"/>
      <c r="BA26" s="170"/>
      <c r="BB26" s="176"/>
      <c r="BC26" s="177"/>
      <c r="BD26" s="176"/>
      <c r="BE26" s="176"/>
      <c r="BF26" s="177"/>
      <c r="BG26" s="176"/>
      <c r="BH26" s="176"/>
      <c r="BI26" s="177">
        <f t="shared" si="9"/>
        <v>0</v>
      </c>
      <c r="BJ26" s="177">
        <f t="shared" si="10"/>
        <v>0</v>
      </c>
      <c r="BK26" s="176">
        <f t="shared" si="11"/>
        <v>0</v>
      </c>
      <c r="BL26" s="176" t="str">
        <f>IF($BK26="","",IF(BK26&lt;=RInherente!$H$11,"BAJO",IF(BK26&lt;=RInherente!$H$12,"BAJO",IF(BK26&lt;=RInherente!$H$13,"MEDIO",IF(BK26&lt;=RInherente!$H$14,"ALTO","MUY ALTO")))))</f>
        <v>BAJO</v>
      </c>
      <c r="BM26" s="178" t="s">
        <v>383</v>
      </c>
      <c r="BN26" s="178"/>
      <c r="BO26" s="179" t="s">
        <v>385</v>
      </c>
      <c r="BP26" s="179"/>
      <c r="BQ26" s="179"/>
      <c r="BR26" s="174" t="s">
        <v>384</v>
      </c>
      <c r="BS26" s="179" t="s">
        <v>385</v>
      </c>
      <c r="BT26" s="171">
        <v>43861</v>
      </c>
      <c r="BU26" s="171">
        <v>43277</v>
      </c>
      <c r="BV26" s="179" t="s">
        <v>386</v>
      </c>
      <c r="BW26" s="179"/>
      <c r="BX26" s="178" t="s">
        <v>387</v>
      </c>
      <c r="BY26" s="147"/>
      <c r="BZ26" s="7" t="str">
        <f t="shared" si="0"/>
        <v>Gestión Webinars</v>
      </c>
      <c r="CA26" s="7">
        <f>+COUNTIFS($BZ$12:BZ26,BZ26)</f>
        <v>1</v>
      </c>
      <c r="CB26" s="147" t="str">
        <f t="shared" si="1"/>
        <v>PRO-PGA-03</v>
      </c>
      <c r="CC26" s="7" t="str">
        <f t="shared" si="2"/>
        <v>Gestión de Mercadeo</v>
      </c>
      <c r="CD26" s="7" t="str">
        <f t="shared" si="3"/>
        <v>Administración de clientes</v>
      </c>
    </row>
    <row r="27" spans="1:82" ht="104" hidden="1" x14ac:dyDescent="0.3">
      <c r="A27" s="7" t="str">
        <f t="shared" si="4"/>
        <v>Capacitación, Competencia y Concienciación del personal</v>
      </c>
      <c r="B27" s="170">
        <v>16</v>
      </c>
      <c r="C27" s="180">
        <v>45936</v>
      </c>
      <c r="D27" s="172" t="s">
        <v>647</v>
      </c>
      <c r="E27" s="170" t="s">
        <v>163</v>
      </c>
      <c r="F27" s="173" t="s">
        <v>648</v>
      </c>
      <c r="G27" s="173" t="s">
        <v>649</v>
      </c>
      <c r="H27" s="173" t="s">
        <v>650</v>
      </c>
      <c r="I27" s="170" t="s">
        <v>651</v>
      </c>
      <c r="J27" s="170" t="s">
        <v>651</v>
      </c>
      <c r="K27" s="170" t="s">
        <v>167</v>
      </c>
      <c r="L27" s="170" t="s">
        <v>652</v>
      </c>
      <c r="M27" s="170" t="s">
        <v>165</v>
      </c>
      <c r="N27" s="180">
        <v>45856</v>
      </c>
      <c r="O27" s="180">
        <v>45849</v>
      </c>
      <c r="P27" s="170" t="s">
        <v>653</v>
      </c>
      <c r="Q27" s="170" t="s">
        <v>569</v>
      </c>
      <c r="R27" s="170" t="s">
        <v>570</v>
      </c>
      <c r="S27" s="193"/>
      <c r="T27" s="194"/>
      <c r="U27" s="194"/>
      <c r="V27" s="194"/>
      <c r="W27" s="194"/>
      <c r="X27" s="194"/>
      <c r="Y27" s="194"/>
      <c r="Z27" s="170"/>
      <c r="AA27" s="188"/>
      <c r="AB27" s="188"/>
      <c r="AC27" s="170"/>
      <c r="AD27" s="176"/>
      <c r="AE27" s="170"/>
      <c r="AF27" s="176"/>
      <c r="AG27" s="176"/>
      <c r="AH27" s="176"/>
      <c r="AI27" s="189"/>
      <c r="AJ27" s="176"/>
      <c r="AK27" s="174"/>
      <c r="AL27" s="180"/>
      <c r="AM27" s="176"/>
      <c r="AN27" s="170"/>
      <c r="AO27" s="191"/>
      <c r="AP27" s="191"/>
      <c r="AQ27" s="170"/>
      <c r="AR27" s="176"/>
      <c r="AS27" s="170"/>
      <c r="AT27" s="176"/>
      <c r="AU27" s="170"/>
      <c r="AV27" s="176"/>
      <c r="AW27" s="170"/>
      <c r="AX27" s="176"/>
      <c r="AY27" s="170"/>
      <c r="AZ27" s="176"/>
      <c r="BA27" s="170"/>
      <c r="BB27" s="176"/>
      <c r="BC27" s="177"/>
      <c r="BD27" s="176"/>
      <c r="BE27" s="176"/>
      <c r="BF27" s="177"/>
      <c r="BG27" s="176"/>
      <c r="BH27" s="176"/>
      <c r="BI27" s="177">
        <f t="shared" si="9"/>
        <v>0</v>
      </c>
      <c r="BJ27" s="177">
        <f t="shared" si="10"/>
        <v>0</v>
      </c>
      <c r="BK27" s="176">
        <f t="shared" si="11"/>
        <v>0</v>
      </c>
      <c r="BL27" s="176" t="str">
        <f>IF($BK27="","",IF(BK27&lt;=RInherente!$H$11,"BAJO",IF(BK27&lt;=RInherente!$H$12,"BAJO",IF(BK27&lt;=RInherente!$H$13,"MEDIO",IF(BK27&lt;=RInherente!$H$14,"ALTO","MUY ALTO")))))</f>
        <v>BAJO</v>
      </c>
      <c r="BM27" s="178" t="s">
        <v>383</v>
      </c>
      <c r="BN27" s="178"/>
      <c r="BO27" s="179" t="s">
        <v>385</v>
      </c>
      <c r="BP27" s="179"/>
      <c r="BQ27" s="179"/>
      <c r="BR27" s="174" t="s">
        <v>384</v>
      </c>
      <c r="BS27" s="179" t="s">
        <v>385</v>
      </c>
      <c r="BT27" s="171">
        <v>43861</v>
      </c>
      <c r="BU27" s="171">
        <v>43277</v>
      </c>
      <c r="BV27" s="179" t="s">
        <v>386</v>
      </c>
      <c r="BW27" s="179"/>
      <c r="BX27" s="178" t="s">
        <v>387</v>
      </c>
      <c r="BY27" s="147"/>
      <c r="BZ27" s="7" t="str">
        <f t="shared" si="0"/>
        <v>Capacitación, Competencia y Concienciación del personal</v>
      </c>
      <c r="CA27" s="7">
        <f>+COUNTIFS($BZ$12:BZ27,BZ27)</f>
        <v>1</v>
      </c>
      <c r="CB27" s="147" t="str">
        <f t="shared" si="1"/>
        <v>PRO-HTP-02</v>
      </c>
      <c r="CC27" s="7" t="str">
        <f t="shared" si="2"/>
        <v>Talento Humano</v>
      </c>
      <c r="CD27" s="7" t="str">
        <f t="shared" si="3"/>
        <v>Administración de Personal</v>
      </c>
    </row>
    <row r="28" spans="1:82" ht="65" hidden="1" x14ac:dyDescent="0.3">
      <c r="A28" s="7" t="str">
        <f t="shared" si="4"/>
        <v>Desvinculación de personal</v>
      </c>
      <c r="B28" s="170">
        <v>17</v>
      </c>
      <c r="C28" s="180">
        <v>45936</v>
      </c>
      <c r="D28" s="172" t="s">
        <v>654</v>
      </c>
      <c r="E28" s="170" t="s">
        <v>163</v>
      </c>
      <c r="F28" s="173" t="s">
        <v>648</v>
      </c>
      <c r="G28" s="173" t="s">
        <v>649</v>
      </c>
      <c r="H28" s="173" t="s">
        <v>655</v>
      </c>
      <c r="I28" s="170" t="s">
        <v>651</v>
      </c>
      <c r="J28" s="170" t="s">
        <v>651</v>
      </c>
      <c r="K28" s="170" t="s">
        <v>167</v>
      </c>
      <c r="L28" s="170" t="s">
        <v>656</v>
      </c>
      <c r="M28" s="170" t="s">
        <v>165</v>
      </c>
      <c r="N28" s="180">
        <v>45856</v>
      </c>
      <c r="O28" s="180">
        <v>45849</v>
      </c>
      <c r="P28" s="170" t="s">
        <v>657</v>
      </c>
      <c r="Q28" s="170" t="s">
        <v>569</v>
      </c>
      <c r="R28" s="170" t="s">
        <v>570</v>
      </c>
      <c r="S28" s="193"/>
      <c r="T28" s="194"/>
      <c r="U28" s="194"/>
      <c r="V28" s="194"/>
      <c r="W28" s="194"/>
      <c r="X28" s="194"/>
      <c r="Y28" s="194"/>
      <c r="Z28" s="170"/>
      <c r="AA28" s="188"/>
      <c r="AB28" s="188"/>
      <c r="AC28" s="170"/>
      <c r="AD28" s="176"/>
      <c r="AE28" s="170"/>
      <c r="AF28" s="176"/>
      <c r="AG28" s="176"/>
      <c r="AH28" s="176"/>
      <c r="AI28" s="189"/>
      <c r="AJ28" s="176"/>
      <c r="AK28" s="174"/>
      <c r="AL28" s="180"/>
      <c r="AM28" s="176"/>
      <c r="AN28" s="170"/>
      <c r="AO28" s="191"/>
      <c r="AP28" s="191"/>
      <c r="AQ28" s="170"/>
      <c r="AR28" s="176"/>
      <c r="AS28" s="170"/>
      <c r="AT28" s="176"/>
      <c r="AU28" s="170"/>
      <c r="AV28" s="176"/>
      <c r="AW28" s="170"/>
      <c r="AX28" s="176"/>
      <c r="AY28" s="170"/>
      <c r="AZ28" s="176"/>
      <c r="BA28" s="170"/>
      <c r="BB28" s="176"/>
      <c r="BC28" s="177"/>
      <c r="BD28" s="176"/>
      <c r="BE28" s="176"/>
      <c r="BF28" s="177"/>
      <c r="BG28" s="176"/>
      <c r="BH28" s="176"/>
      <c r="BI28" s="177">
        <f t="shared" si="9"/>
        <v>0</v>
      </c>
      <c r="BJ28" s="177">
        <f t="shared" si="10"/>
        <v>0</v>
      </c>
      <c r="BK28" s="176">
        <f t="shared" si="11"/>
        <v>0</v>
      </c>
      <c r="BL28" s="176" t="str">
        <f>IF($BK28="","",IF(BK28&lt;=RInherente!$H$11,"BAJO",IF(BK28&lt;=RInherente!$H$12,"BAJO",IF(BK28&lt;=RInherente!$H$13,"MEDIO",IF(BK28&lt;=RInherente!$H$14,"ALTO","MUY ALTO")))))</f>
        <v>BAJO</v>
      </c>
      <c r="BM28" s="178" t="s">
        <v>383</v>
      </c>
      <c r="BN28" s="178"/>
      <c r="BO28" s="179" t="s">
        <v>385</v>
      </c>
      <c r="BP28" s="179"/>
      <c r="BQ28" s="179"/>
      <c r="BR28" s="174" t="s">
        <v>384</v>
      </c>
      <c r="BS28" s="179" t="s">
        <v>385</v>
      </c>
      <c r="BT28" s="171">
        <v>43861</v>
      </c>
      <c r="BU28" s="171">
        <v>43277</v>
      </c>
      <c r="BV28" s="179" t="s">
        <v>386</v>
      </c>
      <c r="BW28" s="179"/>
      <c r="BX28" s="178" t="s">
        <v>387</v>
      </c>
      <c r="BY28" s="147"/>
      <c r="BZ28" s="7" t="str">
        <f t="shared" si="0"/>
        <v>Desvinculación de personal</v>
      </c>
      <c r="CA28" s="7">
        <f>+COUNTIFS($BZ$12:BZ28,BZ28)</f>
        <v>1</v>
      </c>
      <c r="CB28" s="147" t="str">
        <f t="shared" si="1"/>
        <v>PRO-HTP-05</v>
      </c>
      <c r="CC28" s="7" t="str">
        <f t="shared" si="2"/>
        <v>Talento Humano</v>
      </c>
      <c r="CD28" s="7" t="str">
        <f t="shared" si="3"/>
        <v>Administración de Personal</v>
      </c>
    </row>
    <row r="29" spans="1:82" ht="78" hidden="1" x14ac:dyDescent="0.3">
      <c r="A29" s="7" t="str">
        <f t="shared" si="4"/>
        <v>Evaluación de desempeño de Trabajadores</v>
      </c>
      <c r="B29" s="170">
        <v>18</v>
      </c>
      <c r="C29" s="180">
        <v>45936</v>
      </c>
      <c r="D29" s="172" t="s">
        <v>658</v>
      </c>
      <c r="E29" s="170" t="s">
        <v>163</v>
      </c>
      <c r="F29" s="173" t="s">
        <v>648</v>
      </c>
      <c r="G29" s="173" t="s">
        <v>649</v>
      </c>
      <c r="H29" s="173" t="s">
        <v>659</v>
      </c>
      <c r="I29" s="170" t="s">
        <v>651</v>
      </c>
      <c r="J29" s="170" t="s">
        <v>651</v>
      </c>
      <c r="K29" s="170" t="s">
        <v>167</v>
      </c>
      <c r="L29" s="170" t="s">
        <v>660</v>
      </c>
      <c r="M29" s="170" t="s">
        <v>165</v>
      </c>
      <c r="N29" s="180">
        <v>45918</v>
      </c>
      <c r="O29" s="180">
        <v>45913</v>
      </c>
      <c r="P29" s="170" t="s">
        <v>661</v>
      </c>
      <c r="Q29" s="170" t="s">
        <v>569</v>
      </c>
      <c r="R29" s="170" t="s">
        <v>570</v>
      </c>
      <c r="S29" s="193"/>
      <c r="T29" s="194"/>
      <c r="U29" s="194"/>
      <c r="V29" s="194"/>
      <c r="W29" s="194"/>
      <c r="X29" s="194"/>
      <c r="Y29" s="194"/>
      <c r="Z29" s="170"/>
      <c r="AA29" s="188"/>
      <c r="AB29" s="188"/>
      <c r="AC29" s="170"/>
      <c r="AD29" s="176"/>
      <c r="AE29" s="170"/>
      <c r="AF29" s="176"/>
      <c r="AG29" s="176"/>
      <c r="AH29" s="176"/>
      <c r="AI29" s="189"/>
      <c r="AJ29" s="176"/>
      <c r="AK29" s="174"/>
      <c r="AL29" s="180"/>
      <c r="AM29" s="176"/>
      <c r="AN29" s="170"/>
      <c r="AO29" s="191"/>
      <c r="AP29" s="191"/>
      <c r="AQ29" s="170"/>
      <c r="AR29" s="176"/>
      <c r="AS29" s="170"/>
      <c r="AT29" s="176"/>
      <c r="AU29" s="170"/>
      <c r="AV29" s="176"/>
      <c r="AW29" s="170"/>
      <c r="AX29" s="176"/>
      <c r="AY29" s="170"/>
      <c r="AZ29" s="176"/>
      <c r="BA29" s="170"/>
      <c r="BB29" s="176"/>
      <c r="BC29" s="177"/>
      <c r="BD29" s="176"/>
      <c r="BE29" s="176"/>
      <c r="BF29" s="177"/>
      <c r="BG29" s="176"/>
      <c r="BH29" s="176"/>
      <c r="BI29" s="177">
        <f t="shared" si="9"/>
        <v>0</v>
      </c>
      <c r="BJ29" s="177">
        <f t="shared" si="10"/>
        <v>0</v>
      </c>
      <c r="BK29" s="176">
        <f t="shared" si="11"/>
        <v>0</v>
      </c>
      <c r="BL29" s="176" t="str">
        <f>IF($BK29="","",IF(BK29&lt;=RInherente!$H$11,"BAJO",IF(BK29&lt;=RInherente!$H$12,"BAJO",IF(BK29&lt;=RInherente!$H$13,"MEDIO",IF(BK29&lt;=RInherente!$H$14,"ALTO","MUY ALTO")))))</f>
        <v>BAJO</v>
      </c>
      <c r="BM29" s="178" t="s">
        <v>383</v>
      </c>
      <c r="BN29" s="178"/>
      <c r="BO29" s="179" t="s">
        <v>385</v>
      </c>
      <c r="BP29" s="179"/>
      <c r="BQ29" s="179"/>
      <c r="BR29" s="174" t="s">
        <v>384</v>
      </c>
      <c r="BS29" s="179" t="s">
        <v>385</v>
      </c>
      <c r="BT29" s="171">
        <v>43861</v>
      </c>
      <c r="BU29" s="171">
        <v>43277</v>
      </c>
      <c r="BV29" s="179" t="s">
        <v>386</v>
      </c>
      <c r="BW29" s="179"/>
      <c r="BX29" s="178" t="s">
        <v>387</v>
      </c>
      <c r="BY29" s="147"/>
      <c r="BZ29" s="7" t="str">
        <f t="shared" si="0"/>
        <v>Evaluación de desempeño de Trabajadores</v>
      </c>
      <c r="CA29" s="7">
        <f>+COUNTIFS($BZ$12:BZ29,BZ29)</f>
        <v>1</v>
      </c>
      <c r="CB29" s="147" t="str">
        <f t="shared" si="1"/>
        <v>PRO-HTP-03</v>
      </c>
      <c r="CC29" s="7" t="str">
        <f t="shared" si="2"/>
        <v>Talento Humano</v>
      </c>
      <c r="CD29" s="7" t="str">
        <f t="shared" si="3"/>
        <v>Administración de Personal</v>
      </c>
    </row>
    <row r="30" spans="1:82" ht="91" hidden="1" x14ac:dyDescent="0.3">
      <c r="A30" s="7" t="str">
        <f t="shared" si="4"/>
        <v>Incorporacion del personal</v>
      </c>
      <c r="B30" s="170">
        <v>19</v>
      </c>
      <c r="C30" s="180">
        <v>45936</v>
      </c>
      <c r="D30" s="172" t="s">
        <v>662</v>
      </c>
      <c r="E30" s="170" t="s">
        <v>163</v>
      </c>
      <c r="F30" s="173" t="s">
        <v>648</v>
      </c>
      <c r="G30" s="173" t="s">
        <v>649</v>
      </c>
      <c r="H30" s="173" t="s">
        <v>663</v>
      </c>
      <c r="I30" s="170" t="s">
        <v>651</v>
      </c>
      <c r="J30" s="170" t="s">
        <v>651</v>
      </c>
      <c r="K30" s="170" t="s">
        <v>167</v>
      </c>
      <c r="L30" s="170" t="s">
        <v>664</v>
      </c>
      <c r="M30" s="170" t="s">
        <v>165</v>
      </c>
      <c r="N30" s="180">
        <v>45856</v>
      </c>
      <c r="O30" s="180">
        <v>45849</v>
      </c>
      <c r="P30" s="170" t="s">
        <v>665</v>
      </c>
      <c r="Q30" s="170" t="s">
        <v>569</v>
      </c>
      <c r="R30" s="170" t="s">
        <v>570</v>
      </c>
      <c r="S30" s="193"/>
      <c r="T30" s="194"/>
      <c r="U30" s="194"/>
      <c r="V30" s="194"/>
      <c r="W30" s="194"/>
      <c r="X30" s="194"/>
      <c r="Y30" s="194"/>
      <c r="Z30" s="170"/>
      <c r="AA30" s="188"/>
      <c r="AB30" s="188"/>
      <c r="AC30" s="170"/>
      <c r="AD30" s="176"/>
      <c r="AE30" s="170"/>
      <c r="AF30" s="176"/>
      <c r="AG30" s="176"/>
      <c r="AH30" s="176"/>
      <c r="AI30" s="189"/>
      <c r="AJ30" s="176"/>
      <c r="AK30" s="174"/>
      <c r="AL30" s="180"/>
      <c r="AM30" s="176"/>
      <c r="AN30" s="170"/>
      <c r="AO30" s="191"/>
      <c r="AP30" s="191"/>
      <c r="AQ30" s="170"/>
      <c r="AR30" s="176"/>
      <c r="AS30" s="170"/>
      <c r="AT30" s="176"/>
      <c r="AU30" s="170"/>
      <c r="AV30" s="176"/>
      <c r="AW30" s="170"/>
      <c r="AX30" s="176"/>
      <c r="AY30" s="170"/>
      <c r="AZ30" s="176"/>
      <c r="BA30" s="170"/>
      <c r="BB30" s="176"/>
      <c r="BC30" s="177"/>
      <c r="BD30" s="176"/>
      <c r="BE30" s="176"/>
      <c r="BF30" s="177"/>
      <c r="BG30" s="176"/>
      <c r="BH30" s="176"/>
      <c r="BI30" s="177">
        <f t="shared" si="9"/>
        <v>0</v>
      </c>
      <c r="BJ30" s="177">
        <f t="shared" si="10"/>
        <v>0</v>
      </c>
      <c r="BK30" s="176">
        <f t="shared" si="11"/>
        <v>0</v>
      </c>
      <c r="BL30" s="176" t="str">
        <f>IF($BK30="","",IF(BK30&lt;=RInherente!$H$11,"BAJO",IF(BK30&lt;=RInherente!$H$12,"BAJO",IF(BK30&lt;=RInherente!$H$13,"MEDIO",IF(BK30&lt;=RInherente!$H$14,"ALTO","MUY ALTO")))))</f>
        <v>BAJO</v>
      </c>
      <c r="BM30" s="178" t="s">
        <v>383</v>
      </c>
      <c r="BN30" s="178"/>
      <c r="BO30" s="179" t="s">
        <v>385</v>
      </c>
      <c r="BP30" s="179"/>
      <c r="BQ30" s="179"/>
      <c r="BR30" s="174" t="s">
        <v>384</v>
      </c>
      <c r="BS30" s="179" t="s">
        <v>385</v>
      </c>
      <c r="BT30" s="171">
        <v>43861</v>
      </c>
      <c r="BU30" s="171">
        <v>43277</v>
      </c>
      <c r="BV30" s="179" t="s">
        <v>386</v>
      </c>
      <c r="BW30" s="179"/>
      <c r="BX30" s="178" t="s">
        <v>387</v>
      </c>
      <c r="BY30" s="147"/>
      <c r="BZ30" s="7" t="str">
        <f t="shared" si="0"/>
        <v>Incorporacion del personal</v>
      </c>
      <c r="CA30" s="7">
        <f>+COUNTIFS($BZ$12:BZ30,BZ30)</f>
        <v>1</v>
      </c>
      <c r="CB30" s="147" t="str">
        <f t="shared" si="1"/>
        <v>PRO-HTP-01</v>
      </c>
      <c r="CC30" s="7" t="str">
        <f t="shared" si="2"/>
        <v>Talento Humano</v>
      </c>
      <c r="CD30" s="7" t="str">
        <f t="shared" si="3"/>
        <v>Administración de Personal</v>
      </c>
    </row>
    <row r="31" spans="1:82" ht="104" x14ac:dyDescent="0.3">
      <c r="A31" s="7" t="str">
        <f t="shared" si="4"/>
        <v>Pruebas unitarias y de vulnerabilidad</v>
      </c>
      <c r="B31" s="170">
        <v>20</v>
      </c>
      <c r="C31" s="180">
        <v>45936</v>
      </c>
      <c r="D31" s="172" t="s">
        <v>666</v>
      </c>
      <c r="E31" s="170" t="s">
        <v>162</v>
      </c>
      <c r="F31" s="173" t="s">
        <v>336</v>
      </c>
      <c r="G31" s="173" t="s">
        <v>667</v>
      </c>
      <c r="H31" s="192" t="s">
        <v>668</v>
      </c>
      <c r="I31" s="170" t="s">
        <v>578</v>
      </c>
      <c r="J31" s="170" t="s">
        <v>579</v>
      </c>
      <c r="K31" s="170" t="s">
        <v>167</v>
      </c>
      <c r="L31" s="170" t="s">
        <v>669</v>
      </c>
      <c r="M31" s="170" t="s">
        <v>165</v>
      </c>
      <c r="N31" s="180">
        <v>45918</v>
      </c>
      <c r="O31" s="180">
        <v>45913</v>
      </c>
      <c r="P31" s="170" t="s">
        <v>670</v>
      </c>
      <c r="Q31" s="170" t="s">
        <v>569</v>
      </c>
      <c r="R31" s="170" t="s">
        <v>570</v>
      </c>
      <c r="S31" s="193" t="s">
        <v>241</v>
      </c>
      <c r="T31" s="194" t="s">
        <v>186</v>
      </c>
      <c r="U31" s="194" t="s">
        <v>671</v>
      </c>
      <c r="V31" s="194" t="s">
        <v>24</v>
      </c>
      <c r="W31" s="194" t="s">
        <v>23</v>
      </c>
      <c r="X31" s="194" t="s">
        <v>598</v>
      </c>
      <c r="Y31" s="194" t="s">
        <v>599</v>
      </c>
      <c r="Z31" s="170" t="s">
        <v>155</v>
      </c>
      <c r="AA31" s="188" t="s">
        <v>551</v>
      </c>
      <c r="AB31" s="188" t="s">
        <v>551</v>
      </c>
      <c r="AC31" s="170" t="s">
        <v>206</v>
      </c>
      <c r="AD31" s="176">
        <v>1</v>
      </c>
      <c r="AE31" s="170" t="s">
        <v>134</v>
      </c>
      <c r="AF31" s="176">
        <v>1</v>
      </c>
      <c r="AG31" s="176">
        <v>1</v>
      </c>
      <c r="AH31" s="176" t="s">
        <v>28</v>
      </c>
      <c r="AI31" s="180">
        <v>45936</v>
      </c>
      <c r="AJ31" s="176">
        <v>2</v>
      </c>
      <c r="AK31" s="174" t="s">
        <v>1052</v>
      </c>
      <c r="AL31" s="180">
        <v>45936</v>
      </c>
      <c r="AM31" s="176" t="s">
        <v>641</v>
      </c>
      <c r="AN31" s="170" t="s">
        <v>672</v>
      </c>
      <c r="AO31" s="191" t="s">
        <v>636</v>
      </c>
      <c r="AP31" s="191" t="s">
        <v>600</v>
      </c>
      <c r="AQ31" s="170" t="s">
        <v>66</v>
      </c>
      <c r="AR31" s="176">
        <v>3</v>
      </c>
      <c r="AS31" s="170" t="s">
        <v>69</v>
      </c>
      <c r="AT31" s="176">
        <v>4</v>
      </c>
      <c r="AU31" s="170" t="s">
        <v>73</v>
      </c>
      <c r="AV31" s="176">
        <v>5</v>
      </c>
      <c r="AW31" s="170" t="s">
        <v>101</v>
      </c>
      <c r="AX31" s="176">
        <v>5</v>
      </c>
      <c r="AY31" s="170" t="s">
        <v>102</v>
      </c>
      <c r="AZ31" s="176">
        <v>5</v>
      </c>
      <c r="BA31" s="170" t="s">
        <v>103</v>
      </c>
      <c r="BB31" s="176">
        <v>5</v>
      </c>
      <c r="BC31" s="177">
        <f t="shared" si="5"/>
        <v>60</v>
      </c>
      <c r="BD31" s="176" t="str">
        <f>+IF($F31="","",IF(BC31="","",IF(BC31&lt;=EvaluacionControl!$I$13,"Deficiente",IF(BC31&lt;=EvaluacionControl!$I$14,"Débil",IF(BC31&lt;=EvaluacionControl!$I$15,"Regular",IF(BC31&lt;=EvaluacionControl!$I$16,"Bueno",IF(BC31&lt;=EvaluacionControl!$I$17,"Adecuado","Optimo")))))))</f>
        <v>Bueno</v>
      </c>
      <c r="BE31" s="176">
        <f t="shared" si="6"/>
        <v>3</v>
      </c>
      <c r="BF31" s="177">
        <f t="shared" si="7"/>
        <v>125</v>
      </c>
      <c r="BG31" s="176" t="str">
        <f>+IF($F31="","",IF(BF31="","",IF(BF31&lt;=EvaluacionControl!$I$13,"Deficiente",IF(BF31&lt;=EvaluacionControl!$I$14,"Débil",IF(BF31&lt;=EvaluacionControl!$I$15,"Regular",IF(BF31&lt;=EvaluacionControl!$I$16,"Bueno",IF(BF31&lt;=EvaluacionControl!$I$17,"Adecuado","Optimo")))))))</f>
        <v>Optimo</v>
      </c>
      <c r="BH31" s="176">
        <f t="shared" si="8"/>
        <v>5</v>
      </c>
      <c r="BI31" s="177">
        <f t="shared" si="9"/>
        <v>1</v>
      </c>
      <c r="BJ31" s="177">
        <f t="shared" si="10"/>
        <v>1</v>
      </c>
      <c r="BK31" s="176">
        <f t="shared" si="11"/>
        <v>1</v>
      </c>
      <c r="BL31" s="176" t="str">
        <f>IF($BK31="","",IF(BK31&lt;=RInherente!$H$11,"BAJO",IF(BK31&lt;=RInherente!$H$12,"BAJO",IF(BK31&lt;=RInherente!$H$13,"MEDIO",IF(BK31&lt;=RInherente!$H$14,"ALTO","MUY ALTO")))))</f>
        <v>BAJO</v>
      </c>
      <c r="BM31" s="178" t="s">
        <v>383</v>
      </c>
      <c r="BN31" s="178"/>
      <c r="BO31" s="179" t="s">
        <v>385</v>
      </c>
      <c r="BP31" s="179"/>
      <c r="BQ31" s="179"/>
      <c r="BR31" s="174" t="s">
        <v>384</v>
      </c>
      <c r="BS31" s="179" t="s">
        <v>385</v>
      </c>
      <c r="BT31" s="171">
        <v>43861</v>
      </c>
      <c r="BU31" s="171">
        <v>43277</v>
      </c>
      <c r="BV31" s="179" t="s">
        <v>386</v>
      </c>
      <c r="BW31" s="179"/>
      <c r="BX31" s="178" t="s">
        <v>387</v>
      </c>
      <c r="BY31" s="147"/>
      <c r="BZ31" s="7" t="str">
        <f t="shared" si="0"/>
        <v>Pruebas unitarias y de vulnerabilidad</v>
      </c>
      <c r="CA31" s="7">
        <f>+COUNTIFS($BZ$12:BZ31,BZ31)</f>
        <v>1</v>
      </c>
      <c r="CB31" s="147" t="str">
        <f t="shared" si="1"/>
        <v>PRO-PTC-01</v>
      </c>
      <c r="CC31" s="7" t="str">
        <f t="shared" si="2"/>
        <v>Tecnología de la Información</v>
      </c>
      <c r="CD31" s="7" t="str">
        <f t="shared" si="3"/>
        <v>Pruebas y Certificación</v>
      </c>
    </row>
    <row r="32" spans="1:82" ht="104" x14ac:dyDescent="0.3">
      <c r="A32" s="7" t="str">
        <f t="shared" si="4"/>
        <v>Pruebas unitarias y de vulnerabilidad</v>
      </c>
      <c r="B32" s="170">
        <v>21</v>
      </c>
      <c r="C32" s="180">
        <v>45936</v>
      </c>
      <c r="D32" s="172" t="s">
        <v>666</v>
      </c>
      <c r="E32" s="170" t="s">
        <v>162</v>
      </c>
      <c r="F32" s="173" t="s">
        <v>336</v>
      </c>
      <c r="G32" s="173" t="s">
        <v>667</v>
      </c>
      <c r="H32" s="173" t="s">
        <v>668</v>
      </c>
      <c r="I32" s="170" t="s">
        <v>578</v>
      </c>
      <c r="J32" s="170" t="s">
        <v>579</v>
      </c>
      <c r="K32" s="170" t="s">
        <v>167</v>
      </c>
      <c r="L32" s="170" t="s">
        <v>669</v>
      </c>
      <c r="M32" s="170" t="s">
        <v>165</v>
      </c>
      <c r="N32" s="180">
        <v>45918</v>
      </c>
      <c r="O32" s="180">
        <v>45913</v>
      </c>
      <c r="P32" s="170" t="s">
        <v>670</v>
      </c>
      <c r="Q32" s="170" t="s">
        <v>569</v>
      </c>
      <c r="R32" s="170" t="s">
        <v>570</v>
      </c>
      <c r="S32" s="193" t="s">
        <v>275</v>
      </c>
      <c r="T32" s="194" t="s">
        <v>186</v>
      </c>
      <c r="U32" s="194" t="s">
        <v>673</v>
      </c>
      <c r="V32" s="194" t="s">
        <v>24</v>
      </c>
      <c r="W32" s="194" t="s">
        <v>23</v>
      </c>
      <c r="X32" s="194" t="s">
        <v>598</v>
      </c>
      <c r="Y32" s="194" t="s">
        <v>599</v>
      </c>
      <c r="Z32" s="170" t="s">
        <v>155</v>
      </c>
      <c r="AA32" s="188" t="s">
        <v>551</v>
      </c>
      <c r="AB32" s="188" t="s">
        <v>551</v>
      </c>
      <c r="AC32" s="170" t="s">
        <v>203</v>
      </c>
      <c r="AD32" s="176">
        <v>3</v>
      </c>
      <c r="AE32" s="170" t="s">
        <v>33</v>
      </c>
      <c r="AF32" s="176">
        <v>2</v>
      </c>
      <c r="AG32" s="176">
        <v>6</v>
      </c>
      <c r="AH32" s="176" t="s">
        <v>558</v>
      </c>
      <c r="AI32" s="180">
        <v>45936</v>
      </c>
      <c r="AJ32" s="176">
        <v>3</v>
      </c>
      <c r="AK32" s="200" t="s">
        <v>674</v>
      </c>
      <c r="AL32" s="180">
        <v>45936</v>
      </c>
      <c r="AM32" s="176" t="s">
        <v>641</v>
      </c>
      <c r="AN32" s="170" t="s">
        <v>675</v>
      </c>
      <c r="AO32" s="191" t="s">
        <v>636</v>
      </c>
      <c r="AP32" s="191" t="s">
        <v>600</v>
      </c>
      <c r="AQ32" s="170" t="s">
        <v>66</v>
      </c>
      <c r="AR32" s="176">
        <v>3</v>
      </c>
      <c r="AS32" s="170" t="s">
        <v>69</v>
      </c>
      <c r="AT32" s="176">
        <v>4</v>
      </c>
      <c r="AU32" s="170" t="s">
        <v>73</v>
      </c>
      <c r="AV32" s="176">
        <v>5</v>
      </c>
      <c r="AW32" s="170" t="s">
        <v>101</v>
      </c>
      <c r="AX32" s="176">
        <v>5</v>
      </c>
      <c r="AY32" s="170" t="s">
        <v>102</v>
      </c>
      <c r="AZ32" s="176">
        <v>5</v>
      </c>
      <c r="BA32" s="170" t="s">
        <v>103</v>
      </c>
      <c r="BB32" s="176">
        <v>5</v>
      </c>
      <c r="BC32" s="177">
        <f t="shared" si="5"/>
        <v>60</v>
      </c>
      <c r="BD32" s="176" t="str">
        <f>+IF($F32="","",IF(BC32="","",IF(BC32&lt;=EvaluacionControl!$I$13,"Deficiente",IF(BC32&lt;=EvaluacionControl!$I$14,"Débil",IF(BC32&lt;=EvaluacionControl!$I$15,"Regular",IF(BC32&lt;=EvaluacionControl!$I$16,"Bueno",IF(BC32&lt;=EvaluacionControl!$I$17,"Adecuado","Optimo")))))))</f>
        <v>Bueno</v>
      </c>
      <c r="BE32" s="176">
        <f t="shared" si="6"/>
        <v>3</v>
      </c>
      <c r="BF32" s="177">
        <f t="shared" si="7"/>
        <v>125</v>
      </c>
      <c r="BG32" s="176" t="str">
        <f>+IF($F32="","",IF(BF32="","",IF(BF32&lt;=EvaluacionControl!$I$13,"Deficiente",IF(BF32&lt;=EvaluacionControl!$I$14,"Débil",IF(BF32&lt;=EvaluacionControl!$I$15,"Regular",IF(BF32&lt;=EvaluacionControl!$I$16,"Bueno",IF(BF32&lt;=EvaluacionControl!$I$17,"Adecuado","Optimo")))))))</f>
        <v>Optimo</v>
      </c>
      <c r="BH32" s="176">
        <f t="shared" si="8"/>
        <v>5</v>
      </c>
      <c r="BI32" s="177">
        <f t="shared" si="9"/>
        <v>1</v>
      </c>
      <c r="BJ32" s="177">
        <f t="shared" si="10"/>
        <v>1</v>
      </c>
      <c r="BK32" s="176">
        <f t="shared" si="11"/>
        <v>1</v>
      </c>
      <c r="BL32" s="176" t="str">
        <f>IF($BK32="","",IF(BK32&lt;=RInherente!$H$11,"BAJO",IF(BK32&lt;=RInherente!$H$12,"BAJO",IF(BK32&lt;=RInherente!$H$13,"MEDIO",IF(BK32&lt;=RInherente!$H$14,"ALTO","MUY ALTO")))))</f>
        <v>BAJO</v>
      </c>
      <c r="BM32" s="178" t="s">
        <v>383</v>
      </c>
      <c r="BN32" s="178"/>
      <c r="BO32" s="179" t="s">
        <v>385</v>
      </c>
      <c r="BP32" s="179"/>
      <c r="BQ32" s="179"/>
      <c r="BR32" s="174" t="s">
        <v>384</v>
      </c>
      <c r="BS32" s="179" t="s">
        <v>385</v>
      </c>
      <c r="BT32" s="171">
        <v>43861</v>
      </c>
      <c r="BU32" s="171">
        <v>43277</v>
      </c>
      <c r="BV32" s="179" t="s">
        <v>386</v>
      </c>
      <c r="BW32" s="179"/>
      <c r="BX32" s="178" t="s">
        <v>387</v>
      </c>
      <c r="BY32" s="147"/>
      <c r="BZ32" s="7" t="str">
        <f t="shared" si="0"/>
        <v>Pruebas unitarias y de vulnerabilidad</v>
      </c>
      <c r="CA32" s="7">
        <f>+COUNTIFS($BZ$12:BZ32,BZ32)</f>
        <v>2</v>
      </c>
      <c r="CB32" s="147" t="str">
        <f t="shared" si="1"/>
        <v>PRO-PTC-01</v>
      </c>
      <c r="CC32" s="7" t="str">
        <f t="shared" si="2"/>
        <v>Tecnología de la Información</v>
      </c>
      <c r="CD32" s="7" t="str">
        <f t="shared" si="3"/>
        <v>Pruebas y Certificación</v>
      </c>
    </row>
    <row r="33" spans="1:82" ht="104" x14ac:dyDescent="0.3">
      <c r="A33" s="7" t="str">
        <f t="shared" si="4"/>
        <v>Pruebas unitarias y de vulnerabilidad</v>
      </c>
      <c r="B33" s="170">
        <v>22</v>
      </c>
      <c r="C33" s="180">
        <v>45936</v>
      </c>
      <c r="D33" s="172" t="s">
        <v>666</v>
      </c>
      <c r="E33" s="170" t="s">
        <v>162</v>
      </c>
      <c r="F33" s="173" t="s">
        <v>336</v>
      </c>
      <c r="G33" s="173" t="s">
        <v>667</v>
      </c>
      <c r="H33" s="173" t="s">
        <v>668</v>
      </c>
      <c r="I33" s="170" t="s">
        <v>578</v>
      </c>
      <c r="J33" s="170" t="s">
        <v>579</v>
      </c>
      <c r="K33" s="170" t="s">
        <v>167</v>
      </c>
      <c r="L33" s="170" t="s">
        <v>669</v>
      </c>
      <c r="M33" s="170" t="s">
        <v>165</v>
      </c>
      <c r="N33" s="180">
        <v>45918</v>
      </c>
      <c r="O33" s="180">
        <v>45913</v>
      </c>
      <c r="P33" s="170" t="s">
        <v>670</v>
      </c>
      <c r="Q33" s="170" t="s">
        <v>569</v>
      </c>
      <c r="R33" s="170" t="s">
        <v>570</v>
      </c>
      <c r="S33" s="193" t="s">
        <v>277</v>
      </c>
      <c r="T33" s="194" t="s">
        <v>186</v>
      </c>
      <c r="U33" s="194" t="s">
        <v>676</v>
      </c>
      <c r="V33" s="194" t="s">
        <v>24</v>
      </c>
      <c r="W33" s="194" t="s">
        <v>23</v>
      </c>
      <c r="X33" s="194" t="s">
        <v>598</v>
      </c>
      <c r="Y33" s="194" t="s">
        <v>599</v>
      </c>
      <c r="Z33" s="170" t="s">
        <v>155</v>
      </c>
      <c r="AA33" s="188" t="s">
        <v>551</v>
      </c>
      <c r="AB33" s="188" t="s">
        <v>551</v>
      </c>
      <c r="AC33" s="170" t="s">
        <v>206</v>
      </c>
      <c r="AD33" s="176">
        <v>1</v>
      </c>
      <c r="AE33" s="170" t="s">
        <v>134</v>
      </c>
      <c r="AF33" s="176">
        <v>1</v>
      </c>
      <c r="AG33" s="176">
        <v>1</v>
      </c>
      <c r="AH33" s="176" t="s">
        <v>28</v>
      </c>
      <c r="AI33" s="180">
        <v>45936</v>
      </c>
      <c r="AJ33" s="176">
        <v>4</v>
      </c>
      <c r="AK33" s="174" t="s">
        <v>1012</v>
      </c>
      <c r="AL33" s="180">
        <v>45936</v>
      </c>
      <c r="AM33" s="176" t="s">
        <v>677</v>
      </c>
      <c r="AN33" s="170" t="s">
        <v>678</v>
      </c>
      <c r="AO33" s="191" t="s">
        <v>636</v>
      </c>
      <c r="AP33" s="191" t="s">
        <v>600</v>
      </c>
      <c r="AQ33" s="170" t="s">
        <v>66</v>
      </c>
      <c r="AR33" s="176">
        <v>3</v>
      </c>
      <c r="AS33" s="170" t="s">
        <v>69</v>
      </c>
      <c r="AT33" s="176">
        <v>4</v>
      </c>
      <c r="AU33" s="170" t="s">
        <v>73</v>
      </c>
      <c r="AV33" s="176">
        <v>5</v>
      </c>
      <c r="AW33" s="170" t="s">
        <v>101</v>
      </c>
      <c r="AX33" s="176">
        <v>5</v>
      </c>
      <c r="AY33" s="170" t="s">
        <v>102</v>
      </c>
      <c r="AZ33" s="176">
        <v>5</v>
      </c>
      <c r="BA33" s="170" t="s">
        <v>103</v>
      </c>
      <c r="BB33" s="176">
        <v>5</v>
      </c>
      <c r="BC33" s="177">
        <f t="shared" si="5"/>
        <v>60</v>
      </c>
      <c r="BD33" s="176" t="str">
        <f>+IF($F33="","",IF(BC33="","",IF(BC33&lt;=EvaluacionControl!$I$13,"Deficiente",IF(BC33&lt;=EvaluacionControl!$I$14,"Débil",IF(BC33&lt;=EvaluacionControl!$I$15,"Regular",IF(BC33&lt;=EvaluacionControl!$I$16,"Bueno",IF(BC33&lt;=EvaluacionControl!$I$17,"Adecuado","Optimo")))))))</f>
        <v>Bueno</v>
      </c>
      <c r="BE33" s="176">
        <f t="shared" si="6"/>
        <v>3</v>
      </c>
      <c r="BF33" s="177">
        <f t="shared" si="7"/>
        <v>125</v>
      </c>
      <c r="BG33" s="176" t="str">
        <f>+IF($F33="","",IF(BF33="","",IF(BF33&lt;=EvaluacionControl!$I$13,"Deficiente",IF(BF33&lt;=EvaluacionControl!$I$14,"Débil",IF(BF33&lt;=EvaluacionControl!$I$15,"Regular",IF(BF33&lt;=EvaluacionControl!$I$16,"Bueno",IF(BF33&lt;=EvaluacionControl!$I$17,"Adecuado","Optimo")))))))</f>
        <v>Optimo</v>
      </c>
      <c r="BH33" s="176">
        <f t="shared" si="8"/>
        <v>5</v>
      </c>
      <c r="BI33" s="177">
        <f t="shared" si="9"/>
        <v>1</v>
      </c>
      <c r="BJ33" s="177">
        <f t="shared" si="10"/>
        <v>1</v>
      </c>
      <c r="BK33" s="176">
        <f t="shared" si="11"/>
        <v>1</v>
      </c>
      <c r="BL33" s="176" t="str">
        <f>IF($BK33="","",IF(BK33&lt;=RInherente!$H$11,"BAJO",IF(BK33&lt;=RInherente!$H$12,"BAJO",IF(BK33&lt;=RInherente!$H$13,"MEDIO",IF(BK33&lt;=RInherente!$H$14,"ALTO","MUY ALTO")))))</f>
        <v>BAJO</v>
      </c>
      <c r="BM33" s="178" t="s">
        <v>383</v>
      </c>
      <c r="BN33" s="178"/>
      <c r="BO33" s="179" t="s">
        <v>385</v>
      </c>
      <c r="BP33" s="179"/>
      <c r="BQ33" s="179"/>
      <c r="BR33" s="174" t="s">
        <v>384</v>
      </c>
      <c r="BS33" s="179" t="s">
        <v>385</v>
      </c>
      <c r="BT33" s="171">
        <v>43861</v>
      </c>
      <c r="BU33" s="171">
        <v>43277</v>
      </c>
      <c r="BV33" s="179" t="s">
        <v>386</v>
      </c>
      <c r="BW33" s="179"/>
      <c r="BX33" s="178" t="s">
        <v>387</v>
      </c>
      <c r="BY33" s="147"/>
      <c r="BZ33" s="7" t="str">
        <f t="shared" si="0"/>
        <v>Pruebas unitarias y de vulnerabilidad</v>
      </c>
      <c r="CA33" s="7">
        <f>+COUNTIFS($BZ$12:BZ33,BZ33)</f>
        <v>3</v>
      </c>
      <c r="CB33" s="147" t="str">
        <f t="shared" si="1"/>
        <v>PRO-PTC-01</v>
      </c>
      <c r="CC33" s="7" t="str">
        <f t="shared" si="2"/>
        <v>Tecnología de la Información</v>
      </c>
      <c r="CD33" s="7" t="str">
        <f t="shared" si="3"/>
        <v>Pruebas y Certificación</v>
      </c>
    </row>
    <row r="34" spans="1:82" ht="91" hidden="1" x14ac:dyDescent="0.3">
      <c r="A34" s="7" t="str">
        <f t="shared" si="4"/>
        <v>Eliminación de información de la base de datos</v>
      </c>
      <c r="B34" s="170">
        <v>23</v>
      </c>
      <c r="C34" s="180">
        <v>45936</v>
      </c>
      <c r="D34" s="172" t="s">
        <v>679</v>
      </c>
      <c r="E34" s="170" t="s">
        <v>162</v>
      </c>
      <c r="F34" s="173" t="s">
        <v>336</v>
      </c>
      <c r="G34" s="173" t="s">
        <v>680</v>
      </c>
      <c r="H34" s="173" t="s">
        <v>681</v>
      </c>
      <c r="I34" s="170" t="s">
        <v>578</v>
      </c>
      <c r="J34" s="170" t="s">
        <v>579</v>
      </c>
      <c r="K34" s="170" t="s">
        <v>167</v>
      </c>
      <c r="L34" s="170" t="s">
        <v>682</v>
      </c>
      <c r="M34" s="170" t="s">
        <v>165</v>
      </c>
      <c r="N34" s="180">
        <v>45918</v>
      </c>
      <c r="O34" s="180">
        <v>45918</v>
      </c>
      <c r="P34" s="170" t="s">
        <v>683</v>
      </c>
      <c r="Q34" s="170" t="s">
        <v>569</v>
      </c>
      <c r="R34" s="170" t="s">
        <v>570</v>
      </c>
      <c r="S34" s="193"/>
      <c r="T34" s="194"/>
      <c r="U34" s="194"/>
      <c r="V34" s="194"/>
      <c r="W34" s="194"/>
      <c r="X34" s="194"/>
      <c r="Y34" s="194"/>
      <c r="Z34" s="170"/>
      <c r="AA34" s="188"/>
      <c r="AB34" s="188"/>
      <c r="AC34" s="170"/>
      <c r="AD34" s="176"/>
      <c r="AE34" s="170"/>
      <c r="AF34" s="176"/>
      <c r="AG34" s="176"/>
      <c r="AH34" s="176"/>
      <c r="AI34" s="189"/>
      <c r="AJ34" s="176"/>
      <c r="AK34" s="174"/>
      <c r="AL34" s="180"/>
      <c r="AM34" s="176"/>
      <c r="AN34" s="170"/>
      <c r="AO34" s="191"/>
      <c r="AP34" s="191"/>
      <c r="AQ34" s="170"/>
      <c r="AR34" s="176"/>
      <c r="AS34" s="170"/>
      <c r="AT34" s="176"/>
      <c r="AU34" s="170"/>
      <c r="AV34" s="176"/>
      <c r="AW34" s="170"/>
      <c r="AX34" s="176"/>
      <c r="AY34" s="170"/>
      <c r="AZ34" s="176"/>
      <c r="BA34" s="170"/>
      <c r="BB34" s="176"/>
      <c r="BC34" s="177">
        <f t="shared" si="5"/>
        <v>0</v>
      </c>
      <c r="BD34" s="176" t="str">
        <f>+IF($F34="","",IF(BC34="","",IF(BC34&lt;=EvaluacionControl!$I$13,"Deficiente",IF(BC34&lt;=EvaluacionControl!$I$14,"Débil",IF(BC34&lt;=EvaluacionControl!$I$15,"Regular",IF(BC34&lt;=EvaluacionControl!$I$16,"Bueno",IF(BC34&lt;=EvaluacionControl!$I$17,"Adecuado","Optimo")))))))</f>
        <v>Deficiente</v>
      </c>
      <c r="BE34" s="176">
        <f t="shared" si="6"/>
        <v>-1</v>
      </c>
      <c r="BF34" s="177">
        <f t="shared" si="7"/>
        <v>0</v>
      </c>
      <c r="BG34" s="176" t="str">
        <f>+IF($F34="","",IF(BF34="","",IF(BF34&lt;=EvaluacionControl!$I$13,"Deficiente",IF(BF34&lt;=EvaluacionControl!$I$14,"Débil",IF(BF34&lt;=EvaluacionControl!$I$15,"Regular",IF(BF34&lt;=EvaluacionControl!$I$16,"Bueno",IF(BF34&lt;=EvaluacionControl!$I$17,"Adecuado","Optimo")))))))</f>
        <v>Deficiente</v>
      </c>
      <c r="BH34" s="176">
        <f t="shared" si="8"/>
        <v>-1</v>
      </c>
      <c r="BI34" s="177">
        <f t="shared" si="9"/>
        <v>0</v>
      </c>
      <c r="BJ34" s="177">
        <f t="shared" si="10"/>
        <v>0</v>
      </c>
      <c r="BK34" s="176">
        <f t="shared" si="11"/>
        <v>0</v>
      </c>
      <c r="BL34" s="176" t="str">
        <f>IF($BK34="","",IF(BK34&lt;=RInherente!$H$11,"BAJO",IF(BK34&lt;=RInherente!$H$12,"BAJO",IF(BK34&lt;=RInherente!$H$13,"MEDIO",IF(BK34&lt;=RInherente!$H$14,"ALTO","MUY ALTO")))))</f>
        <v>BAJO</v>
      </c>
      <c r="BM34" s="178" t="s">
        <v>383</v>
      </c>
      <c r="BN34" s="178"/>
      <c r="BO34" s="179" t="s">
        <v>385</v>
      </c>
      <c r="BP34" s="179"/>
      <c r="BQ34" s="179"/>
      <c r="BR34" s="174" t="s">
        <v>384</v>
      </c>
      <c r="BS34" s="179" t="s">
        <v>385</v>
      </c>
      <c r="BT34" s="171">
        <v>43861</v>
      </c>
      <c r="BU34" s="171">
        <v>43277</v>
      </c>
      <c r="BV34" s="179" t="s">
        <v>386</v>
      </c>
      <c r="BW34" s="179"/>
      <c r="BX34" s="178" t="s">
        <v>387</v>
      </c>
      <c r="BY34" s="147"/>
      <c r="BZ34" s="7" t="str">
        <f t="shared" si="0"/>
        <v>Eliminación de información de la base de datos</v>
      </c>
      <c r="CA34" s="7">
        <f>+COUNTIFS($BZ$12:BZ34,BZ34)</f>
        <v>1</v>
      </c>
      <c r="CB34" s="147" t="str">
        <f t="shared" si="1"/>
        <v>PRO-PTS-04</v>
      </c>
      <c r="CC34" s="7" t="str">
        <f t="shared" si="2"/>
        <v>Tecnología de la Información</v>
      </c>
      <c r="CD34" s="7" t="str">
        <f t="shared" si="3"/>
        <v>Seguridad de la informacion</v>
      </c>
    </row>
    <row r="35" spans="1:82" ht="52" hidden="1" x14ac:dyDescent="0.3">
      <c r="A35" s="7" t="str">
        <f t="shared" si="4"/>
        <v>Generación y Recuperación de Respaldos de Información</v>
      </c>
      <c r="B35" s="170">
        <v>24</v>
      </c>
      <c r="C35" s="180">
        <v>45936</v>
      </c>
      <c r="D35" s="172" t="s">
        <v>684</v>
      </c>
      <c r="E35" s="170" t="s">
        <v>162</v>
      </c>
      <c r="F35" s="173" t="s">
        <v>336</v>
      </c>
      <c r="G35" s="173" t="s">
        <v>685</v>
      </c>
      <c r="H35" s="173" t="s">
        <v>686</v>
      </c>
      <c r="I35" s="170" t="s">
        <v>578</v>
      </c>
      <c r="J35" s="170" t="s">
        <v>579</v>
      </c>
      <c r="K35" s="170" t="s">
        <v>167</v>
      </c>
      <c r="L35" s="170" t="s">
        <v>687</v>
      </c>
      <c r="M35" s="170" t="s">
        <v>3</v>
      </c>
      <c r="N35" s="197">
        <v>45918</v>
      </c>
      <c r="O35" s="197">
        <v>45913</v>
      </c>
      <c r="P35" s="170" t="s">
        <v>688</v>
      </c>
      <c r="Q35" s="170" t="s">
        <v>569</v>
      </c>
      <c r="R35" s="170" t="s">
        <v>570</v>
      </c>
      <c r="S35" s="193"/>
      <c r="T35" s="194"/>
      <c r="U35" s="194"/>
      <c r="V35" s="194"/>
      <c r="W35" s="194"/>
      <c r="X35" s="194"/>
      <c r="Y35" s="194"/>
      <c r="Z35" s="170"/>
      <c r="AA35" s="188"/>
      <c r="AB35" s="188"/>
      <c r="AC35" s="170"/>
      <c r="AD35" s="176"/>
      <c r="AE35" s="170"/>
      <c r="AF35" s="176"/>
      <c r="AG35" s="176"/>
      <c r="AH35" s="176"/>
      <c r="AI35" s="189"/>
      <c r="AJ35" s="176"/>
      <c r="AK35" s="174"/>
      <c r="AL35" s="180"/>
      <c r="AM35" s="176"/>
      <c r="AN35" s="170"/>
      <c r="AO35" s="191"/>
      <c r="AP35" s="191"/>
      <c r="AQ35" s="170"/>
      <c r="AR35" s="176"/>
      <c r="AS35" s="170"/>
      <c r="AT35" s="176"/>
      <c r="AU35" s="170"/>
      <c r="AV35" s="176"/>
      <c r="AW35" s="170"/>
      <c r="AX35" s="176"/>
      <c r="AY35" s="170"/>
      <c r="AZ35" s="176"/>
      <c r="BA35" s="170"/>
      <c r="BB35" s="176"/>
      <c r="BC35" s="177">
        <f t="shared" si="5"/>
        <v>0</v>
      </c>
      <c r="BD35" s="176" t="str">
        <f>+IF($F35="","",IF(BC35="","",IF(BC35&lt;=EvaluacionControl!$I$13,"Deficiente",IF(BC35&lt;=EvaluacionControl!$I$14,"Débil",IF(BC35&lt;=EvaluacionControl!$I$15,"Regular",IF(BC35&lt;=EvaluacionControl!$I$16,"Bueno",IF(BC35&lt;=EvaluacionControl!$I$17,"Adecuado","Optimo")))))))</f>
        <v>Deficiente</v>
      </c>
      <c r="BE35" s="176">
        <f t="shared" si="6"/>
        <v>-1</v>
      </c>
      <c r="BF35" s="177">
        <f t="shared" si="7"/>
        <v>0</v>
      </c>
      <c r="BG35" s="176" t="str">
        <f>+IF($F35="","",IF(BF35="","",IF(BF35&lt;=EvaluacionControl!$I$13,"Deficiente",IF(BF35&lt;=EvaluacionControl!$I$14,"Débil",IF(BF35&lt;=EvaluacionControl!$I$15,"Regular",IF(BF35&lt;=EvaluacionControl!$I$16,"Bueno",IF(BF35&lt;=EvaluacionControl!$I$17,"Adecuado","Optimo")))))))</f>
        <v>Deficiente</v>
      </c>
      <c r="BH35" s="176">
        <f t="shared" si="8"/>
        <v>-1</v>
      </c>
      <c r="BI35" s="177">
        <f t="shared" si="9"/>
        <v>0</v>
      </c>
      <c r="BJ35" s="177">
        <f t="shared" si="10"/>
        <v>0</v>
      </c>
      <c r="BK35" s="176">
        <f t="shared" si="11"/>
        <v>0</v>
      </c>
      <c r="BL35" s="176" t="str">
        <f>IF($BK35="","",IF(BK35&lt;=RInherente!$H$11,"BAJO",IF(BK35&lt;=RInherente!$H$12,"BAJO",IF(BK35&lt;=RInherente!$H$13,"MEDIO",IF(BK35&lt;=RInherente!$H$14,"ALTO","MUY ALTO")))))</f>
        <v>BAJO</v>
      </c>
      <c r="BM35" s="178" t="s">
        <v>383</v>
      </c>
      <c r="BN35" s="178"/>
      <c r="BO35" s="179" t="s">
        <v>385</v>
      </c>
      <c r="BP35" s="179"/>
      <c r="BQ35" s="179"/>
      <c r="BR35" s="174" t="s">
        <v>384</v>
      </c>
      <c r="BS35" s="179" t="s">
        <v>385</v>
      </c>
      <c r="BT35" s="171">
        <v>43861</v>
      </c>
      <c r="BU35" s="171">
        <v>43277</v>
      </c>
      <c r="BV35" s="179" t="s">
        <v>386</v>
      </c>
      <c r="BW35" s="179"/>
      <c r="BX35" s="178" t="s">
        <v>387</v>
      </c>
      <c r="BY35" s="147"/>
      <c r="BZ35" s="7" t="str">
        <f t="shared" si="0"/>
        <v>Generación y Recuperación de Respaldos de Información</v>
      </c>
      <c r="CA35" s="7">
        <f>+COUNTIFS($BZ$12:BZ35,BZ35)</f>
        <v>1</v>
      </c>
      <c r="CB35" s="147" t="str">
        <f t="shared" si="1"/>
        <v>PRO-PTP-05</v>
      </c>
      <c r="CC35" s="7" t="str">
        <f t="shared" si="2"/>
        <v>Tecnología de la Información</v>
      </c>
      <c r="CD35" s="7" t="str">
        <f t="shared" si="3"/>
        <v>Producción y Mantenimiento</v>
      </c>
    </row>
    <row r="36" spans="1:82" ht="52" hidden="1" x14ac:dyDescent="0.3">
      <c r="A36" s="7" t="str">
        <f t="shared" si="4"/>
        <v>Gestión de Incidentes de SI</v>
      </c>
      <c r="B36" s="170">
        <v>25</v>
      </c>
      <c r="C36" s="180">
        <v>45936</v>
      </c>
      <c r="D36" s="172" t="s">
        <v>689</v>
      </c>
      <c r="E36" s="170" t="s">
        <v>162</v>
      </c>
      <c r="F36" s="173" t="s">
        <v>336</v>
      </c>
      <c r="G36" s="173" t="s">
        <v>680</v>
      </c>
      <c r="H36" s="173" t="s">
        <v>690</v>
      </c>
      <c r="I36" s="170" t="s">
        <v>578</v>
      </c>
      <c r="J36" s="170" t="s">
        <v>579</v>
      </c>
      <c r="K36" s="170" t="s">
        <v>167</v>
      </c>
      <c r="L36" s="170" t="s">
        <v>691</v>
      </c>
      <c r="M36" s="170" t="s">
        <v>165</v>
      </c>
      <c r="N36" s="180">
        <v>45918</v>
      </c>
      <c r="O36" s="180">
        <v>45918</v>
      </c>
      <c r="P36" s="170" t="s">
        <v>692</v>
      </c>
      <c r="Q36" s="170" t="s">
        <v>569</v>
      </c>
      <c r="R36" s="170" t="s">
        <v>570</v>
      </c>
      <c r="S36" s="193"/>
      <c r="T36" s="194"/>
      <c r="U36" s="194"/>
      <c r="V36" s="194"/>
      <c r="W36" s="194"/>
      <c r="X36" s="194"/>
      <c r="Y36" s="194"/>
      <c r="Z36" s="170"/>
      <c r="AA36" s="188"/>
      <c r="AB36" s="188"/>
      <c r="AC36" s="170"/>
      <c r="AD36" s="176"/>
      <c r="AE36" s="170"/>
      <c r="AF36" s="176"/>
      <c r="AG36" s="176"/>
      <c r="AH36" s="176"/>
      <c r="AI36" s="189"/>
      <c r="AJ36" s="176"/>
      <c r="AK36" s="174"/>
      <c r="AL36" s="180"/>
      <c r="AM36" s="176"/>
      <c r="AN36" s="170"/>
      <c r="AO36" s="191"/>
      <c r="AP36" s="191"/>
      <c r="AQ36" s="170"/>
      <c r="AR36" s="176"/>
      <c r="AS36" s="170"/>
      <c r="AT36" s="176"/>
      <c r="AU36" s="170"/>
      <c r="AV36" s="176"/>
      <c r="AW36" s="170"/>
      <c r="AX36" s="176"/>
      <c r="AY36" s="170"/>
      <c r="AZ36" s="176"/>
      <c r="BA36" s="170"/>
      <c r="BB36" s="176"/>
      <c r="BC36" s="177">
        <f t="shared" si="5"/>
        <v>0</v>
      </c>
      <c r="BD36" s="176" t="str">
        <f>+IF($F36="","",IF(BC36="","",IF(BC36&lt;=EvaluacionControl!$I$13,"Deficiente",IF(BC36&lt;=EvaluacionControl!$I$14,"Débil",IF(BC36&lt;=EvaluacionControl!$I$15,"Regular",IF(BC36&lt;=EvaluacionControl!$I$16,"Bueno",IF(BC36&lt;=EvaluacionControl!$I$17,"Adecuado","Optimo")))))))</f>
        <v>Deficiente</v>
      </c>
      <c r="BE36" s="176">
        <f t="shared" si="6"/>
        <v>-1</v>
      </c>
      <c r="BF36" s="177">
        <f t="shared" si="7"/>
        <v>0</v>
      </c>
      <c r="BG36" s="176" t="str">
        <f>+IF($F36="","",IF(BF36="","",IF(BF36&lt;=EvaluacionControl!$I$13,"Deficiente",IF(BF36&lt;=EvaluacionControl!$I$14,"Débil",IF(BF36&lt;=EvaluacionControl!$I$15,"Regular",IF(BF36&lt;=EvaluacionControl!$I$16,"Bueno",IF(BF36&lt;=EvaluacionControl!$I$17,"Adecuado","Optimo")))))))</f>
        <v>Deficiente</v>
      </c>
      <c r="BH36" s="176">
        <f t="shared" si="8"/>
        <v>-1</v>
      </c>
      <c r="BI36" s="177">
        <f t="shared" si="9"/>
        <v>0</v>
      </c>
      <c r="BJ36" s="177">
        <f t="shared" si="10"/>
        <v>0</v>
      </c>
      <c r="BK36" s="176">
        <f t="shared" si="11"/>
        <v>0</v>
      </c>
      <c r="BL36" s="176" t="str">
        <f>IF($BK36="","",IF(BK36&lt;=RInherente!$H$11,"BAJO",IF(BK36&lt;=RInherente!$H$12,"BAJO",IF(BK36&lt;=RInherente!$H$13,"MEDIO",IF(BK36&lt;=RInherente!$H$14,"ALTO","MUY ALTO")))))</f>
        <v>BAJO</v>
      </c>
      <c r="BM36" s="178" t="s">
        <v>383</v>
      </c>
      <c r="BN36" s="178"/>
      <c r="BO36" s="179" t="s">
        <v>385</v>
      </c>
      <c r="BP36" s="179"/>
      <c r="BQ36" s="179"/>
      <c r="BR36" s="174" t="s">
        <v>384</v>
      </c>
      <c r="BS36" s="179" t="s">
        <v>385</v>
      </c>
      <c r="BT36" s="171">
        <v>43861</v>
      </c>
      <c r="BU36" s="171">
        <v>43277</v>
      </c>
      <c r="BV36" s="179" t="s">
        <v>386</v>
      </c>
      <c r="BW36" s="179"/>
      <c r="BX36" s="178" t="s">
        <v>387</v>
      </c>
      <c r="BY36" s="147"/>
      <c r="BZ36" s="7" t="str">
        <f t="shared" si="0"/>
        <v>Gestión de Incidentes de SI</v>
      </c>
      <c r="CA36" s="7">
        <f>+COUNTIFS($BZ$12:BZ36,BZ36)</f>
        <v>1</v>
      </c>
      <c r="CB36" s="147" t="str">
        <f t="shared" si="1"/>
        <v>PRO-PTS-02</v>
      </c>
      <c r="CC36" s="7" t="str">
        <f t="shared" si="2"/>
        <v>Tecnología de la Información</v>
      </c>
      <c r="CD36" s="7" t="str">
        <f t="shared" si="3"/>
        <v>Seguridad de la informacion</v>
      </c>
    </row>
    <row r="37" spans="1:82" ht="52" x14ac:dyDescent="0.3">
      <c r="A37" s="7" t="str">
        <f t="shared" si="4"/>
        <v>Subproceso Gestión de Eventos.</v>
      </c>
      <c r="B37" s="170">
        <v>26</v>
      </c>
      <c r="C37" s="180">
        <v>45936</v>
      </c>
      <c r="D37" s="172" t="s">
        <v>693</v>
      </c>
      <c r="E37" s="170" t="s">
        <v>162</v>
      </c>
      <c r="F37" s="173" t="s">
        <v>336</v>
      </c>
      <c r="G37" s="173" t="s">
        <v>685</v>
      </c>
      <c r="H37" s="173" t="s">
        <v>694</v>
      </c>
      <c r="I37" s="170" t="s">
        <v>578</v>
      </c>
      <c r="J37" s="170" t="s">
        <v>579</v>
      </c>
      <c r="K37" s="170" t="s">
        <v>167</v>
      </c>
      <c r="L37" s="170" t="s">
        <v>695</v>
      </c>
      <c r="M37" s="170" t="s">
        <v>3</v>
      </c>
      <c r="N37" s="180">
        <v>45918</v>
      </c>
      <c r="O37" s="180">
        <v>45913</v>
      </c>
      <c r="P37" s="170" t="s">
        <v>696</v>
      </c>
      <c r="Q37" s="170" t="s">
        <v>569</v>
      </c>
      <c r="R37" s="170" t="s">
        <v>570</v>
      </c>
      <c r="S37" s="193" t="s">
        <v>241</v>
      </c>
      <c r="T37" s="194" t="s">
        <v>186</v>
      </c>
      <c r="U37" s="194" t="s">
        <v>697</v>
      </c>
      <c r="V37" s="194" t="s">
        <v>24</v>
      </c>
      <c r="W37" s="194" t="s">
        <v>23</v>
      </c>
      <c r="X37" s="194" t="s">
        <v>598</v>
      </c>
      <c r="Y37" s="194" t="s">
        <v>599</v>
      </c>
      <c r="Z37" s="170" t="s">
        <v>155</v>
      </c>
      <c r="AA37" s="188" t="s">
        <v>551</v>
      </c>
      <c r="AB37" s="188" t="s">
        <v>551</v>
      </c>
      <c r="AC37" s="170" t="s">
        <v>206</v>
      </c>
      <c r="AD37" s="176">
        <v>1</v>
      </c>
      <c r="AE37" s="170" t="s">
        <v>134</v>
      </c>
      <c r="AF37" s="176">
        <v>1</v>
      </c>
      <c r="AG37" s="176">
        <v>1</v>
      </c>
      <c r="AH37" s="176" t="s">
        <v>28</v>
      </c>
      <c r="AI37" s="180">
        <v>45936</v>
      </c>
      <c r="AJ37" s="176">
        <v>9</v>
      </c>
      <c r="AK37" s="174" t="s">
        <v>1050</v>
      </c>
      <c r="AL37" s="180">
        <v>45936</v>
      </c>
      <c r="AM37" s="176" t="s">
        <v>698</v>
      </c>
      <c r="AN37" s="170" t="s">
        <v>699</v>
      </c>
      <c r="AO37" s="191" t="s">
        <v>636</v>
      </c>
      <c r="AP37" s="191" t="s">
        <v>600</v>
      </c>
      <c r="AQ37" s="170" t="s">
        <v>66</v>
      </c>
      <c r="AR37" s="176">
        <v>3</v>
      </c>
      <c r="AS37" s="170" t="s">
        <v>69</v>
      </c>
      <c r="AT37" s="176">
        <v>4</v>
      </c>
      <c r="AU37" s="170" t="s">
        <v>73</v>
      </c>
      <c r="AV37" s="176">
        <v>5</v>
      </c>
      <c r="AW37" s="170" t="s">
        <v>101</v>
      </c>
      <c r="AX37" s="176">
        <v>5</v>
      </c>
      <c r="AY37" s="170" t="s">
        <v>102</v>
      </c>
      <c r="AZ37" s="176">
        <v>5</v>
      </c>
      <c r="BA37" s="170" t="s">
        <v>103</v>
      </c>
      <c r="BB37" s="176">
        <v>5</v>
      </c>
      <c r="BC37" s="177">
        <f t="shared" si="5"/>
        <v>60</v>
      </c>
      <c r="BD37" s="176" t="str">
        <f>+IF($F37="","",IF(BC37="","",IF(BC37&lt;=EvaluacionControl!$I$13,"Deficiente",IF(BC37&lt;=EvaluacionControl!$I$14,"Débil",IF(BC37&lt;=EvaluacionControl!$I$15,"Regular",IF(BC37&lt;=EvaluacionControl!$I$16,"Bueno",IF(BC37&lt;=EvaluacionControl!$I$17,"Adecuado","Optimo")))))))</f>
        <v>Bueno</v>
      </c>
      <c r="BE37" s="176">
        <f t="shared" si="6"/>
        <v>3</v>
      </c>
      <c r="BF37" s="177">
        <f t="shared" si="7"/>
        <v>125</v>
      </c>
      <c r="BG37" s="176" t="str">
        <f>+IF($F37="","",IF(BF37="","",IF(BF37&lt;=EvaluacionControl!$I$13,"Deficiente",IF(BF37&lt;=EvaluacionControl!$I$14,"Débil",IF(BF37&lt;=EvaluacionControl!$I$15,"Regular",IF(BF37&lt;=EvaluacionControl!$I$16,"Bueno",IF(BF37&lt;=EvaluacionControl!$I$17,"Adecuado","Optimo")))))))</f>
        <v>Optimo</v>
      </c>
      <c r="BH37" s="176">
        <f t="shared" si="8"/>
        <v>5</v>
      </c>
      <c r="BI37" s="177">
        <f t="shared" si="9"/>
        <v>1</v>
      </c>
      <c r="BJ37" s="177">
        <f t="shared" si="10"/>
        <v>1</v>
      </c>
      <c r="BK37" s="176">
        <f t="shared" si="11"/>
        <v>1</v>
      </c>
      <c r="BL37" s="176" t="str">
        <f>IF($BK37="","",IF(BK37&lt;=RInherente!$H$11,"BAJO",IF(BK37&lt;=RInherente!$H$12,"BAJO",IF(BK37&lt;=RInherente!$H$13,"MEDIO",IF(BK37&lt;=RInherente!$H$14,"ALTO","MUY ALTO")))))</f>
        <v>BAJO</v>
      </c>
      <c r="BM37" s="178" t="s">
        <v>383</v>
      </c>
      <c r="BN37" s="178"/>
      <c r="BO37" s="179" t="s">
        <v>385</v>
      </c>
      <c r="BP37" s="179"/>
      <c r="BQ37" s="179"/>
      <c r="BR37" s="174" t="s">
        <v>384</v>
      </c>
      <c r="BS37" s="179" t="s">
        <v>385</v>
      </c>
      <c r="BT37" s="171">
        <v>43861</v>
      </c>
      <c r="BU37" s="171">
        <v>43277</v>
      </c>
      <c r="BV37" s="179" t="s">
        <v>386</v>
      </c>
      <c r="BW37" s="179"/>
      <c r="BX37" s="178" t="s">
        <v>387</v>
      </c>
      <c r="BY37" s="147"/>
      <c r="BZ37" s="7" t="str">
        <f t="shared" si="0"/>
        <v>Subproceso Gestión de Eventos.</v>
      </c>
      <c r="CA37" s="7">
        <f>+COUNTIFS($BZ$12:BZ37,BZ37)</f>
        <v>1</v>
      </c>
      <c r="CB37" s="147" t="str">
        <f t="shared" si="1"/>
        <v>PRO-PTP-06</v>
      </c>
      <c r="CC37" s="7" t="str">
        <f t="shared" si="2"/>
        <v>Tecnología de la Información</v>
      </c>
      <c r="CD37" s="7" t="str">
        <f t="shared" si="3"/>
        <v>Producción y Mantenimiento</v>
      </c>
    </row>
    <row r="38" spans="1:82" ht="52" x14ac:dyDescent="0.3">
      <c r="A38" s="7" t="str">
        <f t="shared" si="4"/>
        <v>Subproceso Gestión de Eventos.</v>
      </c>
      <c r="B38" s="170">
        <v>27</v>
      </c>
      <c r="C38" s="180">
        <v>45936</v>
      </c>
      <c r="D38" s="172" t="s">
        <v>693</v>
      </c>
      <c r="E38" s="170" t="s">
        <v>162</v>
      </c>
      <c r="F38" s="173" t="s">
        <v>336</v>
      </c>
      <c r="G38" s="173" t="s">
        <v>685</v>
      </c>
      <c r="H38" s="173" t="s">
        <v>694</v>
      </c>
      <c r="I38" s="170" t="s">
        <v>578</v>
      </c>
      <c r="J38" s="170" t="s">
        <v>579</v>
      </c>
      <c r="K38" s="170" t="s">
        <v>167</v>
      </c>
      <c r="L38" s="170" t="s">
        <v>695</v>
      </c>
      <c r="M38" s="170" t="s">
        <v>3</v>
      </c>
      <c r="N38" s="180">
        <v>45918</v>
      </c>
      <c r="O38" s="180">
        <v>45913</v>
      </c>
      <c r="P38" s="170" t="s">
        <v>696</v>
      </c>
      <c r="Q38" s="170" t="s">
        <v>569</v>
      </c>
      <c r="R38" s="170" t="s">
        <v>570</v>
      </c>
      <c r="S38" s="193" t="s">
        <v>275</v>
      </c>
      <c r="T38" s="194" t="s">
        <v>186</v>
      </c>
      <c r="U38" s="194" t="s">
        <v>700</v>
      </c>
      <c r="V38" s="194" t="s">
        <v>24</v>
      </c>
      <c r="W38" s="194" t="s">
        <v>23</v>
      </c>
      <c r="X38" s="194" t="s">
        <v>598</v>
      </c>
      <c r="Y38" s="194" t="s">
        <v>599</v>
      </c>
      <c r="Z38" s="170" t="s">
        <v>155</v>
      </c>
      <c r="AA38" s="188" t="s">
        <v>551</v>
      </c>
      <c r="AB38" s="188" t="s">
        <v>551</v>
      </c>
      <c r="AC38" s="170" t="s">
        <v>206</v>
      </c>
      <c r="AD38" s="176">
        <v>1</v>
      </c>
      <c r="AE38" s="170" t="s">
        <v>134</v>
      </c>
      <c r="AF38" s="176">
        <v>1</v>
      </c>
      <c r="AG38" s="176">
        <v>1</v>
      </c>
      <c r="AH38" s="176" t="s">
        <v>28</v>
      </c>
      <c r="AI38" s="180">
        <v>45936</v>
      </c>
      <c r="AJ38" s="176">
        <v>10</v>
      </c>
      <c r="AK38" s="174" t="s">
        <v>1051</v>
      </c>
      <c r="AL38" s="180">
        <v>45936</v>
      </c>
      <c r="AM38" s="176" t="s">
        <v>641</v>
      </c>
      <c r="AN38" s="170" t="s">
        <v>699</v>
      </c>
      <c r="AO38" s="191" t="s">
        <v>636</v>
      </c>
      <c r="AP38" s="191" t="s">
        <v>600</v>
      </c>
      <c r="AQ38" s="170" t="s">
        <v>66</v>
      </c>
      <c r="AR38" s="176">
        <v>3</v>
      </c>
      <c r="AS38" s="170" t="s">
        <v>69</v>
      </c>
      <c r="AT38" s="176">
        <v>4</v>
      </c>
      <c r="AU38" s="170" t="s">
        <v>73</v>
      </c>
      <c r="AV38" s="176">
        <v>5</v>
      </c>
      <c r="AW38" s="170" t="s">
        <v>101</v>
      </c>
      <c r="AX38" s="176">
        <v>5</v>
      </c>
      <c r="AY38" s="170" t="s">
        <v>102</v>
      </c>
      <c r="AZ38" s="176">
        <v>5</v>
      </c>
      <c r="BA38" s="170" t="s">
        <v>103</v>
      </c>
      <c r="BB38" s="176">
        <v>5</v>
      </c>
      <c r="BC38" s="177">
        <f t="shared" si="5"/>
        <v>60</v>
      </c>
      <c r="BD38" s="176" t="str">
        <f>+IF($F38="","",IF(BC38="","",IF(BC38&lt;=EvaluacionControl!$I$13,"Deficiente",IF(BC38&lt;=EvaluacionControl!$I$14,"Débil",IF(BC38&lt;=EvaluacionControl!$I$15,"Regular",IF(BC38&lt;=EvaluacionControl!$I$16,"Bueno",IF(BC38&lt;=EvaluacionControl!$I$17,"Adecuado","Optimo")))))))</f>
        <v>Bueno</v>
      </c>
      <c r="BE38" s="176">
        <f t="shared" si="6"/>
        <v>3</v>
      </c>
      <c r="BF38" s="177">
        <f t="shared" si="7"/>
        <v>125</v>
      </c>
      <c r="BG38" s="176" t="str">
        <f>+IF($F38="","",IF(BF38="","",IF(BF38&lt;=EvaluacionControl!$I$13,"Deficiente",IF(BF38&lt;=EvaluacionControl!$I$14,"Débil",IF(BF38&lt;=EvaluacionControl!$I$15,"Regular",IF(BF38&lt;=EvaluacionControl!$I$16,"Bueno",IF(BF38&lt;=EvaluacionControl!$I$17,"Adecuado","Optimo")))))))</f>
        <v>Optimo</v>
      </c>
      <c r="BH38" s="176">
        <f t="shared" si="8"/>
        <v>5</v>
      </c>
      <c r="BI38" s="177">
        <f t="shared" si="9"/>
        <v>1</v>
      </c>
      <c r="BJ38" s="177">
        <f t="shared" si="10"/>
        <v>1</v>
      </c>
      <c r="BK38" s="176">
        <f t="shared" si="11"/>
        <v>1</v>
      </c>
      <c r="BL38" s="176" t="str">
        <f>IF($BK38="","",IF(BK38&lt;=RInherente!$H$11,"BAJO",IF(BK38&lt;=RInherente!$H$12,"BAJO",IF(BK38&lt;=RInherente!$H$13,"MEDIO",IF(BK38&lt;=RInherente!$H$14,"ALTO","MUY ALTO")))))</f>
        <v>BAJO</v>
      </c>
      <c r="BM38" s="178" t="s">
        <v>383</v>
      </c>
      <c r="BN38" s="178"/>
      <c r="BO38" s="179" t="s">
        <v>385</v>
      </c>
      <c r="BP38" s="179"/>
      <c r="BQ38" s="179"/>
      <c r="BR38" s="174" t="s">
        <v>384</v>
      </c>
      <c r="BS38" s="179" t="s">
        <v>385</v>
      </c>
      <c r="BT38" s="171">
        <v>43861</v>
      </c>
      <c r="BU38" s="171">
        <v>43277</v>
      </c>
      <c r="BV38" s="179" t="s">
        <v>386</v>
      </c>
      <c r="BW38" s="179"/>
      <c r="BX38" s="178" t="s">
        <v>387</v>
      </c>
      <c r="BY38" s="147"/>
      <c r="BZ38" s="7" t="str">
        <f t="shared" si="0"/>
        <v>Subproceso Gestión de Eventos.</v>
      </c>
      <c r="CA38" s="7">
        <f>+COUNTIFS($BZ$12:BZ38,BZ38)</f>
        <v>2</v>
      </c>
      <c r="CB38" s="147" t="str">
        <f t="shared" si="1"/>
        <v>PRO-PTP-06</v>
      </c>
      <c r="CC38" s="7" t="str">
        <f t="shared" si="2"/>
        <v>Tecnología de la Información</v>
      </c>
      <c r="CD38" s="7" t="str">
        <f t="shared" si="3"/>
        <v>Producción y Mantenimiento</v>
      </c>
    </row>
    <row r="39" spans="1:82" ht="52" x14ac:dyDescent="0.3">
      <c r="A39" s="7" t="str">
        <f t="shared" si="4"/>
        <v>Inventario y Clasificación de Activos de Información</v>
      </c>
      <c r="B39" s="170">
        <v>28</v>
      </c>
      <c r="C39" s="180">
        <v>45936</v>
      </c>
      <c r="D39" s="172" t="s">
        <v>701</v>
      </c>
      <c r="E39" s="170" t="s">
        <v>162</v>
      </c>
      <c r="F39" s="173" t="s">
        <v>336</v>
      </c>
      <c r="G39" s="173" t="s">
        <v>680</v>
      </c>
      <c r="H39" s="173" t="s">
        <v>702</v>
      </c>
      <c r="I39" s="170" t="s">
        <v>578</v>
      </c>
      <c r="J39" s="170" t="s">
        <v>579</v>
      </c>
      <c r="K39" s="170" t="s">
        <v>167</v>
      </c>
      <c r="L39" s="170" t="s">
        <v>703</v>
      </c>
      <c r="M39" s="170" t="s">
        <v>165</v>
      </c>
      <c r="N39" s="180">
        <v>45918</v>
      </c>
      <c r="O39" s="180">
        <v>45913</v>
      </c>
      <c r="P39" s="170" t="s">
        <v>704</v>
      </c>
      <c r="Q39" s="170" t="s">
        <v>569</v>
      </c>
      <c r="R39" s="170" t="s">
        <v>570</v>
      </c>
      <c r="S39" s="193" t="s">
        <v>705</v>
      </c>
      <c r="T39" s="194" t="s">
        <v>186</v>
      </c>
      <c r="U39" s="194" t="s">
        <v>706</v>
      </c>
      <c r="V39" s="194" t="s">
        <v>24</v>
      </c>
      <c r="W39" s="194" t="s">
        <v>23</v>
      </c>
      <c r="X39" s="194" t="s">
        <v>598</v>
      </c>
      <c r="Y39" s="194" t="s">
        <v>599</v>
      </c>
      <c r="Z39" s="170" t="s">
        <v>155</v>
      </c>
      <c r="AA39" s="188" t="s">
        <v>551</v>
      </c>
      <c r="AB39" s="188" t="s">
        <v>551</v>
      </c>
      <c r="AC39" s="170" t="s">
        <v>206</v>
      </c>
      <c r="AD39" s="176">
        <v>1</v>
      </c>
      <c r="AE39" s="170" t="s">
        <v>134</v>
      </c>
      <c r="AF39" s="176">
        <v>1</v>
      </c>
      <c r="AG39" s="176">
        <v>1</v>
      </c>
      <c r="AH39" s="176" t="s">
        <v>28</v>
      </c>
      <c r="AI39" s="180">
        <v>45936</v>
      </c>
      <c r="AJ39" s="176">
        <v>94</v>
      </c>
      <c r="AK39" s="174" t="s">
        <v>707</v>
      </c>
      <c r="AL39" s="180">
        <v>45936</v>
      </c>
      <c r="AM39" s="176" t="s">
        <v>708</v>
      </c>
      <c r="AN39" s="170" t="s">
        <v>709</v>
      </c>
      <c r="AO39" s="191" t="s">
        <v>613</v>
      </c>
      <c r="AP39" s="191" t="s">
        <v>600</v>
      </c>
      <c r="AQ39" s="170" t="s">
        <v>66</v>
      </c>
      <c r="AR39" s="176">
        <v>3</v>
      </c>
      <c r="AS39" s="170" t="s">
        <v>69</v>
      </c>
      <c r="AT39" s="176">
        <v>4</v>
      </c>
      <c r="AU39" s="170" t="s">
        <v>73</v>
      </c>
      <c r="AV39" s="176">
        <v>5</v>
      </c>
      <c r="AW39" s="170" t="s">
        <v>101</v>
      </c>
      <c r="AX39" s="176">
        <v>5</v>
      </c>
      <c r="AY39" s="170" t="s">
        <v>102</v>
      </c>
      <c r="AZ39" s="176">
        <v>5</v>
      </c>
      <c r="BA39" s="170" t="s">
        <v>103</v>
      </c>
      <c r="BB39" s="176">
        <v>5</v>
      </c>
      <c r="BC39" s="177">
        <f t="shared" si="5"/>
        <v>60</v>
      </c>
      <c r="BD39" s="176" t="str">
        <f>+IF($F39="","",IF(BC39="","",IF(BC39&lt;=EvaluacionControl!$I$13,"Deficiente",IF(BC39&lt;=EvaluacionControl!$I$14,"Débil",IF(BC39&lt;=EvaluacionControl!$I$15,"Regular",IF(BC39&lt;=EvaluacionControl!$I$16,"Bueno",IF(BC39&lt;=EvaluacionControl!$I$17,"Adecuado","Optimo")))))))</f>
        <v>Bueno</v>
      </c>
      <c r="BE39" s="176">
        <f t="shared" si="6"/>
        <v>3</v>
      </c>
      <c r="BF39" s="177">
        <f t="shared" si="7"/>
        <v>125</v>
      </c>
      <c r="BG39" s="176" t="str">
        <f>+IF($F39="","",IF(BF39="","",IF(BF39&lt;=EvaluacionControl!$I$13,"Deficiente",IF(BF39&lt;=EvaluacionControl!$I$14,"Débil",IF(BF39&lt;=EvaluacionControl!$I$15,"Regular",IF(BF39&lt;=EvaluacionControl!$I$16,"Bueno",IF(BF39&lt;=EvaluacionControl!$I$17,"Adecuado","Optimo")))))))</f>
        <v>Optimo</v>
      </c>
      <c r="BH39" s="176">
        <f t="shared" si="8"/>
        <v>5</v>
      </c>
      <c r="BI39" s="177">
        <f t="shared" si="9"/>
        <v>1</v>
      </c>
      <c r="BJ39" s="177">
        <f t="shared" si="10"/>
        <v>1</v>
      </c>
      <c r="BK39" s="176">
        <f t="shared" si="11"/>
        <v>1</v>
      </c>
      <c r="BL39" s="176" t="str">
        <f>IF($BK39="","",IF(BK39&lt;=RInherente!$H$11,"BAJO",IF(BK39&lt;=RInherente!$H$12,"BAJO",IF(BK39&lt;=RInherente!$H$13,"MEDIO",IF(BK39&lt;=RInherente!$H$14,"ALTO","MUY ALTO")))))</f>
        <v>BAJO</v>
      </c>
      <c r="BM39" s="178" t="s">
        <v>383</v>
      </c>
      <c r="BN39" s="178"/>
      <c r="BO39" s="179" t="s">
        <v>385</v>
      </c>
      <c r="BP39" s="179"/>
      <c r="BQ39" s="179"/>
      <c r="BR39" s="174" t="s">
        <v>384</v>
      </c>
      <c r="BS39" s="179" t="s">
        <v>385</v>
      </c>
      <c r="BT39" s="171">
        <v>43861</v>
      </c>
      <c r="BU39" s="171">
        <v>43277</v>
      </c>
      <c r="BV39" s="179" t="s">
        <v>386</v>
      </c>
      <c r="BW39" s="179"/>
      <c r="BX39" s="178" t="s">
        <v>387</v>
      </c>
      <c r="BY39" s="147"/>
      <c r="BZ39" s="7" t="str">
        <f t="shared" si="0"/>
        <v>Inventario y Clasificación de Activos de Información</v>
      </c>
      <c r="CA39" s="7">
        <f>+COUNTIFS($BZ$12:BZ39,BZ39)</f>
        <v>1</v>
      </c>
      <c r="CB39" s="147" t="str">
        <f t="shared" si="1"/>
        <v>PRO-PTS-03</v>
      </c>
      <c r="CC39" s="7" t="str">
        <f t="shared" si="2"/>
        <v>Tecnología de la Información</v>
      </c>
      <c r="CD39" s="7" t="str">
        <f t="shared" si="3"/>
        <v>Seguridad de la informacion</v>
      </c>
    </row>
    <row r="40" spans="1:82" ht="65" x14ac:dyDescent="0.3">
      <c r="A40" s="7" t="str">
        <f t="shared" si="4"/>
        <v>Implementación del Sistema de SI</v>
      </c>
      <c r="B40" s="170">
        <v>29</v>
      </c>
      <c r="C40" s="180">
        <v>45936</v>
      </c>
      <c r="D40" s="172" t="s">
        <v>710</v>
      </c>
      <c r="E40" s="170" t="s">
        <v>162</v>
      </c>
      <c r="F40" s="173" t="s">
        <v>336</v>
      </c>
      <c r="G40" s="173" t="s">
        <v>680</v>
      </c>
      <c r="H40" s="173" t="s">
        <v>711</v>
      </c>
      <c r="I40" s="170" t="s">
        <v>578</v>
      </c>
      <c r="J40" s="170" t="s">
        <v>579</v>
      </c>
      <c r="K40" s="170" t="s">
        <v>167</v>
      </c>
      <c r="L40" s="170" t="s">
        <v>712</v>
      </c>
      <c r="M40" s="170" t="s">
        <v>165</v>
      </c>
      <c r="N40" s="180">
        <v>45918</v>
      </c>
      <c r="O40" s="180">
        <v>45913</v>
      </c>
      <c r="P40" s="170" t="s">
        <v>713</v>
      </c>
      <c r="Q40" s="170" t="s">
        <v>569</v>
      </c>
      <c r="R40" s="170" t="s">
        <v>570</v>
      </c>
      <c r="S40" s="193" t="s">
        <v>714</v>
      </c>
      <c r="T40" s="194" t="s">
        <v>186</v>
      </c>
      <c r="U40" s="194" t="s">
        <v>1013</v>
      </c>
      <c r="V40" s="194" t="s">
        <v>24</v>
      </c>
      <c r="W40" s="194" t="s">
        <v>23</v>
      </c>
      <c r="X40" s="194" t="s">
        <v>598</v>
      </c>
      <c r="Y40" s="194" t="s">
        <v>599</v>
      </c>
      <c r="Z40" s="170" t="s">
        <v>155</v>
      </c>
      <c r="AA40" s="188" t="s">
        <v>551</v>
      </c>
      <c r="AB40" s="188" t="s">
        <v>551</v>
      </c>
      <c r="AC40" s="170" t="s">
        <v>203</v>
      </c>
      <c r="AD40" s="176">
        <v>3</v>
      </c>
      <c r="AE40" s="170" t="s">
        <v>134</v>
      </c>
      <c r="AF40" s="176">
        <v>1</v>
      </c>
      <c r="AG40" s="176">
        <v>3</v>
      </c>
      <c r="AH40" s="176" t="s">
        <v>28</v>
      </c>
      <c r="AI40" s="180">
        <v>45936</v>
      </c>
      <c r="AJ40" s="176">
        <v>22</v>
      </c>
      <c r="AK40" s="174" t="s">
        <v>1014</v>
      </c>
      <c r="AL40" s="180">
        <v>45936</v>
      </c>
      <c r="AM40" s="176" t="s">
        <v>677</v>
      </c>
      <c r="AN40" s="170" t="s">
        <v>715</v>
      </c>
      <c r="AO40" s="191" t="s">
        <v>636</v>
      </c>
      <c r="AP40" s="191" t="s">
        <v>600</v>
      </c>
      <c r="AQ40" s="170" t="s">
        <v>66</v>
      </c>
      <c r="AR40" s="176">
        <v>3</v>
      </c>
      <c r="AS40" s="170" t="s">
        <v>69</v>
      </c>
      <c r="AT40" s="176">
        <v>4</v>
      </c>
      <c r="AU40" s="170" t="s">
        <v>73</v>
      </c>
      <c r="AV40" s="176">
        <v>5</v>
      </c>
      <c r="AW40" s="170" t="s">
        <v>93</v>
      </c>
      <c r="AX40" s="176">
        <v>2</v>
      </c>
      <c r="AY40" s="170" t="s">
        <v>102</v>
      </c>
      <c r="AZ40" s="176">
        <v>5</v>
      </c>
      <c r="BA40" s="170" t="s">
        <v>100</v>
      </c>
      <c r="BB40" s="176">
        <v>4</v>
      </c>
      <c r="BC40" s="177">
        <f t="shared" si="5"/>
        <v>60</v>
      </c>
      <c r="BD40" s="176" t="str">
        <f>+IF($F40="","",IF(BC40="","",IF(BC40&lt;=EvaluacionControl!$I$13,"Deficiente",IF(BC40&lt;=EvaluacionControl!$I$14,"Débil",IF(BC40&lt;=EvaluacionControl!$I$15,"Regular",IF(BC40&lt;=EvaluacionControl!$I$16,"Bueno",IF(BC40&lt;=EvaluacionControl!$I$17,"Adecuado","Optimo")))))))</f>
        <v>Bueno</v>
      </c>
      <c r="BE40" s="176">
        <f t="shared" si="6"/>
        <v>3</v>
      </c>
      <c r="BF40" s="177">
        <f t="shared" si="7"/>
        <v>40</v>
      </c>
      <c r="BG40" s="176" t="str">
        <f>+IF($F40="","",IF(BF40="","",IF(BF40&lt;=EvaluacionControl!$I$13,"Deficiente",IF(BF40&lt;=EvaluacionControl!$I$14,"Débil",IF(BF40&lt;=EvaluacionControl!$I$15,"Regular",IF(BF40&lt;=EvaluacionControl!$I$16,"Bueno",IF(BF40&lt;=EvaluacionControl!$I$17,"Adecuado","Optimo")))))))</f>
        <v>Regular</v>
      </c>
      <c r="BH40" s="176">
        <f t="shared" si="8"/>
        <v>2</v>
      </c>
      <c r="BI40" s="177">
        <f t="shared" si="9"/>
        <v>1</v>
      </c>
      <c r="BJ40" s="177">
        <f t="shared" si="10"/>
        <v>1</v>
      </c>
      <c r="BK40" s="176">
        <f t="shared" si="11"/>
        <v>1</v>
      </c>
      <c r="BL40" s="176" t="str">
        <f>IF($BK40="","",IF(BK40&lt;=RInherente!$H$11,"BAJO",IF(BK40&lt;=RInherente!$H$12,"BAJO",IF(BK40&lt;=RInherente!$H$13,"MEDIO",IF(BK40&lt;=RInherente!$H$14,"ALTO","MUY ALTO")))))</f>
        <v>BAJO</v>
      </c>
      <c r="BM40" s="178" t="s">
        <v>383</v>
      </c>
      <c r="BN40" s="178"/>
      <c r="BO40" s="179" t="s">
        <v>385</v>
      </c>
      <c r="BP40" s="179"/>
      <c r="BQ40" s="179"/>
      <c r="BR40" s="174" t="s">
        <v>384</v>
      </c>
      <c r="BS40" s="179" t="s">
        <v>385</v>
      </c>
      <c r="BT40" s="171">
        <v>43861</v>
      </c>
      <c r="BU40" s="171">
        <v>43277</v>
      </c>
      <c r="BV40" s="179" t="s">
        <v>386</v>
      </c>
      <c r="BW40" s="179"/>
      <c r="BX40" s="178" t="s">
        <v>387</v>
      </c>
      <c r="BY40" s="147"/>
      <c r="BZ40" s="7" t="str">
        <f t="shared" si="0"/>
        <v>Implementación del Sistema de SI</v>
      </c>
      <c r="CA40" s="7">
        <f>+COUNTIFS($BZ$12:BZ40,BZ40)</f>
        <v>1</v>
      </c>
      <c r="CB40" s="147" t="str">
        <f t="shared" si="1"/>
        <v>PRO-PTS-01</v>
      </c>
      <c r="CC40" s="7" t="str">
        <f t="shared" si="2"/>
        <v>Tecnología de la Información</v>
      </c>
      <c r="CD40" s="7" t="str">
        <f t="shared" si="3"/>
        <v>Seguridad de la informacion</v>
      </c>
    </row>
    <row r="41" spans="1:82" ht="65" x14ac:dyDescent="0.3">
      <c r="A41" s="7" t="str">
        <f t="shared" si="4"/>
        <v>Implementación del Sistema de SI</v>
      </c>
      <c r="B41" s="170">
        <v>30</v>
      </c>
      <c r="C41" s="180">
        <v>45936</v>
      </c>
      <c r="D41" s="172" t="s">
        <v>710</v>
      </c>
      <c r="E41" s="170" t="s">
        <v>162</v>
      </c>
      <c r="F41" s="173" t="s">
        <v>336</v>
      </c>
      <c r="G41" s="173" t="s">
        <v>680</v>
      </c>
      <c r="H41" s="173" t="s">
        <v>711</v>
      </c>
      <c r="I41" s="170" t="s">
        <v>578</v>
      </c>
      <c r="J41" s="170" t="s">
        <v>579</v>
      </c>
      <c r="K41" s="170" t="s">
        <v>167</v>
      </c>
      <c r="L41" s="170" t="s">
        <v>712</v>
      </c>
      <c r="M41" s="170" t="s">
        <v>165</v>
      </c>
      <c r="N41" s="180">
        <v>45918</v>
      </c>
      <c r="O41" s="180">
        <v>45913</v>
      </c>
      <c r="P41" s="170" t="s">
        <v>713</v>
      </c>
      <c r="Q41" s="170" t="s">
        <v>569</v>
      </c>
      <c r="R41" s="170" t="s">
        <v>570</v>
      </c>
      <c r="S41" s="193" t="s">
        <v>716</v>
      </c>
      <c r="T41" s="194" t="s">
        <v>186</v>
      </c>
      <c r="U41" s="194" t="s">
        <v>717</v>
      </c>
      <c r="V41" s="194" t="s">
        <v>24</v>
      </c>
      <c r="W41" s="194" t="s">
        <v>23</v>
      </c>
      <c r="X41" s="194" t="s">
        <v>598</v>
      </c>
      <c r="Y41" s="194" t="s">
        <v>599</v>
      </c>
      <c r="Z41" s="170" t="s">
        <v>155</v>
      </c>
      <c r="AA41" s="188" t="s">
        <v>551</v>
      </c>
      <c r="AB41" s="188" t="s">
        <v>551</v>
      </c>
      <c r="AC41" s="170" t="s">
        <v>206</v>
      </c>
      <c r="AD41" s="176">
        <v>1</v>
      </c>
      <c r="AE41" s="170" t="s">
        <v>134</v>
      </c>
      <c r="AF41" s="176">
        <v>1</v>
      </c>
      <c r="AG41" s="176">
        <v>1</v>
      </c>
      <c r="AH41" s="176" t="s">
        <v>28</v>
      </c>
      <c r="AI41" s="180">
        <v>45936</v>
      </c>
      <c r="AJ41" s="176">
        <v>24</v>
      </c>
      <c r="AK41" s="174" t="s">
        <v>1015</v>
      </c>
      <c r="AL41" s="180">
        <v>45936</v>
      </c>
      <c r="AM41" s="176" t="s">
        <v>641</v>
      </c>
      <c r="AN41" s="170" t="s">
        <v>718</v>
      </c>
      <c r="AO41" s="191" t="s">
        <v>636</v>
      </c>
      <c r="AP41" s="191" t="s">
        <v>600</v>
      </c>
      <c r="AQ41" s="170" t="s">
        <v>66</v>
      </c>
      <c r="AR41" s="176">
        <v>3</v>
      </c>
      <c r="AS41" s="170" t="s">
        <v>69</v>
      </c>
      <c r="AT41" s="176">
        <v>4</v>
      </c>
      <c r="AU41" s="170" t="s">
        <v>73</v>
      </c>
      <c r="AV41" s="176">
        <v>5</v>
      </c>
      <c r="AW41" s="170" t="s">
        <v>93</v>
      </c>
      <c r="AX41" s="176">
        <v>2</v>
      </c>
      <c r="AY41" s="170" t="s">
        <v>102</v>
      </c>
      <c r="AZ41" s="176">
        <v>5</v>
      </c>
      <c r="BA41" s="170" t="s">
        <v>103</v>
      </c>
      <c r="BB41" s="176">
        <v>5</v>
      </c>
      <c r="BC41" s="177">
        <f t="shared" si="5"/>
        <v>60</v>
      </c>
      <c r="BD41" s="176" t="str">
        <f>+IF($F41="","",IF(BC41="","",IF(BC41&lt;=EvaluacionControl!$I$13,"Deficiente",IF(BC41&lt;=EvaluacionControl!$I$14,"Débil",IF(BC41&lt;=EvaluacionControl!$I$15,"Regular",IF(BC41&lt;=EvaluacionControl!$I$16,"Bueno",IF(BC41&lt;=EvaluacionControl!$I$17,"Adecuado","Optimo")))))))</f>
        <v>Bueno</v>
      </c>
      <c r="BE41" s="176">
        <f t="shared" si="6"/>
        <v>3</v>
      </c>
      <c r="BF41" s="177">
        <f t="shared" si="7"/>
        <v>50</v>
      </c>
      <c r="BG41" s="176" t="str">
        <f>+IF($F41="","",IF(BF41="","",IF(BF41&lt;=EvaluacionControl!$I$13,"Deficiente",IF(BF41&lt;=EvaluacionControl!$I$14,"Débil",IF(BF41&lt;=EvaluacionControl!$I$15,"Regular",IF(BF41&lt;=EvaluacionControl!$I$16,"Bueno",IF(BF41&lt;=EvaluacionControl!$I$17,"Adecuado","Optimo")))))))</f>
        <v>Bueno</v>
      </c>
      <c r="BH41" s="176">
        <f t="shared" si="8"/>
        <v>3</v>
      </c>
      <c r="BI41" s="177">
        <f t="shared" si="9"/>
        <v>1</v>
      </c>
      <c r="BJ41" s="177">
        <f t="shared" si="10"/>
        <v>1</v>
      </c>
      <c r="BK41" s="176">
        <f t="shared" si="11"/>
        <v>1</v>
      </c>
      <c r="BL41" s="176" t="str">
        <f>IF($BK41="","",IF(BK41&lt;=RInherente!$H$11,"BAJO",IF(BK41&lt;=RInherente!$H$12,"BAJO",IF(BK41&lt;=RInherente!$H$13,"MEDIO",IF(BK41&lt;=RInherente!$H$14,"ALTO","MUY ALTO")))))</f>
        <v>BAJO</v>
      </c>
      <c r="BM41" s="178" t="s">
        <v>383</v>
      </c>
      <c r="BN41" s="178"/>
      <c r="BO41" s="179" t="s">
        <v>385</v>
      </c>
      <c r="BP41" s="179"/>
      <c r="BQ41" s="179"/>
      <c r="BR41" s="174" t="s">
        <v>384</v>
      </c>
      <c r="BS41" s="179" t="s">
        <v>385</v>
      </c>
      <c r="BT41" s="171">
        <v>43861</v>
      </c>
      <c r="BU41" s="171">
        <v>43277</v>
      </c>
      <c r="BV41" s="179" t="s">
        <v>386</v>
      </c>
      <c r="BW41" s="179"/>
      <c r="BX41" s="178" t="s">
        <v>387</v>
      </c>
      <c r="BY41" s="147"/>
      <c r="BZ41" s="7" t="str">
        <f t="shared" si="0"/>
        <v>Implementación del Sistema de SI</v>
      </c>
      <c r="CA41" s="7">
        <f>+COUNTIFS($BZ$12:BZ41,BZ41)</f>
        <v>2</v>
      </c>
      <c r="CB41" s="147" t="str">
        <f t="shared" si="1"/>
        <v>PRO-PTS-01</v>
      </c>
      <c r="CC41" s="7" t="str">
        <f t="shared" si="2"/>
        <v>Tecnología de la Información</v>
      </c>
      <c r="CD41" s="7" t="str">
        <f t="shared" si="3"/>
        <v>Seguridad de la informacion</v>
      </c>
    </row>
    <row r="42" spans="1:82" ht="65" x14ac:dyDescent="0.3">
      <c r="A42" s="7" t="str">
        <f t="shared" si="4"/>
        <v>Implementación del Sistema de SI</v>
      </c>
      <c r="B42" s="170">
        <v>31</v>
      </c>
      <c r="C42" s="180">
        <v>45936</v>
      </c>
      <c r="D42" s="172" t="s">
        <v>710</v>
      </c>
      <c r="E42" s="170" t="s">
        <v>162</v>
      </c>
      <c r="F42" s="173" t="s">
        <v>336</v>
      </c>
      <c r="G42" s="173" t="s">
        <v>680</v>
      </c>
      <c r="H42" s="173" t="s">
        <v>711</v>
      </c>
      <c r="I42" s="170" t="s">
        <v>578</v>
      </c>
      <c r="J42" s="170" t="s">
        <v>579</v>
      </c>
      <c r="K42" s="170" t="s">
        <v>167</v>
      </c>
      <c r="L42" s="170" t="s">
        <v>712</v>
      </c>
      <c r="M42" s="170" t="s">
        <v>165</v>
      </c>
      <c r="N42" s="180">
        <v>45918</v>
      </c>
      <c r="O42" s="180">
        <v>45913</v>
      </c>
      <c r="P42" s="170" t="s">
        <v>713</v>
      </c>
      <c r="Q42" s="170" t="s">
        <v>569</v>
      </c>
      <c r="R42" s="170" t="s">
        <v>570</v>
      </c>
      <c r="S42" s="193" t="s">
        <v>719</v>
      </c>
      <c r="T42" s="194" t="s">
        <v>186</v>
      </c>
      <c r="U42" s="194" t="s">
        <v>720</v>
      </c>
      <c r="V42" s="194" t="s">
        <v>24</v>
      </c>
      <c r="W42" s="194" t="s">
        <v>23</v>
      </c>
      <c r="X42" s="194" t="s">
        <v>598</v>
      </c>
      <c r="Y42" s="194" t="s">
        <v>599</v>
      </c>
      <c r="Z42" s="170" t="s">
        <v>155</v>
      </c>
      <c r="AA42" s="188" t="s">
        <v>551</v>
      </c>
      <c r="AB42" s="188" t="s">
        <v>551</v>
      </c>
      <c r="AC42" s="170" t="s">
        <v>206</v>
      </c>
      <c r="AD42" s="176">
        <v>1</v>
      </c>
      <c r="AE42" s="170" t="s">
        <v>134</v>
      </c>
      <c r="AF42" s="176">
        <v>1</v>
      </c>
      <c r="AG42" s="176">
        <v>1</v>
      </c>
      <c r="AH42" s="176" t="s">
        <v>28</v>
      </c>
      <c r="AI42" s="180">
        <v>45936</v>
      </c>
      <c r="AJ42" s="176">
        <v>25</v>
      </c>
      <c r="AK42" s="174" t="s">
        <v>721</v>
      </c>
      <c r="AL42" s="180">
        <v>45936</v>
      </c>
      <c r="AM42" s="176" t="s">
        <v>638</v>
      </c>
      <c r="AN42" s="170" t="s">
        <v>722</v>
      </c>
      <c r="AO42" s="191" t="s">
        <v>723</v>
      </c>
      <c r="AP42" s="191" t="s">
        <v>600</v>
      </c>
      <c r="AQ42" s="170" t="s">
        <v>66</v>
      </c>
      <c r="AR42" s="176">
        <v>3</v>
      </c>
      <c r="AS42" s="170" t="s">
        <v>69</v>
      </c>
      <c r="AT42" s="176">
        <v>4</v>
      </c>
      <c r="AU42" s="170" t="s">
        <v>73</v>
      </c>
      <c r="AV42" s="176">
        <v>5</v>
      </c>
      <c r="AW42" s="170" t="s">
        <v>93</v>
      </c>
      <c r="AX42" s="176">
        <v>2</v>
      </c>
      <c r="AY42" s="170" t="s">
        <v>102</v>
      </c>
      <c r="AZ42" s="176">
        <v>5</v>
      </c>
      <c r="BA42" s="170" t="s">
        <v>103</v>
      </c>
      <c r="BB42" s="176">
        <v>5</v>
      </c>
      <c r="BC42" s="177">
        <f t="shared" si="5"/>
        <v>60</v>
      </c>
      <c r="BD42" s="176" t="str">
        <f>+IF($F42="","",IF(BC42="","",IF(BC42&lt;=EvaluacionControl!$I$13,"Deficiente",IF(BC42&lt;=EvaluacionControl!$I$14,"Débil",IF(BC42&lt;=EvaluacionControl!$I$15,"Regular",IF(BC42&lt;=EvaluacionControl!$I$16,"Bueno",IF(BC42&lt;=EvaluacionControl!$I$17,"Adecuado","Optimo")))))))</f>
        <v>Bueno</v>
      </c>
      <c r="BE42" s="176">
        <f t="shared" si="6"/>
        <v>3</v>
      </c>
      <c r="BF42" s="177">
        <f t="shared" si="7"/>
        <v>50</v>
      </c>
      <c r="BG42" s="176" t="str">
        <f>+IF($F42="","",IF(BF42="","",IF(BF42&lt;=EvaluacionControl!$I$13,"Deficiente",IF(BF42&lt;=EvaluacionControl!$I$14,"Débil",IF(BF42&lt;=EvaluacionControl!$I$15,"Regular",IF(BF42&lt;=EvaluacionControl!$I$16,"Bueno",IF(BF42&lt;=EvaluacionControl!$I$17,"Adecuado","Optimo")))))))</f>
        <v>Bueno</v>
      </c>
      <c r="BH42" s="176">
        <f t="shared" si="8"/>
        <v>3</v>
      </c>
      <c r="BI42" s="177">
        <f t="shared" si="9"/>
        <v>1</v>
      </c>
      <c r="BJ42" s="177">
        <f t="shared" si="10"/>
        <v>1</v>
      </c>
      <c r="BK42" s="176">
        <f t="shared" si="11"/>
        <v>1</v>
      </c>
      <c r="BL42" s="176" t="str">
        <f>IF($BK42="","",IF(BK42&lt;=RInherente!$H$11,"BAJO",IF(BK42&lt;=RInherente!$H$12,"BAJO",IF(BK42&lt;=RInherente!$H$13,"MEDIO",IF(BK42&lt;=RInherente!$H$14,"ALTO","MUY ALTO")))))</f>
        <v>BAJO</v>
      </c>
      <c r="BM42" s="178" t="s">
        <v>383</v>
      </c>
      <c r="BN42" s="178"/>
      <c r="BO42" s="179" t="s">
        <v>385</v>
      </c>
      <c r="BP42" s="179"/>
      <c r="BQ42" s="179"/>
      <c r="BR42" s="174" t="s">
        <v>384</v>
      </c>
      <c r="BS42" s="179" t="s">
        <v>385</v>
      </c>
      <c r="BT42" s="171">
        <v>43861</v>
      </c>
      <c r="BU42" s="171">
        <v>43277</v>
      </c>
      <c r="BV42" s="179" t="s">
        <v>386</v>
      </c>
      <c r="BW42" s="179"/>
      <c r="BX42" s="178" t="s">
        <v>387</v>
      </c>
      <c r="BY42" s="147"/>
      <c r="BZ42" s="7" t="str">
        <f t="shared" si="0"/>
        <v>Implementación del Sistema de SI</v>
      </c>
      <c r="CA42" s="7">
        <f>+COUNTIFS($BZ$12:BZ42,BZ42)</f>
        <v>3</v>
      </c>
      <c r="CB42" s="147" t="str">
        <f t="shared" si="1"/>
        <v>PRO-PTS-01</v>
      </c>
      <c r="CC42" s="7" t="str">
        <f t="shared" si="2"/>
        <v>Tecnología de la Información</v>
      </c>
      <c r="CD42" s="7" t="str">
        <f t="shared" si="3"/>
        <v>Seguridad de la informacion</v>
      </c>
    </row>
    <row r="43" spans="1:82" ht="65" x14ac:dyDescent="0.3">
      <c r="A43" s="7" t="str">
        <f t="shared" si="4"/>
        <v>Implementación del Sistema de SI</v>
      </c>
      <c r="B43" s="170">
        <v>32</v>
      </c>
      <c r="C43" s="180">
        <v>45936</v>
      </c>
      <c r="D43" s="172" t="s">
        <v>710</v>
      </c>
      <c r="E43" s="170" t="s">
        <v>162</v>
      </c>
      <c r="F43" s="173" t="s">
        <v>336</v>
      </c>
      <c r="G43" s="173" t="s">
        <v>680</v>
      </c>
      <c r="H43" s="173" t="s">
        <v>711</v>
      </c>
      <c r="I43" s="170" t="s">
        <v>578</v>
      </c>
      <c r="J43" s="170" t="s">
        <v>579</v>
      </c>
      <c r="K43" s="170" t="s">
        <v>167</v>
      </c>
      <c r="L43" s="170" t="s">
        <v>712</v>
      </c>
      <c r="M43" s="170" t="s">
        <v>165</v>
      </c>
      <c r="N43" s="180">
        <v>45918</v>
      </c>
      <c r="O43" s="180">
        <v>45913</v>
      </c>
      <c r="P43" s="170" t="s">
        <v>713</v>
      </c>
      <c r="Q43" s="170" t="s">
        <v>569</v>
      </c>
      <c r="R43" s="170" t="s">
        <v>570</v>
      </c>
      <c r="S43" s="193" t="s">
        <v>724</v>
      </c>
      <c r="T43" s="194" t="s">
        <v>186</v>
      </c>
      <c r="U43" s="194" t="s">
        <v>725</v>
      </c>
      <c r="V43" s="194" t="s">
        <v>24</v>
      </c>
      <c r="W43" s="194" t="s">
        <v>23</v>
      </c>
      <c r="X43" s="194" t="s">
        <v>598</v>
      </c>
      <c r="Y43" s="194" t="s">
        <v>599</v>
      </c>
      <c r="Z43" s="170" t="s">
        <v>155</v>
      </c>
      <c r="AA43" s="188" t="s">
        <v>551</v>
      </c>
      <c r="AB43" s="188" t="s">
        <v>551</v>
      </c>
      <c r="AC43" s="170" t="s">
        <v>206</v>
      </c>
      <c r="AD43" s="176">
        <v>1</v>
      </c>
      <c r="AE43" s="170" t="s">
        <v>134</v>
      </c>
      <c r="AF43" s="176">
        <v>1</v>
      </c>
      <c r="AG43" s="176">
        <v>1</v>
      </c>
      <c r="AH43" s="176" t="s">
        <v>28</v>
      </c>
      <c r="AI43" s="180">
        <v>45936</v>
      </c>
      <c r="AJ43" s="176">
        <v>26</v>
      </c>
      <c r="AK43" s="174" t="s">
        <v>726</v>
      </c>
      <c r="AL43" s="180">
        <v>45936</v>
      </c>
      <c r="AM43" s="176" t="s">
        <v>727</v>
      </c>
      <c r="AN43" s="170" t="s">
        <v>728</v>
      </c>
      <c r="AO43" s="191" t="s">
        <v>636</v>
      </c>
      <c r="AP43" s="191" t="s">
        <v>600</v>
      </c>
      <c r="AQ43" s="170" t="s">
        <v>66</v>
      </c>
      <c r="AR43" s="176">
        <v>3</v>
      </c>
      <c r="AS43" s="170" t="s">
        <v>69</v>
      </c>
      <c r="AT43" s="176">
        <v>4</v>
      </c>
      <c r="AU43" s="170" t="s">
        <v>73</v>
      </c>
      <c r="AV43" s="176">
        <v>5</v>
      </c>
      <c r="AW43" s="170" t="s">
        <v>96</v>
      </c>
      <c r="AX43" s="176">
        <v>3</v>
      </c>
      <c r="AY43" s="170" t="s">
        <v>102</v>
      </c>
      <c r="AZ43" s="176">
        <v>5</v>
      </c>
      <c r="BA43" s="170" t="s">
        <v>103</v>
      </c>
      <c r="BB43" s="176">
        <v>5</v>
      </c>
      <c r="BC43" s="177">
        <f t="shared" si="5"/>
        <v>60</v>
      </c>
      <c r="BD43" s="176" t="str">
        <f>+IF($F43="","",IF(BC43="","",IF(BC43&lt;=EvaluacionControl!$I$13,"Deficiente",IF(BC43&lt;=EvaluacionControl!$I$14,"Débil",IF(BC43&lt;=EvaluacionControl!$I$15,"Regular",IF(BC43&lt;=EvaluacionControl!$I$16,"Bueno",IF(BC43&lt;=EvaluacionControl!$I$17,"Adecuado","Optimo")))))))</f>
        <v>Bueno</v>
      </c>
      <c r="BE43" s="176">
        <f t="shared" si="6"/>
        <v>3</v>
      </c>
      <c r="BF43" s="177">
        <f t="shared" si="7"/>
        <v>75</v>
      </c>
      <c r="BG43" s="176" t="str">
        <f>+IF($F43="","",IF(BF43="","",IF(BF43&lt;=EvaluacionControl!$I$13,"Deficiente",IF(BF43&lt;=EvaluacionControl!$I$14,"Débil",IF(BF43&lt;=EvaluacionControl!$I$15,"Regular",IF(BF43&lt;=EvaluacionControl!$I$16,"Bueno",IF(BF43&lt;=EvaluacionControl!$I$17,"Adecuado","Optimo")))))))</f>
        <v>Adecuado</v>
      </c>
      <c r="BH43" s="176">
        <f t="shared" si="8"/>
        <v>4</v>
      </c>
      <c r="BI43" s="177">
        <f t="shared" si="9"/>
        <v>1</v>
      </c>
      <c r="BJ43" s="177">
        <f t="shared" si="10"/>
        <v>1</v>
      </c>
      <c r="BK43" s="176">
        <f t="shared" si="11"/>
        <v>1</v>
      </c>
      <c r="BL43" s="176" t="str">
        <f>IF($BK43="","",IF(BK43&lt;=RInherente!$H$11,"BAJO",IF(BK43&lt;=RInherente!$H$12,"BAJO",IF(BK43&lt;=RInherente!$H$13,"MEDIO",IF(BK43&lt;=RInherente!$H$14,"ALTO","MUY ALTO")))))</f>
        <v>BAJO</v>
      </c>
      <c r="BM43" s="178" t="s">
        <v>383</v>
      </c>
      <c r="BN43" s="178"/>
      <c r="BO43" s="179" t="s">
        <v>385</v>
      </c>
      <c r="BP43" s="179"/>
      <c r="BQ43" s="179"/>
      <c r="BR43" s="174" t="s">
        <v>384</v>
      </c>
      <c r="BS43" s="179" t="s">
        <v>385</v>
      </c>
      <c r="BT43" s="171">
        <v>43861</v>
      </c>
      <c r="BU43" s="171">
        <v>43277</v>
      </c>
      <c r="BV43" s="179" t="s">
        <v>386</v>
      </c>
      <c r="BW43" s="179"/>
      <c r="BX43" s="178" t="s">
        <v>387</v>
      </c>
      <c r="BY43" s="147"/>
      <c r="BZ43" s="7" t="str">
        <f t="shared" si="0"/>
        <v>Implementación del Sistema de SI</v>
      </c>
      <c r="CA43" s="7">
        <f>+COUNTIFS($BZ$12:BZ43,BZ43)</f>
        <v>4</v>
      </c>
      <c r="CB43" s="147" t="str">
        <f t="shared" si="1"/>
        <v>PRO-PTS-01</v>
      </c>
      <c r="CC43" s="7" t="str">
        <f t="shared" si="2"/>
        <v>Tecnología de la Información</v>
      </c>
      <c r="CD43" s="7" t="str">
        <f t="shared" si="3"/>
        <v>Seguridad de la informacion</v>
      </c>
    </row>
    <row r="44" spans="1:82" ht="65" x14ac:dyDescent="0.3">
      <c r="A44" s="7" t="str">
        <f t="shared" si="4"/>
        <v>Implementación del Sistema de SI</v>
      </c>
      <c r="B44" s="170">
        <v>33</v>
      </c>
      <c r="C44" s="180">
        <v>45936</v>
      </c>
      <c r="D44" s="172" t="s">
        <v>710</v>
      </c>
      <c r="E44" s="170" t="s">
        <v>162</v>
      </c>
      <c r="F44" s="173" t="s">
        <v>336</v>
      </c>
      <c r="G44" s="173" t="s">
        <v>680</v>
      </c>
      <c r="H44" s="173" t="s">
        <v>711</v>
      </c>
      <c r="I44" s="170" t="s">
        <v>578</v>
      </c>
      <c r="J44" s="170" t="s">
        <v>579</v>
      </c>
      <c r="K44" s="170" t="s">
        <v>167</v>
      </c>
      <c r="L44" s="170" t="s">
        <v>712</v>
      </c>
      <c r="M44" s="170" t="s">
        <v>165</v>
      </c>
      <c r="N44" s="180">
        <v>45918</v>
      </c>
      <c r="O44" s="180">
        <v>45913</v>
      </c>
      <c r="P44" s="170" t="s">
        <v>713</v>
      </c>
      <c r="Q44" s="170" t="s">
        <v>569</v>
      </c>
      <c r="R44" s="170" t="s">
        <v>570</v>
      </c>
      <c r="S44" s="193" t="s">
        <v>729</v>
      </c>
      <c r="T44" s="194" t="s">
        <v>186</v>
      </c>
      <c r="U44" s="194" t="s">
        <v>730</v>
      </c>
      <c r="V44" s="194" t="s">
        <v>24</v>
      </c>
      <c r="W44" s="194" t="s">
        <v>23</v>
      </c>
      <c r="X44" s="194" t="s">
        <v>598</v>
      </c>
      <c r="Y44" s="194" t="s">
        <v>599</v>
      </c>
      <c r="Z44" s="170" t="s">
        <v>155</v>
      </c>
      <c r="AA44" s="188" t="s">
        <v>551</v>
      </c>
      <c r="AB44" s="188" t="s">
        <v>551</v>
      </c>
      <c r="AC44" s="170" t="s">
        <v>206</v>
      </c>
      <c r="AD44" s="176">
        <v>1</v>
      </c>
      <c r="AE44" s="170" t="s">
        <v>134</v>
      </c>
      <c r="AF44" s="176">
        <v>1</v>
      </c>
      <c r="AG44" s="176">
        <v>1</v>
      </c>
      <c r="AH44" s="176" t="s">
        <v>28</v>
      </c>
      <c r="AI44" s="180">
        <v>45936</v>
      </c>
      <c r="AJ44" s="176">
        <v>27</v>
      </c>
      <c r="AK44" s="174" t="s">
        <v>731</v>
      </c>
      <c r="AL44" s="180">
        <v>45936</v>
      </c>
      <c r="AM44" s="176" t="s">
        <v>732</v>
      </c>
      <c r="AN44" s="170" t="s">
        <v>733</v>
      </c>
      <c r="AO44" s="191" t="s">
        <v>636</v>
      </c>
      <c r="AP44" s="191" t="s">
        <v>600</v>
      </c>
      <c r="AQ44" s="170" t="s">
        <v>66</v>
      </c>
      <c r="AR44" s="176">
        <v>3</v>
      </c>
      <c r="AS44" s="170" t="s">
        <v>69</v>
      </c>
      <c r="AT44" s="176">
        <v>4</v>
      </c>
      <c r="AU44" s="170" t="s">
        <v>73</v>
      </c>
      <c r="AV44" s="176">
        <v>5</v>
      </c>
      <c r="AW44" s="170" t="s">
        <v>96</v>
      </c>
      <c r="AX44" s="176">
        <v>3</v>
      </c>
      <c r="AY44" s="170" t="s">
        <v>102</v>
      </c>
      <c r="AZ44" s="176">
        <v>5</v>
      </c>
      <c r="BA44" s="170" t="s">
        <v>103</v>
      </c>
      <c r="BB44" s="176">
        <v>5</v>
      </c>
      <c r="BC44" s="177">
        <f t="shared" si="5"/>
        <v>60</v>
      </c>
      <c r="BD44" s="176" t="str">
        <f>+IF($F44="","",IF(BC44="","",IF(BC44&lt;=EvaluacionControl!$I$13,"Deficiente",IF(BC44&lt;=EvaluacionControl!$I$14,"Débil",IF(BC44&lt;=EvaluacionControl!$I$15,"Regular",IF(BC44&lt;=EvaluacionControl!$I$16,"Bueno",IF(BC44&lt;=EvaluacionControl!$I$17,"Adecuado","Optimo")))))))</f>
        <v>Bueno</v>
      </c>
      <c r="BE44" s="176">
        <f t="shared" si="6"/>
        <v>3</v>
      </c>
      <c r="BF44" s="177">
        <f t="shared" si="7"/>
        <v>75</v>
      </c>
      <c r="BG44" s="176" t="str">
        <f>+IF($F44="","",IF(BF44="","",IF(BF44&lt;=EvaluacionControl!$I$13,"Deficiente",IF(BF44&lt;=EvaluacionControl!$I$14,"Débil",IF(BF44&lt;=EvaluacionControl!$I$15,"Regular",IF(BF44&lt;=EvaluacionControl!$I$16,"Bueno",IF(BF44&lt;=EvaluacionControl!$I$17,"Adecuado","Optimo")))))))</f>
        <v>Adecuado</v>
      </c>
      <c r="BH44" s="176">
        <f t="shared" si="8"/>
        <v>4</v>
      </c>
      <c r="BI44" s="177">
        <f t="shared" si="9"/>
        <v>1</v>
      </c>
      <c r="BJ44" s="177">
        <f t="shared" si="10"/>
        <v>1</v>
      </c>
      <c r="BK44" s="176">
        <f t="shared" si="11"/>
        <v>1</v>
      </c>
      <c r="BL44" s="176" t="str">
        <f>IF($BK44="","",IF(BK44&lt;=RInherente!$H$11,"BAJO",IF(BK44&lt;=RInherente!$H$12,"BAJO",IF(BK44&lt;=RInherente!$H$13,"MEDIO",IF(BK44&lt;=RInherente!$H$14,"ALTO","MUY ALTO")))))</f>
        <v>BAJO</v>
      </c>
      <c r="BM44" s="178" t="s">
        <v>383</v>
      </c>
      <c r="BN44" s="178"/>
      <c r="BO44" s="179" t="s">
        <v>385</v>
      </c>
      <c r="BP44" s="179"/>
      <c r="BQ44" s="179"/>
      <c r="BR44" s="174" t="s">
        <v>384</v>
      </c>
      <c r="BS44" s="179" t="s">
        <v>385</v>
      </c>
      <c r="BT44" s="171">
        <v>43861</v>
      </c>
      <c r="BU44" s="171">
        <v>43277</v>
      </c>
      <c r="BV44" s="179" t="s">
        <v>386</v>
      </c>
      <c r="BW44" s="179"/>
      <c r="BX44" s="178" t="s">
        <v>387</v>
      </c>
      <c r="BY44" s="147"/>
      <c r="BZ44" s="7" t="str">
        <f t="shared" si="0"/>
        <v>Implementación del Sistema de SI</v>
      </c>
      <c r="CA44" s="7">
        <f>+COUNTIFS($BZ$12:BZ44,BZ44)</f>
        <v>5</v>
      </c>
      <c r="CB44" s="147" t="str">
        <f t="shared" si="1"/>
        <v>PRO-PTS-01</v>
      </c>
      <c r="CC44" s="7" t="str">
        <f t="shared" si="2"/>
        <v>Tecnología de la Información</v>
      </c>
      <c r="CD44" s="7" t="str">
        <f t="shared" si="3"/>
        <v>Seguridad de la informacion</v>
      </c>
    </row>
    <row r="45" spans="1:82" ht="65" x14ac:dyDescent="0.3">
      <c r="A45" s="7" t="str">
        <f t="shared" si="4"/>
        <v>Implementación del Sistema de SI</v>
      </c>
      <c r="B45" s="170">
        <v>34</v>
      </c>
      <c r="C45" s="180">
        <v>45936</v>
      </c>
      <c r="D45" s="172" t="s">
        <v>710</v>
      </c>
      <c r="E45" s="170" t="s">
        <v>162</v>
      </c>
      <c r="F45" s="173" t="s">
        <v>336</v>
      </c>
      <c r="G45" s="173" t="s">
        <v>680</v>
      </c>
      <c r="H45" s="173" t="s">
        <v>711</v>
      </c>
      <c r="I45" s="170" t="s">
        <v>578</v>
      </c>
      <c r="J45" s="170" t="s">
        <v>579</v>
      </c>
      <c r="K45" s="170" t="s">
        <v>167</v>
      </c>
      <c r="L45" s="170" t="s">
        <v>712</v>
      </c>
      <c r="M45" s="170" t="s">
        <v>165</v>
      </c>
      <c r="N45" s="180">
        <v>45918</v>
      </c>
      <c r="O45" s="180">
        <v>45913</v>
      </c>
      <c r="P45" s="170" t="s">
        <v>713</v>
      </c>
      <c r="Q45" s="170" t="s">
        <v>569</v>
      </c>
      <c r="R45" s="170" t="s">
        <v>570</v>
      </c>
      <c r="S45" s="193" t="s">
        <v>734</v>
      </c>
      <c r="T45" s="194" t="s">
        <v>186</v>
      </c>
      <c r="U45" s="194" t="s">
        <v>735</v>
      </c>
      <c r="V45" s="194" t="s">
        <v>24</v>
      </c>
      <c r="W45" s="194" t="s">
        <v>23</v>
      </c>
      <c r="X45" s="194" t="s">
        <v>598</v>
      </c>
      <c r="Y45" s="194" t="s">
        <v>599</v>
      </c>
      <c r="Z45" s="170" t="s">
        <v>155</v>
      </c>
      <c r="AA45" s="188" t="s">
        <v>551</v>
      </c>
      <c r="AB45" s="188" t="s">
        <v>551</v>
      </c>
      <c r="AC45" s="170" t="s">
        <v>206</v>
      </c>
      <c r="AD45" s="176">
        <v>1</v>
      </c>
      <c r="AE45" s="170" t="s">
        <v>134</v>
      </c>
      <c r="AF45" s="176">
        <v>1</v>
      </c>
      <c r="AG45" s="176">
        <v>1</v>
      </c>
      <c r="AH45" s="176" t="s">
        <v>28</v>
      </c>
      <c r="AI45" s="180">
        <v>45936</v>
      </c>
      <c r="AJ45" s="176">
        <v>28</v>
      </c>
      <c r="AK45" s="174" t="s">
        <v>736</v>
      </c>
      <c r="AL45" s="180">
        <v>45936</v>
      </c>
      <c r="AM45" s="176" t="s">
        <v>641</v>
      </c>
      <c r="AN45" s="170" t="s">
        <v>737</v>
      </c>
      <c r="AO45" s="191" t="s">
        <v>636</v>
      </c>
      <c r="AP45" s="191" t="s">
        <v>600</v>
      </c>
      <c r="AQ45" s="170" t="s">
        <v>66</v>
      </c>
      <c r="AR45" s="176">
        <v>3</v>
      </c>
      <c r="AS45" s="170" t="s">
        <v>69</v>
      </c>
      <c r="AT45" s="176">
        <v>4</v>
      </c>
      <c r="AU45" s="170" t="s">
        <v>73</v>
      </c>
      <c r="AV45" s="176">
        <v>5</v>
      </c>
      <c r="AW45" s="170" t="s">
        <v>96</v>
      </c>
      <c r="AX45" s="176">
        <v>3</v>
      </c>
      <c r="AY45" s="170" t="s">
        <v>102</v>
      </c>
      <c r="AZ45" s="176">
        <v>5</v>
      </c>
      <c r="BA45" s="170" t="s">
        <v>103</v>
      </c>
      <c r="BB45" s="176">
        <v>5</v>
      </c>
      <c r="BC45" s="177">
        <f t="shared" si="5"/>
        <v>60</v>
      </c>
      <c r="BD45" s="176" t="str">
        <f>+IF($F45="","",IF(BC45="","",IF(BC45&lt;=EvaluacionControl!$I$13,"Deficiente",IF(BC45&lt;=EvaluacionControl!$I$14,"Débil",IF(BC45&lt;=EvaluacionControl!$I$15,"Regular",IF(BC45&lt;=EvaluacionControl!$I$16,"Bueno",IF(BC45&lt;=EvaluacionControl!$I$17,"Adecuado","Optimo")))))))</f>
        <v>Bueno</v>
      </c>
      <c r="BE45" s="176">
        <f t="shared" si="6"/>
        <v>3</v>
      </c>
      <c r="BF45" s="177">
        <f t="shared" si="7"/>
        <v>75</v>
      </c>
      <c r="BG45" s="176" t="str">
        <f>+IF($F45="","",IF(BF45="","",IF(BF45&lt;=EvaluacionControl!$I$13,"Deficiente",IF(BF45&lt;=EvaluacionControl!$I$14,"Débil",IF(BF45&lt;=EvaluacionControl!$I$15,"Regular",IF(BF45&lt;=EvaluacionControl!$I$16,"Bueno",IF(BF45&lt;=EvaluacionControl!$I$17,"Adecuado","Optimo")))))))</f>
        <v>Adecuado</v>
      </c>
      <c r="BH45" s="176">
        <f t="shared" si="8"/>
        <v>4</v>
      </c>
      <c r="BI45" s="177">
        <f t="shared" si="9"/>
        <v>1</v>
      </c>
      <c r="BJ45" s="177">
        <f t="shared" si="10"/>
        <v>1</v>
      </c>
      <c r="BK45" s="176">
        <f t="shared" si="11"/>
        <v>1</v>
      </c>
      <c r="BL45" s="176" t="str">
        <f>IF($BK45="","",IF(BK45&lt;=RInherente!$H$11,"BAJO",IF(BK45&lt;=RInherente!$H$12,"BAJO",IF(BK45&lt;=RInherente!$H$13,"MEDIO",IF(BK45&lt;=RInherente!$H$14,"ALTO","MUY ALTO")))))</f>
        <v>BAJO</v>
      </c>
      <c r="BM45" s="178" t="s">
        <v>383</v>
      </c>
      <c r="BN45" s="178"/>
      <c r="BO45" s="179" t="s">
        <v>385</v>
      </c>
      <c r="BP45" s="179"/>
      <c r="BQ45" s="179"/>
      <c r="BR45" s="174" t="s">
        <v>384</v>
      </c>
      <c r="BS45" s="179" t="s">
        <v>385</v>
      </c>
      <c r="BT45" s="171">
        <v>43861</v>
      </c>
      <c r="BU45" s="171">
        <v>43277</v>
      </c>
      <c r="BV45" s="179" t="s">
        <v>386</v>
      </c>
      <c r="BW45" s="179"/>
      <c r="BX45" s="178" t="s">
        <v>387</v>
      </c>
      <c r="BY45" s="147"/>
      <c r="BZ45" s="7" t="str">
        <f t="shared" si="0"/>
        <v>Implementación del Sistema de SI</v>
      </c>
      <c r="CA45" s="7">
        <f>+COUNTIFS($BZ$12:BZ45,BZ45)</f>
        <v>6</v>
      </c>
      <c r="CB45" s="147" t="str">
        <f t="shared" si="1"/>
        <v>PRO-PTS-01</v>
      </c>
      <c r="CC45" s="7" t="str">
        <f t="shared" si="2"/>
        <v>Tecnología de la Información</v>
      </c>
      <c r="CD45" s="7" t="str">
        <f t="shared" si="3"/>
        <v>Seguridad de la informacion</v>
      </c>
    </row>
    <row r="46" spans="1:82" ht="65" x14ac:dyDescent="0.3">
      <c r="A46" s="7" t="str">
        <f t="shared" si="4"/>
        <v>Implementación del Sistema de SI</v>
      </c>
      <c r="B46" s="170">
        <v>35</v>
      </c>
      <c r="C46" s="180">
        <v>45936</v>
      </c>
      <c r="D46" s="172" t="s">
        <v>710</v>
      </c>
      <c r="E46" s="170" t="s">
        <v>162</v>
      </c>
      <c r="F46" s="173" t="s">
        <v>336</v>
      </c>
      <c r="G46" s="173" t="s">
        <v>680</v>
      </c>
      <c r="H46" s="173" t="s">
        <v>711</v>
      </c>
      <c r="I46" s="170" t="s">
        <v>578</v>
      </c>
      <c r="J46" s="170" t="s">
        <v>579</v>
      </c>
      <c r="K46" s="170" t="s">
        <v>167</v>
      </c>
      <c r="L46" s="170" t="s">
        <v>712</v>
      </c>
      <c r="M46" s="170" t="s">
        <v>165</v>
      </c>
      <c r="N46" s="180">
        <v>45918</v>
      </c>
      <c r="O46" s="180">
        <v>45913</v>
      </c>
      <c r="P46" s="170" t="s">
        <v>713</v>
      </c>
      <c r="Q46" s="170" t="s">
        <v>569</v>
      </c>
      <c r="R46" s="170" t="s">
        <v>570</v>
      </c>
      <c r="S46" s="193" t="s">
        <v>738</v>
      </c>
      <c r="T46" s="194" t="s">
        <v>186</v>
      </c>
      <c r="U46" s="194" t="s">
        <v>739</v>
      </c>
      <c r="V46" s="194" t="s">
        <v>24</v>
      </c>
      <c r="W46" s="194" t="s">
        <v>23</v>
      </c>
      <c r="X46" s="194" t="s">
        <v>598</v>
      </c>
      <c r="Y46" s="194" t="s">
        <v>599</v>
      </c>
      <c r="Z46" s="170" t="s">
        <v>155</v>
      </c>
      <c r="AA46" s="188" t="s">
        <v>551</v>
      </c>
      <c r="AB46" s="188" t="s">
        <v>551</v>
      </c>
      <c r="AC46" s="170" t="s">
        <v>206</v>
      </c>
      <c r="AD46" s="176">
        <v>1</v>
      </c>
      <c r="AE46" s="170" t="s">
        <v>134</v>
      </c>
      <c r="AF46" s="176">
        <v>1</v>
      </c>
      <c r="AG46" s="176">
        <v>1</v>
      </c>
      <c r="AH46" s="176" t="s">
        <v>28</v>
      </c>
      <c r="AI46" s="180">
        <v>45936</v>
      </c>
      <c r="AJ46" s="176">
        <v>29</v>
      </c>
      <c r="AK46" s="174" t="s">
        <v>740</v>
      </c>
      <c r="AL46" s="180">
        <v>45936</v>
      </c>
      <c r="AM46" s="176" t="s">
        <v>741</v>
      </c>
      <c r="AN46" s="170" t="s">
        <v>742</v>
      </c>
      <c r="AO46" s="191" t="s">
        <v>636</v>
      </c>
      <c r="AP46" s="191" t="s">
        <v>600</v>
      </c>
      <c r="AQ46" s="170" t="s">
        <v>66</v>
      </c>
      <c r="AR46" s="176">
        <v>3</v>
      </c>
      <c r="AS46" s="170" t="s">
        <v>69</v>
      </c>
      <c r="AT46" s="176">
        <v>4</v>
      </c>
      <c r="AU46" s="170" t="s">
        <v>73</v>
      </c>
      <c r="AV46" s="176">
        <v>5</v>
      </c>
      <c r="AW46" s="170" t="s">
        <v>101</v>
      </c>
      <c r="AX46" s="176">
        <v>5</v>
      </c>
      <c r="AY46" s="170" t="s">
        <v>102</v>
      </c>
      <c r="AZ46" s="176">
        <v>5</v>
      </c>
      <c r="BA46" s="170" t="s">
        <v>103</v>
      </c>
      <c r="BB46" s="176">
        <v>5</v>
      </c>
      <c r="BC46" s="177">
        <f t="shared" si="5"/>
        <v>60</v>
      </c>
      <c r="BD46" s="176" t="str">
        <f>+IF($F46="","",IF(BC46="","",IF(BC46&lt;=EvaluacionControl!$I$13,"Deficiente",IF(BC46&lt;=EvaluacionControl!$I$14,"Débil",IF(BC46&lt;=EvaluacionControl!$I$15,"Regular",IF(BC46&lt;=EvaluacionControl!$I$16,"Bueno",IF(BC46&lt;=EvaluacionControl!$I$17,"Adecuado","Optimo")))))))</f>
        <v>Bueno</v>
      </c>
      <c r="BE46" s="176">
        <f t="shared" si="6"/>
        <v>3</v>
      </c>
      <c r="BF46" s="177">
        <f t="shared" si="7"/>
        <v>125</v>
      </c>
      <c r="BG46" s="176" t="str">
        <f>+IF($F46="","",IF(BF46="","",IF(BF46&lt;=EvaluacionControl!$I$13,"Deficiente",IF(BF46&lt;=EvaluacionControl!$I$14,"Débil",IF(BF46&lt;=EvaluacionControl!$I$15,"Regular",IF(BF46&lt;=EvaluacionControl!$I$16,"Bueno",IF(BF46&lt;=EvaluacionControl!$I$17,"Adecuado","Optimo")))))))</f>
        <v>Optimo</v>
      </c>
      <c r="BH46" s="176">
        <f t="shared" si="8"/>
        <v>5</v>
      </c>
      <c r="BI46" s="177">
        <f t="shared" si="9"/>
        <v>1</v>
      </c>
      <c r="BJ46" s="177">
        <f t="shared" si="10"/>
        <v>1</v>
      </c>
      <c r="BK46" s="176">
        <f t="shared" si="11"/>
        <v>1</v>
      </c>
      <c r="BL46" s="176" t="str">
        <f>IF($BK46="","",IF(BK46&lt;=RInherente!$H$11,"BAJO",IF(BK46&lt;=RInherente!$H$12,"BAJO",IF(BK46&lt;=RInherente!$H$13,"MEDIO",IF(BK46&lt;=RInherente!$H$14,"ALTO","MUY ALTO")))))</f>
        <v>BAJO</v>
      </c>
      <c r="BM46" s="178" t="s">
        <v>383</v>
      </c>
      <c r="BN46" s="178"/>
      <c r="BO46" s="179" t="s">
        <v>385</v>
      </c>
      <c r="BP46" s="179"/>
      <c r="BQ46" s="179"/>
      <c r="BR46" s="174" t="s">
        <v>384</v>
      </c>
      <c r="BS46" s="179" t="s">
        <v>385</v>
      </c>
      <c r="BT46" s="171">
        <v>43861</v>
      </c>
      <c r="BU46" s="171">
        <v>43277</v>
      </c>
      <c r="BV46" s="179" t="s">
        <v>386</v>
      </c>
      <c r="BW46" s="179"/>
      <c r="BX46" s="178" t="s">
        <v>387</v>
      </c>
      <c r="BY46" s="147"/>
      <c r="BZ46" s="7" t="str">
        <f t="shared" si="0"/>
        <v>Implementación del Sistema de SI</v>
      </c>
      <c r="CA46" s="7">
        <f>+COUNTIFS($BZ$12:BZ46,BZ46)</f>
        <v>7</v>
      </c>
      <c r="CB46" s="147" t="str">
        <f t="shared" si="1"/>
        <v>PRO-PTS-01</v>
      </c>
      <c r="CC46" s="7" t="str">
        <f t="shared" si="2"/>
        <v>Tecnología de la Información</v>
      </c>
      <c r="CD46" s="7" t="str">
        <f t="shared" si="3"/>
        <v>Seguridad de la informacion</v>
      </c>
    </row>
    <row r="47" spans="1:82" ht="65" x14ac:dyDescent="0.3">
      <c r="A47" s="7" t="str">
        <f t="shared" si="4"/>
        <v>Implementación del Sistema de SI</v>
      </c>
      <c r="B47" s="170">
        <v>36</v>
      </c>
      <c r="C47" s="180">
        <v>45936</v>
      </c>
      <c r="D47" s="172" t="s">
        <v>710</v>
      </c>
      <c r="E47" s="170" t="s">
        <v>162</v>
      </c>
      <c r="F47" s="173" t="s">
        <v>336</v>
      </c>
      <c r="G47" s="173" t="s">
        <v>680</v>
      </c>
      <c r="H47" s="173" t="s">
        <v>711</v>
      </c>
      <c r="I47" s="170" t="s">
        <v>578</v>
      </c>
      <c r="J47" s="170" t="s">
        <v>579</v>
      </c>
      <c r="K47" s="170" t="s">
        <v>167</v>
      </c>
      <c r="L47" s="170" t="s">
        <v>712</v>
      </c>
      <c r="M47" s="170" t="s">
        <v>165</v>
      </c>
      <c r="N47" s="180">
        <v>45918</v>
      </c>
      <c r="O47" s="180">
        <v>45913</v>
      </c>
      <c r="P47" s="170" t="s">
        <v>713</v>
      </c>
      <c r="Q47" s="170" t="s">
        <v>569</v>
      </c>
      <c r="R47" s="170" t="s">
        <v>570</v>
      </c>
      <c r="S47" s="193" t="s">
        <v>743</v>
      </c>
      <c r="T47" s="194" t="s">
        <v>186</v>
      </c>
      <c r="U47" s="194" t="s">
        <v>744</v>
      </c>
      <c r="V47" s="194" t="s">
        <v>24</v>
      </c>
      <c r="W47" s="194" t="s">
        <v>23</v>
      </c>
      <c r="X47" s="194" t="s">
        <v>598</v>
      </c>
      <c r="Y47" s="194" t="s">
        <v>599</v>
      </c>
      <c r="Z47" s="170" t="s">
        <v>155</v>
      </c>
      <c r="AA47" s="188" t="s">
        <v>551</v>
      </c>
      <c r="AB47" s="188" t="s">
        <v>551</v>
      </c>
      <c r="AC47" s="170" t="s">
        <v>206</v>
      </c>
      <c r="AD47" s="176">
        <v>1</v>
      </c>
      <c r="AE47" s="170" t="s">
        <v>134</v>
      </c>
      <c r="AF47" s="176">
        <v>1</v>
      </c>
      <c r="AG47" s="176">
        <v>1</v>
      </c>
      <c r="AH47" s="176" t="s">
        <v>28</v>
      </c>
      <c r="AI47" s="180">
        <v>45936</v>
      </c>
      <c r="AJ47" s="176">
        <v>30</v>
      </c>
      <c r="AK47" s="174" t="s">
        <v>1016</v>
      </c>
      <c r="AL47" s="180">
        <v>45936</v>
      </c>
      <c r="AM47" s="176" t="s">
        <v>641</v>
      </c>
      <c r="AN47" s="170" t="s">
        <v>745</v>
      </c>
      <c r="AO47" s="191" t="s">
        <v>636</v>
      </c>
      <c r="AP47" s="191" t="s">
        <v>600</v>
      </c>
      <c r="AQ47" s="170" t="s">
        <v>66</v>
      </c>
      <c r="AR47" s="176">
        <v>3</v>
      </c>
      <c r="AS47" s="170" t="s">
        <v>69</v>
      </c>
      <c r="AT47" s="176">
        <v>4</v>
      </c>
      <c r="AU47" s="170" t="s">
        <v>73</v>
      </c>
      <c r="AV47" s="176">
        <v>5</v>
      </c>
      <c r="AW47" s="170" t="s">
        <v>101</v>
      </c>
      <c r="AX47" s="176">
        <v>5</v>
      </c>
      <c r="AY47" s="170" t="s">
        <v>102</v>
      </c>
      <c r="AZ47" s="176">
        <v>5</v>
      </c>
      <c r="BA47" s="170" t="s">
        <v>103</v>
      </c>
      <c r="BB47" s="176">
        <v>5</v>
      </c>
      <c r="BC47" s="177">
        <f t="shared" si="5"/>
        <v>60</v>
      </c>
      <c r="BD47" s="176" t="str">
        <f>+IF($F47="","",IF(BC47="","",IF(BC47&lt;=EvaluacionControl!$I$13,"Deficiente",IF(BC47&lt;=EvaluacionControl!$I$14,"Débil",IF(BC47&lt;=EvaluacionControl!$I$15,"Regular",IF(BC47&lt;=EvaluacionControl!$I$16,"Bueno",IF(BC47&lt;=EvaluacionControl!$I$17,"Adecuado","Optimo")))))))</f>
        <v>Bueno</v>
      </c>
      <c r="BE47" s="176">
        <f t="shared" si="6"/>
        <v>3</v>
      </c>
      <c r="BF47" s="177">
        <f t="shared" si="7"/>
        <v>125</v>
      </c>
      <c r="BG47" s="176" t="str">
        <f>+IF($F47="","",IF(BF47="","",IF(BF47&lt;=EvaluacionControl!$I$13,"Deficiente",IF(BF47&lt;=EvaluacionControl!$I$14,"Débil",IF(BF47&lt;=EvaluacionControl!$I$15,"Regular",IF(BF47&lt;=EvaluacionControl!$I$16,"Bueno",IF(BF47&lt;=EvaluacionControl!$I$17,"Adecuado","Optimo")))))))</f>
        <v>Optimo</v>
      </c>
      <c r="BH47" s="176">
        <f t="shared" si="8"/>
        <v>5</v>
      </c>
      <c r="BI47" s="177">
        <f t="shared" si="9"/>
        <v>1</v>
      </c>
      <c r="BJ47" s="177">
        <f t="shared" si="10"/>
        <v>1</v>
      </c>
      <c r="BK47" s="176">
        <f t="shared" si="11"/>
        <v>1</v>
      </c>
      <c r="BL47" s="176" t="str">
        <f>IF($BK47="","",IF(BK47&lt;=RInherente!$H$11,"BAJO",IF(BK47&lt;=RInherente!$H$12,"BAJO",IF(BK47&lt;=RInherente!$H$13,"MEDIO",IF(BK47&lt;=RInherente!$H$14,"ALTO","MUY ALTO")))))</f>
        <v>BAJO</v>
      </c>
      <c r="BM47" s="178" t="s">
        <v>383</v>
      </c>
      <c r="BN47" s="178"/>
      <c r="BO47" s="179" t="s">
        <v>385</v>
      </c>
      <c r="BP47" s="179"/>
      <c r="BQ47" s="179"/>
      <c r="BR47" s="174" t="s">
        <v>384</v>
      </c>
      <c r="BS47" s="179" t="s">
        <v>385</v>
      </c>
      <c r="BT47" s="171">
        <v>43861</v>
      </c>
      <c r="BU47" s="171">
        <v>43277</v>
      </c>
      <c r="BV47" s="179" t="s">
        <v>386</v>
      </c>
      <c r="BW47" s="179"/>
      <c r="BX47" s="178" t="s">
        <v>387</v>
      </c>
      <c r="BY47" s="147"/>
      <c r="BZ47" s="7" t="str">
        <f t="shared" si="0"/>
        <v>Implementación del Sistema de SI</v>
      </c>
      <c r="CA47" s="7">
        <f>+COUNTIFS($BZ$12:BZ47,BZ47)</f>
        <v>8</v>
      </c>
      <c r="CB47" s="147" t="str">
        <f t="shared" si="1"/>
        <v>PRO-PTS-01</v>
      </c>
      <c r="CC47" s="7" t="str">
        <f t="shared" si="2"/>
        <v>Tecnología de la Información</v>
      </c>
      <c r="CD47" s="7" t="str">
        <f t="shared" si="3"/>
        <v>Seguridad de la informacion</v>
      </c>
    </row>
    <row r="48" spans="1:82" ht="65" x14ac:dyDescent="0.3">
      <c r="A48" s="7" t="str">
        <f t="shared" si="4"/>
        <v>Implementación del Sistema de SI</v>
      </c>
      <c r="B48" s="170">
        <v>37</v>
      </c>
      <c r="C48" s="180">
        <v>45936</v>
      </c>
      <c r="D48" s="172" t="s">
        <v>710</v>
      </c>
      <c r="E48" s="170" t="s">
        <v>162</v>
      </c>
      <c r="F48" s="173" t="s">
        <v>336</v>
      </c>
      <c r="G48" s="173" t="s">
        <v>680</v>
      </c>
      <c r="H48" s="173" t="s">
        <v>711</v>
      </c>
      <c r="I48" s="170" t="s">
        <v>578</v>
      </c>
      <c r="J48" s="170" t="s">
        <v>579</v>
      </c>
      <c r="K48" s="170" t="s">
        <v>167</v>
      </c>
      <c r="L48" s="170" t="s">
        <v>712</v>
      </c>
      <c r="M48" s="170" t="s">
        <v>165</v>
      </c>
      <c r="N48" s="180">
        <v>45918</v>
      </c>
      <c r="O48" s="180">
        <v>45913</v>
      </c>
      <c r="P48" s="170" t="s">
        <v>713</v>
      </c>
      <c r="Q48" s="170" t="s">
        <v>569</v>
      </c>
      <c r="R48" s="170" t="s">
        <v>570</v>
      </c>
      <c r="S48" s="193" t="s">
        <v>746</v>
      </c>
      <c r="T48" s="194" t="s">
        <v>186</v>
      </c>
      <c r="U48" s="194" t="s">
        <v>747</v>
      </c>
      <c r="V48" s="194" t="s">
        <v>24</v>
      </c>
      <c r="W48" s="194" t="s">
        <v>23</v>
      </c>
      <c r="X48" s="194" t="s">
        <v>598</v>
      </c>
      <c r="Y48" s="194" t="s">
        <v>599</v>
      </c>
      <c r="Z48" s="170" t="s">
        <v>155</v>
      </c>
      <c r="AA48" s="188" t="s">
        <v>551</v>
      </c>
      <c r="AB48" s="188" t="s">
        <v>551</v>
      </c>
      <c r="AC48" s="170" t="s">
        <v>206</v>
      </c>
      <c r="AD48" s="176">
        <v>1</v>
      </c>
      <c r="AE48" s="170" t="s">
        <v>134</v>
      </c>
      <c r="AF48" s="176">
        <v>1</v>
      </c>
      <c r="AG48" s="176">
        <v>1</v>
      </c>
      <c r="AH48" s="176" t="s">
        <v>28</v>
      </c>
      <c r="AI48" s="180">
        <v>45936</v>
      </c>
      <c r="AJ48" s="176">
        <v>31</v>
      </c>
      <c r="AK48" s="174" t="s">
        <v>748</v>
      </c>
      <c r="AL48" s="180">
        <v>45936</v>
      </c>
      <c r="AM48" s="176" t="s">
        <v>641</v>
      </c>
      <c r="AN48" s="170" t="s">
        <v>749</v>
      </c>
      <c r="AO48" s="191" t="s">
        <v>636</v>
      </c>
      <c r="AP48" s="191" t="s">
        <v>529</v>
      </c>
      <c r="AQ48" s="170" t="s">
        <v>66</v>
      </c>
      <c r="AR48" s="176">
        <v>3</v>
      </c>
      <c r="AS48" s="170" t="s">
        <v>69</v>
      </c>
      <c r="AT48" s="176">
        <v>4</v>
      </c>
      <c r="AU48" s="170" t="s">
        <v>73</v>
      </c>
      <c r="AV48" s="176">
        <v>5</v>
      </c>
      <c r="AW48" s="170" t="s">
        <v>101</v>
      </c>
      <c r="AX48" s="176">
        <v>5</v>
      </c>
      <c r="AY48" s="170" t="s">
        <v>102</v>
      </c>
      <c r="AZ48" s="176">
        <v>5</v>
      </c>
      <c r="BA48" s="170" t="s">
        <v>103</v>
      </c>
      <c r="BB48" s="176">
        <v>5</v>
      </c>
      <c r="BC48" s="177">
        <f t="shared" si="5"/>
        <v>60</v>
      </c>
      <c r="BD48" s="176" t="str">
        <f>+IF($F48="","",IF(BC48="","",IF(BC48&lt;=EvaluacionControl!$I$13,"Deficiente",IF(BC48&lt;=EvaluacionControl!$I$14,"Débil",IF(BC48&lt;=EvaluacionControl!$I$15,"Regular",IF(BC48&lt;=EvaluacionControl!$I$16,"Bueno",IF(BC48&lt;=EvaluacionControl!$I$17,"Adecuado","Optimo")))))))</f>
        <v>Bueno</v>
      </c>
      <c r="BE48" s="176">
        <f t="shared" si="6"/>
        <v>3</v>
      </c>
      <c r="BF48" s="177">
        <f t="shared" si="7"/>
        <v>125</v>
      </c>
      <c r="BG48" s="176" t="str">
        <f>+IF($F48="","",IF(BF48="","",IF(BF48&lt;=EvaluacionControl!$I$13,"Deficiente",IF(BF48&lt;=EvaluacionControl!$I$14,"Débil",IF(BF48&lt;=EvaluacionControl!$I$15,"Regular",IF(BF48&lt;=EvaluacionControl!$I$16,"Bueno",IF(BF48&lt;=EvaluacionControl!$I$17,"Adecuado","Optimo")))))))</f>
        <v>Optimo</v>
      </c>
      <c r="BH48" s="176">
        <f t="shared" si="8"/>
        <v>5</v>
      </c>
      <c r="BI48" s="177">
        <f t="shared" si="9"/>
        <v>1</v>
      </c>
      <c r="BJ48" s="177">
        <f t="shared" si="10"/>
        <v>1</v>
      </c>
      <c r="BK48" s="176">
        <f t="shared" si="11"/>
        <v>1</v>
      </c>
      <c r="BL48" s="176" t="str">
        <f>IF($BK48="","",IF(BK48&lt;=RInherente!$H$11,"BAJO",IF(BK48&lt;=RInherente!$H$12,"BAJO",IF(BK48&lt;=RInherente!$H$13,"MEDIO",IF(BK48&lt;=RInherente!$H$14,"ALTO","MUY ALTO")))))</f>
        <v>BAJO</v>
      </c>
      <c r="BM48" s="178" t="s">
        <v>383</v>
      </c>
      <c r="BN48" s="178"/>
      <c r="BO48" s="179" t="s">
        <v>385</v>
      </c>
      <c r="BP48" s="179"/>
      <c r="BQ48" s="179"/>
      <c r="BR48" s="174" t="s">
        <v>384</v>
      </c>
      <c r="BS48" s="179" t="s">
        <v>385</v>
      </c>
      <c r="BT48" s="171">
        <v>43861</v>
      </c>
      <c r="BU48" s="171">
        <v>43277</v>
      </c>
      <c r="BV48" s="179" t="s">
        <v>386</v>
      </c>
      <c r="BW48" s="179"/>
      <c r="BX48" s="178" t="s">
        <v>387</v>
      </c>
      <c r="BY48" s="147"/>
      <c r="BZ48" s="7" t="str">
        <f t="shared" si="0"/>
        <v>Implementación del Sistema de SI</v>
      </c>
      <c r="CA48" s="7">
        <f>+COUNTIFS($BZ$12:BZ48,BZ48)</f>
        <v>9</v>
      </c>
      <c r="CB48" s="147" t="str">
        <f t="shared" si="1"/>
        <v>PRO-PTS-01</v>
      </c>
      <c r="CC48" s="7" t="str">
        <f t="shared" si="2"/>
        <v>Tecnología de la Información</v>
      </c>
      <c r="CD48" s="7" t="str">
        <f t="shared" si="3"/>
        <v>Seguridad de la informacion</v>
      </c>
    </row>
    <row r="49" spans="1:82" ht="65" x14ac:dyDescent="0.3">
      <c r="A49" s="7" t="str">
        <f t="shared" si="4"/>
        <v>Implementación del Sistema de SI</v>
      </c>
      <c r="B49" s="170">
        <v>38</v>
      </c>
      <c r="C49" s="180">
        <v>45936</v>
      </c>
      <c r="D49" s="172" t="s">
        <v>710</v>
      </c>
      <c r="E49" s="170" t="s">
        <v>162</v>
      </c>
      <c r="F49" s="173" t="s">
        <v>336</v>
      </c>
      <c r="G49" s="173" t="s">
        <v>680</v>
      </c>
      <c r="H49" s="173" t="s">
        <v>711</v>
      </c>
      <c r="I49" s="170" t="s">
        <v>578</v>
      </c>
      <c r="J49" s="170" t="s">
        <v>579</v>
      </c>
      <c r="K49" s="170" t="s">
        <v>167</v>
      </c>
      <c r="L49" s="170" t="s">
        <v>712</v>
      </c>
      <c r="M49" s="170" t="s">
        <v>165</v>
      </c>
      <c r="N49" s="180">
        <v>45918</v>
      </c>
      <c r="O49" s="180">
        <v>45913</v>
      </c>
      <c r="P49" s="170" t="s">
        <v>713</v>
      </c>
      <c r="Q49" s="170" t="s">
        <v>569</v>
      </c>
      <c r="R49" s="170" t="s">
        <v>570</v>
      </c>
      <c r="S49" s="193" t="s">
        <v>750</v>
      </c>
      <c r="T49" s="194" t="s">
        <v>186</v>
      </c>
      <c r="U49" s="194" t="s">
        <v>751</v>
      </c>
      <c r="V49" s="194" t="s">
        <v>24</v>
      </c>
      <c r="W49" s="194" t="s">
        <v>23</v>
      </c>
      <c r="X49" s="194" t="s">
        <v>598</v>
      </c>
      <c r="Y49" s="194" t="s">
        <v>599</v>
      </c>
      <c r="Z49" s="170" t="s">
        <v>155</v>
      </c>
      <c r="AA49" s="188" t="s">
        <v>551</v>
      </c>
      <c r="AB49" s="188" t="s">
        <v>551</v>
      </c>
      <c r="AC49" s="170" t="s">
        <v>206</v>
      </c>
      <c r="AD49" s="176">
        <v>1</v>
      </c>
      <c r="AE49" s="170" t="s">
        <v>134</v>
      </c>
      <c r="AF49" s="176">
        <v>1</v>
      </c>
      <c r="AG49" s="176">
        <v>1</v>
      </c>
      <c r="AH49" s="176" t="s">
        <v>28</v>
      </c>
      <c r="AI49" s="180">
        <v>45936</v>
      </c>
      <c r="AJ49" s="176">
        <v>33</v>
      </c>
      <c r="AK49" s="174" t="s">
        <v>752</v>
      </c>
      <c r="AL49" s="180">
        <v>45936</v>
      </c>
      <c r="AM49" s="176" t="s">
        <v>732</v>
      </c>
      <c r="AN49" s="170" t="s">
        <v>753</v>
      </c>
      <c r="AO49" s="191" t="s">
        <v>636</v>
      </c>
      <c r="AP49" s="191" t="s">
        <v>600</v>
      </c>
      <c r="AQ49" s="170" t="s">
        <v>71</v>
      </c>
      <c r="AR49" s="176">
        <v>5</v>
      </c>
      <c r="AS49" s="170" t="s">
        <v>69</v>
      </c>
      <c r="AT49" s="176">
        <v>4</v>
      </c>
      <c r="AU49" s="170" t="s">
        <v>73</v>
      </c>
      <c r="AV49" s="176">
        <v>5</v>
      </c>
      <c r="AW49" s="170" t="s">
        <v>101</v>
      </c>
      <c r="AX49" s="176">
        <v>5</v>
      </c>
      <c r="AY49" s="170" t="s">
        <v>102</v>
      </c>
      <c r="AZ49" s="176">
        <v>5</v>
      </c>
      <c r="BA49" s="170" t="s">
        <v>103</v>
      </c>
      <c r="BB49" s="176">
        <v>5</v>
      </c>
      <c r="BC49" s="177">
        <f t="shared" si="5"/>
        <v>100</v>
      </c>
      <c r="BD49" s="176" t="str">
        <f>+IF($F49="","",IF(BC49="","",IF(BC49&lt;=EvaluacionControl!$I$13,"Deficiente",IF(BC49&lt;=EvaluacionControl!$I$14,"Débil",IF(BC49&lt;=EvaluacionControl!$I$15,"Regular",IF(BC49&lt;=EvaluacionControl!$I$16,"Bueno",IF(BC49&lt;=EvaluacionControl!$I$17,"Adecuado","Optimo")))))))</f>
        <v>Optimo</v>
      </c>
      <c r="BE49" s="176">
        <f t="shared" si="6"/>
        <v>5</v>
      </c>
      <c r="BF49" s="177">
        <f t="shared" si="7"/>
        <v>125</v>
      </c>
      <c r="BG49" s="176" t="str">
        <f>+IF($F49="","",IF(BF49="","",IF(BF49&lt;=EvaluacionControl!$I$13,"Deficiente",IF(BF49&lt;=EvaluacionControl!$I$14,"Débil",IF(BF49&lt;=EvaluacionControl!$I$15,"Regular",IF(BF49&lt;=EvaluacionControl!$I$16,"Bueno",IF(BF49&lt;=EvaluacionControl!$I$17,"Adecuado","Optimo")))))))</f>
        <v>Optimo</v>
      </c>
      <c r="BH49" s="176">
        <f t="shared" si="8"/>
        <v>5</v>
      </c>
      <c r="BI49" s="177">
        <f t="shared" si="9"/>
        <v>1</v>
      </c>
      <c r="BJ49" s="177">
        <f t="shared" si="10"/>
        <v>1</v>
      </c>
      <c r="BK49" s="176">
        <f t="shared" si="11"/>
        <v>1</v>
      </c>
      <c r="BL49" s="176" t="str">
        <f>IF($BK49="","",IF(BK49&lt;=RInherente!$H$11,"BAJO",IF(BK49&lt;=RInherente!$H$12,"BAJO",IF(BK49&lt;=RInherente!$H$13,"MEDIO",IF(BK49&lt;=RInherente!$H$14,"ALTO","MUY ALTO")))))</f>
        <v>BAJO</v>
      </c>
      <c r="BM49" s="178" t="s">
        <v>383</v>
      </c>
      <c r="BN49" s="178"/>
      <c r="BO49" s="179" t="s">
        <v>385</v>
      </c>
      <c r="BP49" s="179"/>
      <c r="BQ49" s="179"/>
      <c r="BR49" s="174" t="s">
        <v>384</v>
      </c>
      <c r="BS49" s="179" t="s">
        <v>385</v>
      </c>
      <c r="BT49" s="171">
        <v>43861</v>
      </c>
      <c r="BU49" s="171">
        <v>43277</v>
      </c>
      <c r="BV49" s="179" t="s">
        <v>386</v>
      </c>
      <c r="BW49" s="179"/>
      <c r="BX49" s="178" t="s">
        <v>387</v>
      </c>
      <c r="BY49" s="147"/>
      <c r="BZ49" s="7" t="str">
        <f t="shared" si="0"/>
        <v>Implementación del Sistema de SI</v>
      </c>
      <c r="CA49" s="7">
        <f>+COUNTIFS($BZ$12:BZ49,BZ49)</f>
        <v>10</v>
      </c>
      <c r="CB49" s="147" t="str">
        <f t="shared" si="1"/>
        <v>PRO-PTS-01</v>
      </c>
      <c r="CC49" s="7" t="str">
        <f t="shared" si="2"/>
        <v>Tecnología de la Información</v>
      </c>
      <c r="CD49" s="7" t="str">
        <f t="shared" si="3"/>
        <v>Seguridad de la informacion</v>
      </c>
    </row>
    <row r="50" spans="1:82" ht="65" x14ac:dyDescent="0.3">
      <c r="A50" s="7" t="str">
        <f t="shared" si="4"/>
        <v>Implementación del Sistema de SI</v>
      </c>
      <c r="B50" s="170">
        <v>39</v>
      </c>
      <c r="C50" s="180">
        <v>45936</v>
      </c>
      <c r="D50" s="172" t="s">
        <v>710</v>
      </c>
      <c r="E50" s="170" t="s">
        <v>162</v>
      </c>
      <c r="F50" s="173" t="s">
        <v>336</v>
      </c>
      <c r="G50" s="173" t="s">
        <v>680</v>
      </c>
      <c r="H50" s="173" t="s">
        <v>711</v>
      </c>
      <c r="I50" s="170" t="s">
        <v>578</v>
      </c>
      <c r="J50" s="170" t="s">
        <v>579</v>
      </c>
      <c r="K50" s="170" t="s">
        <v>167</v>
      </c>
      <c r="L50" s="170" t="s">
        <v>712</v>
      </c>
      <c r="M50" s="170" t="s">
        <v>165</v>
      </c>
      <c r="N50" s="180">
        <v>45918</v>
      </c>
      <c r="O50" s="180">
        <v>45913</v>
      </c>
      <c r="P50" s="170" t="s">
        <v>713</v>
      </c>
      <c r="Q50" s="170" t="s">
        <v>569</v>
      </c>
      <c r="R50" s="170" t="s">
        <v>570</v>
      </c>
      <c r="S50" s="193" t="s">
        <v>241</v>
      </c>
      <c r="T50" s="194" t="s">
        <v>186</v>
      </c>
      <c r="U50" s="194" t="s">
        <v>754</v>
      </c>
      <c r="V50" s="194" t="s">
        <v>24</v>
      </c>
      <c r="W50" s="194" t="s">
        <v>23</v>
      </c>
      <c r="X50" s="194" t="s">
        <v>598</v>
      </c>
      <c r="Y50" s="194" t="s">
        <v>599</v>
      </c>
      <c r="Z50" s="170" t="s">
        <v>155</v>
      </c>
      <c r="AA50" s="188" t="s">
        <v>551</v>
      </c>
      <c r="AB50" s="188" t="s">
        <v>551</v>
      </c>
      <c r="AC50" s="170" t="s">
        <v>206</v>
      </c>
      <c r="AD50" s="176">
        <v>1</v>
      </c>
      <c r="AE50" s="170" t="s">
        <v>134</v>
      </c>
      <c r="AF50" s="176">
        <v>1</v>
      </c>
      <c r="AG50" s="176">
        <v>1</v>
      </c>
      <c r="AH50" s="176" t="s">
        <v>28</v>
      </c>
      <c r="AI50" s="180">
        <v>45936</v>
      </c>
      <c r="AJ50" s="176">
        <v>14</v>
      </c>
      <c r="AK50" s="174" t="s">
        <v>1017</v>
      </c>
      <c r="AL50" s="180">
        <v>45936</v>
      </c>
      <c r="AM50" s="176" t="s">
        <v>755</v>
      </c>
      <c r="AN50" s="170" t="s">
        <v>756</v>
      </c>
      <c r="AO50" s="191" t="s">
        <v>636</v>
      </c>
      <c r="AP50" s="191" t="s">
        <v>600</v>
      </c>
      <c r="AQ50" s="170" t="s">
        <v>66</v>
      </c>
      <c r="AR50" s="176">
        <v>3</v>
      </c>
      <c r="AS50" s="170" t="s">
        <v>69</v>
      </c>
      <c r="AT50" s="176">
        <v>4</v>
      </c>
      <c r="AU50" s="170" t="s">
        <v>73</v>
      </c>
      <c r="AV50" s="176">
        <v>5</v>
      </c>
      <c r="AW50" s="170" t="s">
        <v>101</v>
      </c>
      <c r="AX50" s="176">
        <v>5</v>
      </c>
      <c r="AY50" s="170" t="s">
        <v>102</v>
      </c>
      <c r="AZ50" s="176">
        <v>5</v>
      </c>
      <c r="BA50" s="170" t="s">
        <v>103</v>
      </c>
      <c r="BB50" s="176">
        <v>5</v>
      </c>
      <c r="BC50" s="177">
        <f t="shared" si="5"/>
        <v>60</v>
      </c>
      <c r="BD50" s="176" t="str">
        <f>+IF($F50="","",IF(BC50="","",IF(BC50&lt;=EvaluacionControl!$I$13,"Deficiente",IF(BC50&lt;=EvaluacionControl!$I$14,"Débil",IF(BC50&lt;=EvaluacionControl!$I$15,"Regular",IF(BC50&lt;=EvaluacionControl!$I$16,"Bueno",IF(BC50&lt;=EvaluacionControl!$I$17,"Adecuado","Optimo")))))))</f>
        <v>Bueno</v>
      </c>
      <c r="BE50" s="176">
        <f t="shared" si="6"/>
        <v>3</v>
      </c>
      <c r="BF50" s="177">
        <f t="shared" si="7"/>
        <v>125</v>
      </c>
      <c r="BG50" s="176" t="str">
        <f>+IF($F50="","",IF(BF50="","",IF(BF50&lt;=EvaluacionControl!$I$13,"Deficiente",IF(BF50&lt;=EvaluacionControl!$I$14,"Débil",IF(BF50&lt;=EvaluacionControl!$I$15,"Regular",IF(BF50&lt;=EvaluacionControl!$I$16,"Bueno",IF(BF50&lt;=EvaluacionControl!$I$17,"Adecuado","Optimo")))))))</f>
        <v>Optimo</v>
      </c>
      <c r="BH50" s="176">
        <f t="shared" si="8"/>
        <v>5</v>
      </c>
      <c r="BI50" s="177">
        <f t="shared" si="9"/>
        <v>1</v>
      </c>
      <c r="BJ50" s="177">
        <f t="shared" si="10"/>
        <v>1</v>
      </c>
      <c r="BK50" s="176">
        <f t="shared" si="11"/>
        <v>1</v>
      </c>
      <c r="BL50" s="176" t="str">
        <f>IF($BK50="","",IF(BK50&lt;=RInherente!$H$11,"BAJO",IF(BK50&lt;=RInherente!$H$12,"BAJO",IF(BK50&lt;=RInherente!$H$13,"MEDIO",IF(BK50&lt;=RInherente!$H$14,"ALTO","MUY ALTO")))))</f>
        <v>BAJO</v>
      </c>
      <c r="BM50" s="178" t="s">
        <v>383</v>
      </c>
      <c r="BN50" s="178"/>
      <c r="BO50" s="179" t="s">
        <v>385</v>
      </c>
      <c r="BP50" s="179"/>
      <c r="BQ50" s="179"/>
      <c r="BR50" s="174" t="s">
        <v>384</v>
      </c>
      <c r="BS50" s="179" t="s">
        <v>385</v>
      </c>
      <c r="BT50" s="171">
        <v>43861</v>
      </c>
      <c r="BU50" s="171">
        <v>43277</v>
      </c>
      <c r="BV50" s="179" t="s">
        <v>386</v>
      </c>
      <c r="BW50" s="179"/>
      <c r="BX50" s="178" t="s">
        <v>387</v>
      </c>
      <c r="BY50" s="147"/>
      <c r="BZ50" s="7" t="str">
        <f t="shared" si="0"/>
        <v>Implementación del Sistema de SI</v>
      </c>
      <c r="CA50" s="7">
        <f>+COUNTIFS($BZ$12:BZ50,BZ50)</f>
        <v>11</v>
      </c>
      <c r="CB50" s="147" t="str">
        <f t="shared" si="1"/>
        <v>PRO-PTS-01</v>
      </c>
      <c r="CC50" s="7" t="str">
        <f t="shared" si="2"/>
        <v>Tecnología de la Información</v>
      </c>
      <c r="CD50" s="7" t="str">
        <f t="shared" si="3"/>
        <v>Seguridad de la informacion</v>
      </c>
    </row>
    <row r="51" spans="1:82" ht="65" x14ac:dyDescent="0.3">
      <c r="A51" s="7" t="str">
        <f t="shared" si="4"/>
        <v>Implementación del Sistema de SI</v>
      </c>
      <c r="B51" s="170">
        <v>40</v>
      </c>
      <c r="C51" s="180">
        <v>45936</v>
      </c>
      <c r="D51" s="172" t="s">
        <v>710</v>
      </c>
      <c r="E51" s="170" t="s">
        <v>162</v>
      </c>
      <c r="F51" s="173" t="s">
        <v>336</v>
      </c>
      <c r="G51" s="173" t="s">
        <v>680</v>
      </c>
      <c r="H51" s="173" t="s">
        <v>711</v>
      </c>
      <c r="I51" s="170" t="s">
        <v>578</v>
      </c>
      <c r="J51" s="170" t="s">
        <v>579</v>
      </c>
      <c r="K51" s="170" t="s">
        <v>167</v>
      </c>
      <c r="L51" s="170" t="s">
        <v>712</v>
      </c>
      <c r="M51" s="170" t="s">
        <v>165</v>
      </c>
      <c r="N51" s="180">
        <v>45918</v>
      </c>
      <c r="O51" s="180">
        <v>45913</v>
      </c>
      <c r="P51" s="170" t="s">
        <v>713</v>
      </c>
      <c r="Q51" s="170" t="s">
        <v>569</v>
      </c>
      <c r="R51" s="170" t="s">
        <v>570</v>
      </c>
      <c r="S51" s="193" t="s">
        <v>275</v>
      </c>
      <c r="T51" s="194" t="s">
        <v>186</v>
      </c>
      <c r="U51" s="194" t="s">
        <v>757</v>
      </c>
      <c r="V51" s="194" t="s">
        <v>24</v>
      </c>
      <c r="W51" s="194" t="s">
        <v>23</v>
      </c>
      <c r="X51" s="194" t="s">
        <v>598</v>
      </c>
      <c r="Y51" s="194" t="s">
        <v>599</v>
      </c>
      <c r="Z51" s="170" t="s">
        <v>155</v>
      </c>
      <c r="AA51" s="188" t="s">
        <v>551</v>
      </c>
      <c r="AB51" s="188" t="s">
        <v>551</v>
      </c>
      <c r="AC51" s="170" t="s">
        <v>205</v>
      </c>
      <c r="AD51" s="176">
        <v>2</v>
      </c>
      <c r="AE51" s="170" t="s">
        <v>134</v>
      </c>
      <c r="AF51" s="176">
        <v>1</v>
      </c>
      <c r="AG51" s="176">
        <v>2</v>
      </c>
      <c r="AH51" s="176" t="s">
        <v>28</v>
      </c>
      <c r="AI51" s="180">
        <v>45936</v>
      </c>
      <c r="AJ51" s="176">
        <v>15</v>
      </c>
      <c r="AK51" s="174" t="s">
        <v>1018</v>
      </c>
      <c r="AL51" s="180">
        <v>45936</v>
      </c>
      <c r="AM51" s="176" t="s">
        <v>677</v>
      </c>
      <c r="AN51" s="170" t="s">
        <v>758</v>
      </c>
      <c r="AO51" s="191" t="s">
        <v>636</v>
      </c>
      <c r="AP51" s="191" t="s">
        <v>600</v>
      </c>
      <c r="AQ51" s="170" t="s">
        <v>66</v>
      </c>
      <c r="AR51" s="176">
        <v>3</v>
      </c>
      <c r="AS51" s="170" t="s">
        <v>69</v>
      </c>
      <c r="AT51" s="176">
        <v>4</v>
      </c>
      <c r="AU51" s="170" t="s">
        <v>73</v>
      </c>
      <c r="AV51" s="176">
        <v>5</v>
      </c>
      <c r="AW51" s="170" t="s">
        <v>101</v>
      </c>
      <c r="AX51" s="176">
        <v>5</v>
      </c>
      <c r="AY51" s="170" t="s">
        <v>102</v>
      </c>
      <c r="AZ51" s="176">
        <v>5</v>
      </c>
      <c r="BA51" s="170" t="s">
        <v>103</v>
      </c>
      <c r="BB51" s="176">
        <v>5</v>
      </c>
      <c r="BC51" s="177">
        <f t="shared" si="5"/>
        <v>60</v>
      </c>
      <c r="BD51" s="176" t="str">
        <f>+IF($F51="","",IF(BC51="","",IF(BC51&lt;=EvaluacionControl!$I$13,"Deficiente",IF(BC51&lt;=EvaluacionControl!$I$14,"Débil",IF(BC51&lt;=EvaluacionControl!$I$15,"Regular",IF(BC51&lt;=EvaluacionControl!$I$16,"Bueno",IF(BC51&lt;=EvaluacionControl!$I$17,"Adecuado","Optimo")))))))</f>
        <v>Bueno</v>
      </c>
      <c r="BE51" s="176">
        <f t="shared" si="6"/>
        <v>3</v>
      </c>
      <c r="BF51" s="177">
        <f t="shared" si="7"/>
        <v>125</v>
      </c>
      <c r="BG51" s="176" t="str">
        <f>+IF($F51="","",IF(BF51="","",IF(BF51&lt;=EvaluacionControl!$I$13,"Deficiente",IF(BF51&lt;=EvaluacionControl!$I$14,"Débil",IF(BF51&lt;=EvaluacionControl!$I$15,"Regular",IF(BF51&lt;=EvaluacionControl!$I$16,"Bueno",IF(BF51&lt;=EvaluacionControl!$I$17,"Adecuado","Optimo")))))))</f>
        <v>Optimo</v>
      </c>
      <c r="BH51" s="176">
        <f t="shared" si="8"/>
        <v>5</v>
      </c>
      <c r="BI51" s="177">
        <f t="shared" si="9"/>
        <v>1</v>
      </c>
      <c r="BJ51" s="177">
        <f t="shared" si="10"/>
        <v>1</v>
      </c>
      <c r="BK51" s="176">
        <f t="shared" si="11"/>
        <v>1</v>
      </c>
      <c r="BL51" s="176" t="str">
        <f>IF($BK51="","",IF(BK51&lt;=RInherente!$H$11,"BAJO",IF(BK51&lt;=RInherente!$H$12,"BAJO",IF(BK51&lt;=RInherente!$H$13,"MEDIO",IF(BK51&lt;=RInherente!$H$14,"ALTO","MUY ALTO")))))</f>
        <v>BAJO</v>
      </c>
      <c r="BM51" s="178" t="s">
        <v>383</v>
      </c>
      <c r="BN51" s="178"/>
      <c r="BO51" s="179" t="s">
        <v>385</v>
      </c>
      <c r="BP51" s="179"/>
      <c r="BQ51" s="179"/>
      <c r="BR51" s="174" t="s">
        <v>384</v>
      </c>
      <c r="BS51" s="179" t="s">
        <v>385</v>
      </c>
      <c r="BT51" s="171">
        <v>43861</v>
      </c>
      <c r="BU51" s="171">
        <v>43277</v>
      </c>
      <c r="BV51" s="179" t="s">
        <v>386</v>
      </c>
      <c r="BW51" s="179"/>
      <c r="BX51" s="178" t="s">
        <v>387</v>
      </c>
      <c r="BY51" s="147"/>
      <c r="BZ51" s="7" t="str">
        <f t="shared" si="0"/>
        <v>Implementación del Sistema de SI</v>
      </c>
      <c r="CA51" s="7">
        <f>+COUNTIFS($BZ$12:BZ51,BZ51)</f>
        <v>12</v>
      </c>
      <c r="CB51" s="147" t="str">
        <f t="shared" si="1"/>
        <v>PRO-PTS-01</v>
      </c>
      <c r="CC51" s="7" t="str">
        <f t="shared" si="2"/>
        <v>Tecnología de la Información</v>
      </c>
      <c r="CD51" s="7" t="str">
        <f t="shared" si="3"/>
        <v>Seguridad de la informacion</v>
      </c>
    </row>
    <row r="52" spans="1:82" ht="65" x14ac:dyDescent="0.3">
      <c r="A52" s="7" t="str">
        <f t="shared" si="4"/>
        <v>Implementación del Sistema de SI</v>
      </c>
      <c r="B52" s="170">
        <v>41</v>
      </c>
      <c r="C52" s="180">
        <v>45936</v>
      </c>
      <c r="D52" s="172" t="s">
        <v>710</v>
      </c>
      <c r="E52" s="170" t="s">
        <v>162</v>
      </c>
      <c r="F52" s="173" t="s">
        <v>336</v>
      </c>
      <c r="G52" s="173" t="s">
        <v>680</v>
      </c>
      <c r="H52" s="173" t="s">
        <v>711</v>
      </c>
      <c r="I52" s="170" t="s">
        <v>578</v>
      </c>
      <c r="J52" s="170" t="s">
        <v>579</v>
      </c>
      <c r="K52" s="170" t="s">
        <v>167</v>
      </c>
      <c r="L52" s="170" t="s">
        <v>712</v>
      </c>
      <c r="M52" s="170" t="s">
        <v>165</v>
      </c>
      <c r="N52" s="180">
        <v>45918</v>
      </c>
      <c r="O52" s="180">
        <v>45913</v>
      </c>
      <c r="P52" s="170" t="s">
        <v>713</v>
      </c>
      <c r="Q52" s="170" t="s">
        <v>569</v>
      </c>
      <c r="R52" s="170" t="s">
        <v>570</v>
      </c>
      <c r="S52" s="193" t="s">
        <v>759</v>
      </c>
      <c r="T52" s="194" t="s">
        <v>186</v>
      </c>
      <c r="U52" s="194" t="s">
        <v>760</v>
      </c>
      <c r="V52" s="194" t="s">
        <v>24</v>
      </c>
      <c r="W52" s="194" t="s">
        <v>23</v>
      </c>
      <c r="X52" s="194" t="s">
        <v>598</v>
      </c>
      <c r="Y52" s="194" t="s">
        <v>599</v>
      </c>
      <c r="Z52" s="170" t="s">
        <v>155</v>
      </c>
      <c r="AA52" s="188" t="s">
        <v>551</v>
      </c>
      <c r="AB52" s="188" t="s">
        <v>551</v>
      </c>
      <c r="AC52" s="170" t="s">
        <v>206</v>
      </c>
      <c r="AD52" s="176">
        <v>1</v>
      </c>
      <c r="AE52" s="170" t="s">
        <v>134</v>
      </c>
      <c r="AF52" s="176">
        <v>1</v>
      </c>
      <c r="AG52" s="176">
        <v>1</v>
      </c>
      <c r="AH52" s="176" t="s">
        <v>28</v>
      </c>
      <c r="AI52" s="180">
        <v>45936</v>
      </c>
      <c r="AJ52" s="176">
        <v>39</v>
      </c>
      <c r="AK52" s="174" t="s">
        <v>761</v>
      </c>
      <c r="AL52" s="180">
        <v>45936</v>
      </c>
      <c r="AM52" s="176" t="s">
        <v>732</v>
      </c>
      <c r="AN52" s="170" t="s">
        <v>762</v>
      </c>
      <c r="AO52" s="191" t="s">
        <v>636</v>
      </c>
      <c r="AP52" s="191" t="s">
        <v>600</v>
      </c>
      <c r="AQ52" s="170" t="s">
        <v>66</v>
      </c>
      <c r="AR52" s="176">
        <v>3</v>
      </c>
      <c r="AS52" s="170" t="s">
        <v>69</v>
      </c>
      <c r="AT52" s="176">
        <v>4</v>
      </c>
      <c r="AU52" s="170" t="s">
        <v>73</v>
      </c>
      <c r="AV52" s="176">
        <v>5</v>
      </c>
      <c r="AW52" s="170" t="s">
        <v>93</v>
      </c>
      <c r="AX52" s="176">
        <v>2</v>
      </c>
      <c r="AY52" s="170" t="s">
        <v>102</v>
      </c>
      <c r="AZ52" s="176">
        <v>5</v>
      </c>
      <c r="BA52" s="170" t="s">
        <v>103</v>
      </c>
      <c r="BB52" s="176">
        <v>5</v>
      </c>
      <c r="BC52" s="177">
        <f t="shared" si="5"/>
        <v>60</v>
      </c>
      <c r="BD52" s="176" t="str">
        <f>+IF($F52="","",IF(BC52="","",IF(BC52&lt;=EvaluacionControl!$I$13,"Deficiente",IF(BC52&lt;=EvaluacionControl!$I$14,"Débil",IF(BC52&lt;=EvaluacionControl!$I$15,"Regular",IF(BC52&lt;=EvaluacionControl!$I$16,"Bueno",IF(BC52&lt;=EvaluacionControl!$I$17,"Adecuado","Optimo")))))))</f>
        <v>Bueno</v>
      </c>
      <c r="BE52" s="176">
        <f t="shared" si="6"/>
        <v>3</v>
      </c>
      <c r="BF52" s="177">
        <f t="shared" si="7"/>
        <v>50</v>
      </c>
      <c r="BG52" s="176" t="str">
        <f>+IF($F52="","",IF(BF52="","",IF(BF52&lt;=EvaluacionControl!$I$13,"Deficiente",IF(BF52&lt;=EvaluacionControl!$I$14,"Débil",IF(BF52&lt;=EvaluacionControl!$I$15,"Regular",IF(BF52&lt;=EvaluacionControl!$I$16,"Bueno",IF(BF52&lt;=EvaluacionControl!$I$17,"Adecuado","Optimo")))))))</f>
        <v>Bueno</v>
      </c>
      <c r="BH52" s="176">
        <f t="shared" si="8"/>
        <v>3</v>
      </c>
      <c r="BI52" s="177">
        <f t="shared" si="9"/>
        <v>1</v>
      </c>
      <c r="BJ52" s="177">
        <f t="shared" si="10"/>
        <v>1</v>
      </c>
      <c r="BK52" s="176">
        <f t="shared" si="11"/>
        <v>1</v>
      </c>
      <c r="BL52" s="176" t="str">
        <f>IF($BK52="","",IF(BK52&lt;=RInherente!$H$11,"BAJO",IF(BK52&lt;=RInherente!$H$12,"BAJO",IF(BK52&lt;=RInherente!$H$13,"MEDIO",IF(BK52&lt;=RInherente!$H$14,"ALTO","MUY ALTO")))))</f>
        <v>BAJO</v>
      </c>
      <c r="BM52" s="178" t="s">
        <v>383</v>
      </c>
      <c r="BN52" s="178"/>
      <c r="BO52" s="179" t="s">
        <v>385</v>
      </c>
      <c r="BP52" s="179"/>
      <c r="BQ52" s="179"/>
      <c r="BR52" s="174" t="s">
        <v>384</v>
      </c>
      <c r="BS52" s="179" t="s">
        <v>385</v>
      </c>
      <c r="BT52" s="171">
        <v>43861</v>
      </c>
      <c r="BU52" s="171">
        <v>43277</v>
      </c>
      <c r="BV52" s="179" t="s">
        <v>386</v>
      </c>
      <c r="BW52" s="179"/>
      <c r="BX52" s="178" t="s">
        <v>387</v>
      </c>
      <c r="BY52" s="147"/>
      <c r="BZ52" s="7" t="str">
        <f t="shared" si="0"/>
        <v>Implementación del Sistema de SI</v>
      </c>
      <c r="CA52" s="7">
        <f>+COUNTIFS($BZ$12:BZ52,BZ52)</f>
        <v>13</v>
      </c>
      <c r="CB52" s="147" t="str">
        <f t="shared" si="1"/>
        <v>PRO-PTS-01</v>
      </c>
      <c r="CC52" s="7" t="str">
        <f t="shared" si="2"/>
        <v>Tecnología de la Información</v>
      </c>
      <c r="CD52" s="7" t="str">
        <f t="shared" si="3"/>
        <v>Seguridad de la informacion</v>
      </c>
    </row>
    <row r="53" spans="1:82" ht="65" x14ac:dyDescent="0.3">
      <c r="A53" s="7" t="str">
        <f t="shared" si="4"/>
        <v>Implementación del Sistema de SI</v>
      </c>
      <c r="B53" s="170">
        <v>42</v>
      </c>
      <c r="C53" s="180">
        <v>45936</v>
      </c>
      <c r="D53" s="172" t="s">
        <v>710</v>
      </c>
      <c r="E53" s="170" t="s">
        <v>162</v>
      </c>
      <c r="F53" s="173" t="s">
        <v>336</v>
      </c>
      <c r="G53" s="173" t="s">
        <v>680</v>
      </c>
      <c r="H53" s="173" t="s">
        <v>711</v>
      </c>
      <c r="I53" s="170" t="s">
        <v>578</v>
      </c>
      <c r="J53" s="170" t="s">
        <v>579</v>
      </c>
      <c r="K53" s="170" t="s">
        <v>167</v>
      </c>
      <c r="L53" s="170" t="s">
        <v>712</v>
      </c>
      <c r="M53" s="170" t="s">
        <v>165</v>
      </c>
      <c r="N53" s="180">
        <v>45918</v>
      </c>
      <c r="O53" s="180">
        <v>45913</v>
      </c>
      <c r="P53" s="170" t="s">
        <v>713</v>
      </c>
      <c r="Q53" s="170" t="s">
        <v>569</v>
      </c>
      <c r="R53" s="170" t="s">
        <v>570</v>
      </c>
      <c r="S53" s="193" t="s">
        <v>763</v>
      </c>
      <c r="T53" s="194" t="s">
        <v>186</v>
      </c>
      <c r="U53" s="194" t="s">
        <v>764</v>
      </c>
      <c r="V53" s="194" t="s">
        <v>24</v>
      </c>
      <c r="W53" s="194" t="s">
        <v>23</v>
      </c>
      <c r="X53" s="194" t="s">
        <v>598</v>
      </c>
      <c r="Y53" s="194" t="s">
        <v>599</v>
      </c>
      <c r="Z53" s="170" t="s">
        <v>155</v>
      </c>
      <c r="AA53" s="188" t="s">
        <v>551</v>
      </c>
      <c r="AB53" s="188" t="s">
        <v>551</v>
      </c>
      <c r="AC53" s="170" t="s">
        <v>206</v>
      </c>
      <c r="AD53" s="176">
        <v>1</v>
      </c>
      <c r="AE53" s="170" t="s">
        <v>134</v>
      </c>
      <c r="AF53" s="176">
        <v>1</v>
      </c>
      <c r="AG53" s="176">
        <v>1</v>
      </c>
      <c r="AH53" s="176" t="s">
        <v>28</v>
      </c>
      <c r="AI53" s="180">
        <v>45936</v>
      </c>
      <c r="AJ53" s="176">
        <v>40</v>
      </c>
      <c r="AK53" s="174" t="s">
        <v>765</v>
      </c>
      <c r="AL53" s="180">
        <v>45936</v>
      </c>
      <c r="AM53" s="176" t="s">
        <v>732</v>
      </c>
      <c r="AN53" s="170" t="s">
        <v>766</v>
      </c>
      <c r="AO53" s="191" t="s">
        <v>636</v>
      </c>
      <c r="AP53" s="191" t="s">
        <v>600</v>
      </c>
      <c r="AQ53" s="170" t="s">
        <v>66</v>
      </c>
      <c r="AR53" s="176">
        <v>3</v>
      </c>
      <c r="AS53" s="170" t="s">
        <v>69</v>
      </c>
      <c r="AT53" s="176">
        <v>4</v>
      </c>
      <c r="AU53" s="170" t="s">
        <v>73</v>
      </c>
      <c r="AV53" s="176">
        <v>5</v>
      </c>
      <c r="AW53" s="170" t="s">
        <v>93</v>
      </c>
      <c r="AX53" s="176">
        <v>2</v>
      </c>
      <c r="AY53" s="170" t="s">
        <v>102</v>
      </c>
      <c r="AZ53" s="176">
        <v>5</v>
      </c>
      <c r="BA53" s="170" t="s">
        <v>103</v>
      </c>
      <c r="BB53" s="176">
        <v>5</v>
      </c>
      <c r="BC53" s="177">
        <f t="shared" si="5"/>
        <v>60</v>
      </c>
      <c r="BD53" s="176" t="str">
        <f>+IF($F53="","",IF(BC53="","",IF(BC53&lt;=EvaluacionControl!$I$13,"Deficiente",IF(BC53&lt;=EvaluacionControl!$I$14,"Débil",IF(BC53&lt;=EvaluacionControl!$I$15,"Regular",IF(BC53&lt;=EvaluacionControl!$I$16,"Bueno",IF(BC53&lt;=EvaluacionControl!$I$17,"Adecuado","Optimo")))))))</f>
        <v>Bueno</v>
      </c>
      <c r="BE53" s="176">
        <f t="shared" si="6"/>
        <v>3</v>
      </c>
      <c r="BF53" s="177">
        <f t="shared" si="7"/>
        <v>50</v>
      </c>
      <c r="BG53" s="176" t="str">
        <f>+IF($F53="","",IF(BF53="","",IF(BF53&lt;=EvaluacionControl!$I$13,"Deficiente",IF(BF53&lt;=EvaluacionControl!$I$14,"Débil",IF(BF53&lt;=EvaluacionControl!$I$15,"Regular",IF(BF53&lt;=EvaluacionControl!$I$16,"Bueno",IF(BF53&lt;=EvaluacionControl!$I$17,"Adecuado","Optimo")))))))</f>
        <v>Bueno</v>
      </c>
      <c r="BH53" s="176">
        <f t="shared" si="8"/>
        <v>3</v>
      </c>
      <c r="BI53" s="177">
        <f t="shared" si="9"/>
        <v>1</v>
      </c>
      <c r="BJ53" s="177">
        <f t="shared" si="10"/>
        <v>1</v>
      </c>
      <c r="BK53" s="176">
        <f t="shared" si="11"/>
        <v>1</v>
      </c>
      <c r="BL53" s="176" t="str">
        <f>IF($BK53="","",IF(BK53&lt;=RInherente!$H$11,"BAJO",IF(BK53&lt;=RInherente!$H$12,"BAJO",IF(BK53&lt;=RInherente!$H$13,"MEDIO",IF(BK53&lt;=RInherente!$H$14,"ALTO","MUY ALTO")))))</f>
        <v>BAJO</v>
      </c>
      <c r="BM53" s="178" t="s">
        <v>383</v>
      </c>
      <c r="BN53" s="178"/>
      <c r="BO53" s="179" t="s">
        <v>385</v>
      </c>
      <c r="BP53" s="179"/>
      <c r="BQ53" s="179"/>
      <c r="BR53" s="174" t="s">
        <v>384</v>
      </c>
      <c r="BS53" s="179" t="s">
        <v>385</v>
      </c>
      <c r="BT53" s="171">
        <v>43861</v>
      </c>
      <c r="BU53" s="171">
        <v>43277</v>
      </c>
      <c r="BV53" s="179" t="s">
        <v>386</v>
      </c>
      <c r="BW53" s="179"/>
      <c r="BX53" s="178" t="s">
        <v>387</v>
      </c>
      <c r="BY53" s="147"/>
      <c r="BZ53" s="7" t="str">
        <f t="shared" si="0"/>
        <v>Implementación del Sistema de SI</v>
      </c>
      <c r="CA53" s="7">
        <f>+COUNTIFS($BZ$12:BZ53,BZ53)</f>
        <v>14</v>
      </c>
      <c r="CB53" s="147" t="str">
        <f t="shared" si="1"/>
        <v>PRO-PTS-01</v>
      </c>
      <c r="CC53" s="7" t="str">
        <f t="shared" si="2"/>
        <v>Tecnología de la Información</v>
      </c>
      <c r="CD53" s="7" t="str">
        <f t="shared" si="3"/>
        <v>Seguridad de la informacion</v>
      </c>
    </row>
    <row r="54" spans="1:82" ht="65" x14ac:dyDescent="0.3">
      <c r="A54" s="7" t="str">
        <f t="shared" si="4"/>
        <v>Implementación del Sistema de SI</v>
      </c>
      <c r="B54" s="170">
        <v>43</v>
      </c>
      <c r="C54" s="180">
        <v>45936</v>
      </c>
      <c r="D54" s="172" t="s">
        <v>710</v>
      </c>
      <c r="E54" s="170" t="s">
        <v>162</v>
      </c>
      <c r="F54" s="173" t="s">
        <v>336</v>
      </c>
      <c r="G54" s="173" t="s">
        <v>680</v>
      </c>
      <c r="H54" s="173" t="s">
        <v>711</v>
      </c>
      <c r="I54" s="170" t="s">
        <v>578</v>
      </c>
      <c r="J54" s="170" t="s">
        <v>579</v>
      </c>
      <c r="K54" s="170" t="s">
        <v>167</v>
      </c>
      <c r="L54" s="170" t="s">
        <v>712</v>
      </c>
      <c r="M54" s="170" t="s">
        <v>165</v>
      </c>
      <c r="N54" s="180">
        <v>45918</v>
      </c>
      <c r="O54" s="180">
        <v>45913</v>
      </c>
      <c r="P54" s="170" t="s">
        <v>713</v>
      </c>
      <c r="Q54" s="170" t="s">
        <v>569</v>
      </c>
      <c r="R54" s="170" t="s">
        <v>570</v>
      </c>
      <c r="S54" s="193" t="s">
        <v>767</v>
      </c>
      <c r="T54" s="194" t="s">
        <v>186</v>
      </c>
      <c r="U54" s="194" t="s">
        <v>1019</v>
      </c>
      <c r="V54" s="194" t="s">
        <v>24</v>
      </c>
      <c r="W54" s="194" t="s">
        <v>23</v>
      </c>
      <c r="X54" s="194" t="s">
        <v>598</v>
      </c>
      <c r="Y54" s="194" t="s">
        <v>599</v>
      </c>
      <c r="Z54" s="170" t="s">
        <v>155</v>
      </c>
      <c r="AA54" s="188" t="s">
        <v>551</v>
      </c>
      <c r="AB54" s="188" t="s">
        <v>551</v>
      </c>
      <c r="AC54" s="170" t="s">
        <v>206</v>
      </c>
      <c r="AD54" s="176">
        <v>1</v>
      </c>
      <c r="AE54" s="170" t="s">
        <v>134</v>
      </c>
      <c r="AF54" s="176">
        <v>1</v>
      </c>
      <c r="AG54" s="176">
        <v>1</v>
      </c>
      <c r="AH54" s="176" t="s">
        <v>28</v>
      </c>
      <c r="AI54" s="180">
        <v>45936</v>
      </c>
      <c r="AJ54" s="176">
        <v>41</v>
      </c>
      <c r="AK54" s="174" t="s">
        <v>768</v>
      </c>
      <c r="AL54" s="180">
        <v>45936</v>
      </c>
      <c r="AM54" s="176" t="s">
        <v>769</v>
      </c>
      <c r="AN54" s="170" t="s">
        <v>770</v>
      </c>
      <c r="AO54" s="191" t="s">
        <v>636</v>
      </c>
      <c r="AP54" s="191" t="s">
        <v>600</v>
      </c>
      <c r="AQ54" s="170" t="s">
        <v>66</v>
      </c>
      <c r="AR54" s="176">
        <v>3</v>
      </c>
      <c r="AS54" s="170" t="s">
        <v>69</v>
      </c>
      <c r="AT54" s="176">
        <v>4</v>
      </c>
      <c r="AU54" s="170" t="s">
        <v>73</v>
      </c>
      <c r="AV54" s="176">
        <v>5</v>
      </c>
      <c r="AW54" s="170" t="s">
        <v>93</v>
      </c>
      <c r="AX54" s="176">
        <v>2</v>
      </c>
      <c r="AY54" s="170" t="s">
        <v>102</v>
      </c>
      <c r="AZ54" s="176">
        <v>5</v>
      </c>
      <c r="BA54" s="170" t="s">
        <v>103</v>
      </c>
      <c r="BB54" s="176">
        <v>5</v>
      </c>
      <c r="BC54" s="177">
        <f t="shared" si="5"/>
        <v>60</v>
      </c>
      <c r="BD54" s="176" t="str">
        <f>+IF($F54="","",IF(BC54="","",IF(BC54&lt;=EvaluacionControl!$I$13,"Deficiente",IF(BC54&lt;=EvaluacionControl!$I$14,"Débil",IF(BC54&lt;=EvaluacionControl!$I$15,"Regular",IF(BC54&lt;=EvaluacionControl!$I$16,"Bueno",IF(BC54&lt;=EvaluacionControl!$I$17,"Adecuado","Optimo")))))))</f>
        <v>Bueno</v>
      </c>
      <c r="BE54" s="176">
        <f t="shared" si="6"/>
        <v>3</v>
      </c>
      <c r="BF54" s="177">
        <f t="shared" si="7"/>
        <v>50</v>
      </c>
      <c r="BG54" s="176" t="str">
        <f>+IF($F54="","",IF(BF54="","",IF(BF54&lt;=EvaluacionControl!$I$13,"Deficiente",IF(BF54&lt;=EvaluacionControl!$I$14,"Débil",IF(BF54&lt;=EvaluacionControl!$I$15,"Regular",IF(BF54&lt;=EvaluacionControl!$I$16,"Bueno",IF(BF54&lt;=EvaluacionControl!$I$17,"Adecuado","Optimo")))))))</f>
        <v>Bueno</v>
      </c>
      <c r="BH54" s="176">
        <f t="shared" si="8"/>
        <v>3</v>
      </c>
      <c r="BI54" s="177">
        <f t="shared" si="9"/>
        <v>1</v>
      </c>
      <c r="BJ54" s="177">
        <f t="shared" si="10"/>
        <v>1</v>
      </c>
      <c r="BK54" s="176">
        <f t="shared" si="11"/>
        <v>1</v>
      </c>
      <c r="BL54" s="176" t="str">
        <f>IF($BK54="","",IF(BK54&lt;=RInherente!$H$11,"BAJO",IF(BK54&lt;=RInherente!$H$12,"BAJO",IF(BK54&lt;=RInherente!$H$13,"MEDIO",IF(BK54&lt;=RInherente!$H$14,"ALTO","MUY ALTO")))))</f>
        <v>BAJO</v>
      </c>
      <c r="BM54" s="178" t="s">
        <v>383</v>
      </c>
      <c r="BN54" s="178"/>
      <c r="BO54" s="179" t="s">
        <v>385</v>
      </c>
      <c r="BP54" s="179"/>
      <c r="BQ54" s="179"/>
      <c r="BR54" s="174" t="s">
        <v>384</v>
      </c>
      <c r="BS54" s="179" t="s">
        <v>385</v>
      </c>
      <c r="BT54" s="171">
        <v>43861</v>
      </c>
      <c r="BU54" s="171">
        <v>43277</v>
      </c>
      <c r="BV54" s="179" t="s">
        <v>386</v>
      </c>
      <c r="BW54" s="179"/>
      <c r="BX54" s="178" t="s">
        <v>387</v>
      </c>
      <c r="BY54" s="147"/>
      <c r="BZ54" s="7" t="str">
        <f t="shared" si="0"/>
        <v>Implementación del Sistema de SI</v>
      </c>
      <c r="CA54" s="7">
        <f>+COUNTIFS($BZ$12:BZ54,BZ54)</f>
        <v>15</v>
      </c>
      <c r="CB54" s="147" t="str">
        <f t="shared" si="1"/>
        <v>PRO-PTS-01</v>
      </c>
      <c r="CC54" s="7" t="str">
        <f t="shared" si="2"/>
        <v>Tecnología de la Información</v>
      </c>
      <c r="CD54" s="7" t="str">
        <f t="shared" si="3"/>
        <v>Seguridad de la informacion</v>
      </c>
    </row>
    <row r="55" spans="1:82" ht="65" x14ac:dyDescent="0.3">
      <c r="A55" s="7" t="str">
        <f t="shared" si="4"/>
        <v>Implementación del Sistema de SI</v>
      </c>
      <c r="B55" s="170">
        <v>44</v>
      </c>
      <c r="C55" s="180">
        <v>45936</v>
      </c>
      <c r="D55" s="172" t="s">
        <v>710</v>
      </c>
      <c r="E55" s="170" t="s">
        <v>162</v>
      </c>
      <c r="F55" s="173" t="s">
        <v>336</v>
      </c>
      <c r="G55" s="173" t="s">
        <v>680</v>
      </c>
      <c r="H55" s="173" t="s">
        <v>711</v>
      </c>
      <c r="I55" s="170" t="s">
        <v>578</v>
      </c>
      <c r="J55" s="170" t="s">
        <v>579</v>
      </c>
      <c r="K55" s="170" t="s">
        <v>167</v>
      </c>
      <c r="L55" s="170" t="s">
        <v>712</v>
      </c>
      <c r="M55" s="170" t="s">
        <v>165</v>
      </c>
      <c r="N55" s="180">
        <v>45918</v>
      </c>
      <c r="O55" s="180">
        <v>45913</v>
      </c>
      <c r="P55" s="170" t="s">
        <v>713</v>
      </c>
      <c r="Q55" s="170" t="s">
        <v>569</v>
      </c>
      <c r="R55" s="170" t="s">
        <v>570</v>
      </c>
      <c r="S55" s="193" t="s">
        <v>771</v>
      </c>
      <c r="T55" s="194" t="s">
        <v>186</v>
      </c>
      <c r="U55" s="194" t="s">
        <v>772</v>
      </c>
      <c r="V55" s="194" t="s">
        <v>24</v>
      </c>
      <c r="W55" s="194" t="s">
        <v>23</v>
      </c>
      <c r="X55" s="194" t="s">
        <v>598</v>
      </c>
      <c r="Y55" s="194" t="s">
        <v>599</v>
      </c>
      <c r="Z55" s="170" t="s">
        <v>155</v>
      </c>
      <c r="AA55" s="188" t="s">
        <v>551</v>
      </c>
      <c r="AB55" s="188" t="s">
        <v>551</v>
      </c>
      <c r="AC55" s="170" t="s">
        <v>206</v>
      </c>
      <c r="AD55" s="176">
        <v>1</v>
      </c>
      <c r="AE55" s="170" t="s">
        <v>134</v>
      </c>
      <c r="AF55" s="176">
        <v>1</v>
      </c>
      <c r="AG55" s="176">
        <v>1</v>
      </c>
      <c r="AH55" s="176" t="s">
        <v>28</v>
      </c>
      <c r="AI55" s="180">
        <v>45936</v>
      </c>
      <c r="AJ55" s="176">
        <v>42</v>
      </c>
      <c r="AK55" s="174" t="s">
        <v>773</v>
      </c>
      <c r="AL55" s="180">
        <v>45936</v>
      </c>
      <c r="AM55" s="176" t="s">
        <v>732</v>
      </c>
      <c r="AN55" s="170" t="s">
        <v>774</v>
      </c>
      <c r="AO55" s="191" t="s">
        <v>636</v>
      </c>
      <c r="AP55" s="191" t="s">
        <v>600</v>
      </c>
      <c r="AQ55" s="170" t="s">
        <v>20</v>
      </c>
      <c r="AR55" s="176">
        <v>1</v>
      </c>
      <c r="AS55" s="170" t="s">
        <v>61</v>
      </c>
      <c r="AT55" s="176">
        <v>1</v>
      </c>
      <c r="AU55" s="170" t="s">
        <v>70</v>
      </c>
      <c r="AV55" s="176">
        <v>4</v>
      </c>
      <c r="AW55" s="170" t="s">
        <v>96</v>
      </c>
      <c r="AX55" s="176">
        <v>3</v>
      </c>
      <c r="AY55" s="170" t="s">
        <v>102</v>
      </c>
      <c r="AZ55" s="176">
        <v>5</v>
      </c>
      <c r="BA55" s="170" t="s">
        <v>98</v>
      </c>
      <c r="BB55" s="176">
        <v>3</v>
      </c>
      <c r="BC55" s="177">
        <f t="shared" si="5"/>
        <v>4</v>
      </c>
      <c r="BD55" s="176" t="str">
        <f>+IF($F55="","",IF(BC55="","",IF(BC55&lt;=EvaluacionControl!$I$13,"Deficiente",IF(BC55&lt;=EvaluacionControl!$I$14,"Débil",IF(BC55&lt;=EvaluacionControl!$I$15,"Regular",IF(BC55&lt;=EvaluacionControl!$I$16,"Bueno",IF(BC55&lt;=EvaluacionControl!$I$17,"Adecuado","Optimo")))))))</f>
        <v>Deficiente</v>
      </c>
      <c r="BE55" s="176">
        <f t="shared" si="6"/>
        <v>-1</v>
      </c>
      <c r="BF55" s="177">
        <f t="shared" si="7"/>
        <v>45</v>
      </c>
      <c r="BG55" s="176" t="str">
        <f>+IF($F55="","",IF(BF55="","",IF(BF55&lt;=EvaluacionControl!$I$13,"Deficiente",IF(BF55&lt;=EvaluacionControl!$I$14,"Débil",IF(BF55&lt;=EvaluacionControl!$I$15,"Regular",IF(BF55&lt;=EvaluacionControl!$I$16,"Bueno",IF(BF55&lt;=EvaluacionControl!$I$17,"Adecuado","Optimo")))))))</f>
        <v>Bueno</v>
      </c>
      <c r="BH55" s="176">
        <f t="shared" si="8"/>
        <v>3</v>
      </c>
      <c r="BI55" s="177">
        <f t="shared" si="9"/>
        <v>1</v>
      </c>
      <c r="BJ55" s="177">
        <f t="shared" si="10"/>
        <v>1</v>
      </c>
      <c r="BK55" s="176">
        <f t="shared" si="11"/>
        <v>1</v>
      </c>
      <c r="BL55" s="176" t="str">
        <f>IF($BK55="","",IF(BK55&lt;=RInherente!$H$11,"BAJO",IF(BK55&lt;=RInherente!$H$12,"BAJO",IF(BK55&lt;=RInherente!$H$13,"MEDIO",IF(BK55&lt;=RInherente!$H$14,"ALTO","MUY ALTO")))))</f>
        <v>BAJO</v>
      </c>
      <c r="BM55" s="178" t="s">
        <v>383</v>
      </c>
      <c r="BN55" s="178"/>
      <c r="BO55" s="179" t="s">
        <v>385</v>
      </c>
      <c r="BP55" s="179"/>
      <c r="BQ55" s="179"/>
      <c r="BR55" s="174" t="s">
        <v>384</v>
      </c>
      <c r="BS55" s="179" t="s">
        <v>385</v>
      </c>
      <c r="BT55" s="171">
        <v>43861</v>
      </c>
      <c r="BU55" s="171">
        <v>43277</v>
      </c>
      <c r="BV55" s="179" t="s">
        <v>386</v>
      </c>
      <c r="BW55" s="179"/>
      <c r="BX55" s="178" t="s">
        <v>387</v>
      </c>
      <c r="BY55" s="147"/>
      <c r="BZ55" s="7" t="str">
        <f t="shared" si="0"/>
        <v>Implementación del Sistema de SI</v>
      </c>
      <c r="CA55" s="7">
        <f>+COUNTIFS($BZ$12:BZ55,BZ55)</f>
        <v>16</v>
      </c>
      <c r="CB55" s="147" t="str">
        <f t="shared" si="1"/>
        <v>PRO-PTS-01</v>
      </c>
      <c r="CC55" s="7" t="str">
        <f t="shared" si="2"/>
        <v>Tecnología de la Información</v>
      </c>
      <c r="CD55" s="7" t="str">
        <f t="shared" si="3"/>
        <v>Seguridad de la informacion</v>
      </c>
    </row>
    <row r="56" spans="1:82" ht="65" x14ac:dyDescent="0.3">
      <c r="A56" s="7" t="str">
        <f t="shared" si="4"/>
        <v>Implementación del Sistema de SI</v>
      </c>
      <c r="B56" s="170">
        <v>45</v>
      </c>
      <c r="C56" s="180">
        <v>45936</v>
      </c>
      <c r="D56" s="172" t="s">
        <v>710</v>
      </c>
      <c r="E56" s="170" t="s">
        <v>162</v>
      </c>
      <c r="F56" s="173" t="s">
        <v>336</v>
      </c>
      <c r="G56" s="173" t="s">
        <v>680</v>
      </c>
      <c r="H56" s="173" t="s">
        <v>711</v>
      </c>
      <c r="I56" s="170" t="s">
        <v>578</v>
      </c>
      <c r="J56" s="170" t="s">
        <v>579</v>
      </c>
      <c r="K56" s="170" t="s">
        <v>167</v>
      </c>
      <c r="L56" s="170" t="s">
        <v>712</v>
      </c>
      <c r="M56" s="170" t="s">
        <v>165</v>
      </c>
      <c r="N56" s="180">
        <v>45918</v>
      </c>
      <c r="O56" s="180">
        <v>45913</v>
      </c>
      <c r="P56" s="170" t="s">
        <v>713</v>
      </c>
      <c r="Q56" s="170" t="s">
        <v>569</v>
      </c>
      <c r="R56" s="170" t="s">
        <v>570</v>
      </c>
      <c r="S56" s="193" t="s">
        <v>775</v>
      </c>
      <c r="T56" s="194" t="s">
        <v>186</v>
      </c>
      <c r="U56" s="194" t="s">
        <v>776</v>
      </c>
      <c r="V56" s="194" t="s">
        <v>24</v>
      </c>
      <c r="W56" s="194" t="s">
        <v>23</v>
      </c>
      <c r="X56" s="194" t="s">
        <v>598</v>
      </c>
      <c r="Y56" s="194" t="s">
        <v>599</v>
      </c>
      <c r="Z56" s="170" t="s">
        <v>155</v>
      </c>
      <c r="AA56" s="188" t="s">
        <v>551</v>
      </c>
      <c r="AB56" s="188" t="s">
        <v>551</v>
      </c>
      <c r="AC56" s="170" t="s">
        <v>206</v>
      </c>
      <c r="AD56" s="176">
        <v>1</v>
      </c>
      <c r="AE56" s="170" t="s">
        <v>134</v>
      </c>
      <c r="AF56" s="176">
        <v>1</v>
      </c>
      <c r="AG56" s="176">
        <v>1</v>
      </c>
      <c r="AH56" s="176" t="s">
        <v>28</v>
      </c>
      <c r="AI56" s="180">
        <v>45936</v>
      </c>
      <c r="AJ56" s="176">
        <v>43</v>
      </c>
      <c r="AK56" s="174" t="s">
        <v>1017</v>
      </c>
      <c r="AL56" s="180">
        <v>45936</v>
      </c>
      <c r="AM56" s="176" t="s">
        <v>769</v>
      </c>
      <c r="AN56" s="170" t="s">
        <v>756</v>
      </c>
      <c r="AO56" s="191" t="s">
        <v>636</v>
      </c>
      <c r="AP56" s="191" t="s">
        <v>600</v>
      </c>
      <c r="AQ56" s="170" t="s">
        <v>66</v>
      </c>
      <c r="AR56" s="176">
        <v>3</v>
      </c>
      <c r="AS56" s="170" t="s">
        <v>69</v>
      </c>
      <c r="AT56" s="176">
        <v>4</v>
      </c>
      <c r="AU56" s="170" t="s">
        <v>73</v>
      </c>
      <c r="AV56" s="176">
        <v>5</v>
      </c>
      <c r="AW56" s="170" t="s">
        <v>101</v>
      </c>
      <c r="AX56" s="176">
        <v>5</v>
      </c>
      <c r="AY56" s="170" t="s">
        <v>102</v>
      </c>
      <c r="AZ56" s="176">
        <v>5</v>
      </c>
      <c r="BA56" s="170" t="s">
        <v>103</v>
      </c>
      <c r="BB56" s="176">
        <v>5</v>
      </c>
      <c r="BC56" s="177">
        <f t="shared" si="5"/>
        <v>60</v>
      </c>
      <c r="BD56" s="176" t="str">
        <f>+IF($F56="","",IF(BC56="","",IF(BC56&lt;=EvaluacionControl!$I$13,"Deficiente",IF(BC56&lt;=EvaluacionControl!$I$14,"Débil",IF(BC56&lt;=EvaluacionControl!$I$15,"Regular",IF(BC56&lt;=EvaluacionControl!$I$16,"Bueno",IF(BC56&lt;=EvaluacionControl!$I$17,"Adecuado","Optimo")))))))</f>
        <v>Bueno</v>
      </c>
      <c r="BE56" s="176">
        <f t="shared" si="6"/>
        <v>3</v>
      </c>
      <c r="BF56" s="177">
        <f t="shared" si="7"/>
        <v>125</v>
      </c>
      <c r="BG56" s="176" t="str">
        <f>+IF($F56="","",IF(BF56="","",IF(BF56&lt;=EvaluacionControl!$I$13,"Deficiente",IF(BF56&lt;=EvaluacionControl!$I$14,"Débil",IF(BF56&lt;=EvaluacionControl!$I$15,"Regular",IF(BF56&lt;=EvaluacionControl!$I$16,"Bueno",IF(BF56&lt;=EvaluacionControl!$I$17,"Adecuado","Optimo")))))))</f>
        <v>Optimo</v>
      </c>
      <c r="BH56" s="176">
        <f t="shared" si="8"/>
        <v>5</v>
      </c>
      <c r="BI56" s="177">
        <f t="shared" si="9"/>
        <v>1</v>
      </c>
      <c r="BJ56" s="177">
        <f t="shared" si="10"/>
        <v>1</v>
      </c>
      <c r="BK56" s="176">
        <f t="shared" si="11"/>
        <v>1</v>
      </c>
      <c r="BL56" s="176" t="str">
        <f>IF($BK56="","",IF(BK56&lt;=RInherente!$H$11,"BAJO",IF(BK56&lt;=RInherente!$H$12,"BAJO",IF(BK56&lt;=RInherente!$H$13,"MEDIO",IF(BK56&lt;=RInherente!$H$14,"ALTO","MUY ALTO")))))</f>
        <v>BAJO</v>
      </c>
      <c r="BM56" s="178" t="s">
        <v>383</v>
      </c>
      <c r="BN56" s="178"/>
      <c r="BO56" s="179" t="s">
        <v>385</v>
      </c>
      <c r="BP56" s="179"/>
      <c r="BQ56" s="179"/>
      <c r="BR56" s="174" t="s">
        <v>384</v>
      </c>
      <c r="BS56" s="179" t="s">
        <v>385</v>
      </c>
      <c r="BT56" s="171">
        <v>43861</v>
      </c>
      <c r="BU56" s="171">
        <v>43277</v>
      </c>
      <c r="BV56" s="179" t="s">
        <v>386</v>
      </c>
      <c r="BW56" s="179"/>
      <c r="BX56" s="178" t="s">
        <v>387</v>
      </c>
      <c r="BY56" s="147"/>
      <c r="BZ56" s="7" t="str">
        <f t="shared" si="0"/>
        <v>Implementación del Sistema de SI</v>
      </c>
      <c r="CA56" s="7">
        <f>+COUNTIFS($BZ$12:BZ56,BZ56)</f>
        <v>17</v>
      </c>
      <c r="CB56" s="147" t="str">
        <f t="shared" si="1"/>
        <v>PRO-PTS-01</v>
      </c>
      <c r="CC56" s="7" t="str">
        <f t="shared" si="2"/>
        <v>Tecnología de la Información</v>
      </c>
      <c r="CD56" s="7" t="str">
        <f t="shared" si="3"/>
        <v>Seguridad de la informacion</v>
      </c>
    </row>
    <row r="57" spans="1:82" ht="65" x14ac:dyDescent="0.3">
      <c r="A57" s="7" t="str">
        <f t="shared" si="4"/>
        <v>Implementación del Sistema de SI</v>
      </c>
      <c r="B57" s="170">
        <v>46</v>
      </c>
      <c r="C57" s="180">
        <v>45936</v>
      </c>
      <c r="D57" s="172" t="s">
        <v>710</v>
      </c>
      <c r="E57" s="170" t="s">
        <v>162</v>
      </c>
      <c r="F57" s="173" t="s">
        <v>336</v>
      </c>
      <c r="G57" s="173" t="s">
        <v>680</v>
      </c>
      <c r="H57" s="173" t="s">
        <v>711</v>
      </c>
      <c r="I57" s="170" t="s">
        <v>578</v>
      </c>
      <c r="J57" s="170" t="s">
        <v>579</v>
      </c>
      <c r="K57" s="170" t="s">
        <v>167</v>
      </c>
      <c r="L57" s="170" t="s">
        <v>712</v>
      </c>
      <c r="M57" s="170" t="s">
        <v>165</v>
      </c>
      <c r="N57" s="180">
        <v>45918</v>
      </c>
      <c r="O57" s="180">
        <v>45913</v>
      </c>
      <c r="P57" s="170" t="s">
        <v>713</v>
      </c>
      <c r="Q57" s="170" t="s">
        <v>569</v>
      </c>
      <c r="R57" s="170" t="s">
        <v>570</v>
      </c>
      <c r="S57" s="193" t="s">
        <v>777</v>
      </c>
      <c r="T57" s="194" t="s">
        <v>186</v>
      </c>
      <c r="U57" s="194" t="s">
        <v>778</v>
      </c>
      <c r="V57" s="194" t="s">
        <v>24</v>
      </c>
      <c r="W57" s="194" t="s">
        <v>23</v>
      </c>
      <c r="X57" s="194" t="s">
        <v>598</v>
      </c>
      <c r="Y57" s="194" t="s">
        <v>599</v>
      </c>
      <c r="Z57" s="170" t="s">
        <v>155</v>
      </c>
      <c r="AA57" s="188" t="s">
        <v>551</v>
      </c>
      <c r="AB57" s="188" t="s">
        <v>551</v>
      </c>
      <c r="AC57" s="170" t="s">
        <v>206</v>
      </c>
      <c r="AD57" s="176">
        <v>1</v>
      </c>
      <c r="AE57" s="170" t="s">
        <v>134</v>
      </c>
      <c r="AF57" s="176">
        <v>1</v>
      </c>
      <c r="AG57" s="176">
        <v>1</v>
      </c>
      <c r="AH57" s="176" t="s">
        <v>28</v>
      </c>
      <c r="AI57" s="180">
        <v>45936</v>
      </c>
      <c r="AJ57" s="176">
        <v>44</v>
      </c>
      <c r="AK57" s="174" t="s">
        <v>1020</v>
      </c>
      <c r="AL57" s="180">
        <v>45936</v>
      </c>
      <c r="AM57" s="176" t="s">
        <v>677</v>
      </c>
      <c r="AN57" s="170" t="s">
        <v>678</v>
      </c>
      <c r="AO57" s="191" t="s">
        <v>636</v>
      </c>
      <c r="AP57" s="191" t="s">
        <v>600</v>
      </c>
      <c r="AQ57" s="170" t="s">
        <v>66</v>
      </c>
      <c r="AR57" s="176">
        <v>3</v>
      </c>
      <c r="AS57" s="170" t="s">
        <v>69</v>
      </c>
      <c r="AT57" s="176">
        <v>4</v>
      </c>
      <c r="AU57" s="170" t="s">
        <v>73</v>
      </c>
      <c r="AV57" s="176">
        <v>5</v>
      </c>
      <c r="AW57" s="170" t="s">
        <v>93</v>
      </c>
      <c r="AX57" s="176">
        <v>2</v>
      </c>
      <c r="AY57" s="170" t="s">
        <v>102</v>
      </c>
      <c r="AZ57" s="176">
        <v>5</v>
      </c>
      <c r="BA57" s="170" t="s">
        <v>103</v>
      </c>
      <c r="BB57" s="176">
        <v>5</v>
      </c>
      <c r="BC57" s="177">
        <f t="shared" si="5"/>
        <v>60</v>
      </c>
      <c r="BD57" s="176" t="str">
        <f>+IF($F57="","",IF(BC57="","",IF(BC57&lt;=EvaluacionControl!$I$13,"Deficiente",IF(BC57&lt;=EvaluacionControl!$I$14,"Débil",IF(BC57&lt;=EvaluacionControl!$I$15,"Regular",IF(BC57&lt;=EvaluacionControl!$I$16,"Bueno",IF(BC57&lt;=EvaluacionControl!$I$17,"Adecuado","Optimo")))))))</f>
        <v>Bueno</v>
      </c>
      <c r="BE57" s="176">
        <f t="shared" si="6"/>
        <v>3</v>
      </c>
      <c r="BF57" s="177">
        <f t="shared" si="7"/>
        <v>50</v>
      </c>
      <c r="BG57" s="176" t="str">
        <f>+IF($F57="","",IF(BF57="","",IF(BF57&lt;=EvaluacionControl!$I$13,"Deficiente",IF(BF57&lt;=EvaluacionControl!$I$14,"Débil",IF(BF57&lt;=EvaluacionControl!$I$15,"Regular",IF(BF57&lt;=EvaluacionControl!$I$16,"Bueno",IF(BF57&lt;=EvaluacionControl!$I$17,"Adecuado","Optimo")))))))</f>
        <v>Bueno</v>
      </c>
      <c r="BH57" s="176">
        <f t="shared" si="8"/>
        <v>3</v>
      </c>
      <c r="BI57" s="177">
        <f t="shared" si="9"/>
        <v>1</v>
      </c>
      <c r="BJ57" s="177">
        <f t="shared" si="10"/>
        <v>1</v>
      </c>
      <c r="BK57" s="176">
        <f t="shared" si="11"/>
        <v>1</v>
      </c>
      <c r="BL57" s="176" t="str">
        <f>IF($BK57="","",IF(BK57&lt;=RInherente!$H$11,"BAJO",IF(BK57&lt;=RInherente!$H$12,"BAJO",IF(BK57&lt;=RInherente!$H$13,"MEDIO",IF(BK57&lt;=RInherente!$H$14,"ALTO","MUY ALTO")))))</f>
        <v>BAJO</v>
      </c>
      <c r="BM57" s="178" t="s">
        <v>383</v>
      </c>
      <c r="BN57" s="178"/>
      <c r="BO57" s="179" t="s">
        <v>385</v>
      </c>
      <c r="BP57" s="179"/>
      <c r="BQ57" s="179"/>
      <c r="BR57" s="174" t="s">
        <v>384</v>
      </c>
      <c r="BS57" s="179" t="s">
        <v>385</v>
      </c>
      <c r="BT57" s="171">
        <v>43861</v>
      </c>
      <c r="BU57" s="171">
        <v>43277</v>
      </c>
      <c r="BV57" s="179" t="s">
        <v>386</v>
      </c>
      <c r="BW57" s="179"/>
      <c r="BX57" s="178" t="s">
        <v>387</v>
      </c>
      <c r="BY57" s="147"/>
      <c r="BZ57" s="7" t="str">
        <f t="shared" si="0"/>
        <v>Implementación del Sistema de SI</v>
      </c>
      <c r="CA57" s="7">
        <f>+COUNTIFS($BZ$12:BZ57,BZ57)</f>
        <v>18</v>
      </c>
      <c r="CB57" s="147" t="str">
        <f t="shared" si="1"/>
        <v>PRO-PTS-01</v>
      </c>
      <c r="CC57" s="7" t="str">
        <f t="shared" si="2"/>
        <v>Tecnología de la Información</v>
      </c>
      <c r="CD57" s="7" t="str">
        <f t="shared" si="3"/>
        <v>Seguridad de la informacion</v>
      </c>
    </row>
    <row r="58" spans="1:82" ht="104" x14ac:dyDescent="0.3">
      <c r="A58" s="7" t="str">
        <f t="shared" si="4"/>
        <v>Implementación del Sistema de SI</v>
      </c>
      <c r="B58" s="170">
        <v>47</v>
      </c>
      <c r="C58" s="180">
        <v>45936</v>
      </c>
      <c r="D58" s="172" t="s">
        <v>710</v>
      </c>
      <c r="E58" s="170" t="s">
        <v>162</v>
      </c>
      <c r="F58" s="173" t="s">
        <v>336</v>
      </c>
      <c r="G58" s="173" t="s">
        <v>680</v>
      </c>
      <c r="H58" s="173" t="s">
        <v>711</v>
      </c>
      <c r="I58" s="170" t="s">
        <v>578</v>
      </c>
      <c r="J58" s="170" t="s">
        <v>579</v>
      </c>
      <c r="K58" s="170" t="s">
        <v>167</v>
      </c>
      <c r="L58" s="170" t="s">
        <v>712</v>
      </c>
      <c r="M58" s="170" t="s">
        <v>165</v>
      </c>
      <c r="N58" s="180">
        <v>45918</v>
      </c>
      <c r="O58" s="180">
        <v>45913</v>
      </c>
      <c r="P58" s="170" t="s">
        <v>713</v>
      </c>
      <c r="Q58" s="170" t="s">
        <v>569</v>
      </c>
      <c r="R58" s="170" t="s">
        <v>570</v>
      </c>
      <c r="S58" s="201" t="s">
        <v>779</v>
      </c>
      <c r="T58" s="194" t="s">
        <v>186</v>
      </c>
      <c r="U58" s="194" t="s">
        <v>780</v>
      </c>
      <c r="V58" s="194" t="s">
        <v>24</v>
      </c>
      <c r="W58" s="194" t="s">
        <v>23</v>
      </c>
      <c r="X58" s="194" t="s">
        <v>598</v>
      </c>
      <c r="Y58" s="194" t="s">
        <v>599</v>
      </c>
      <c r="Z58" s="170" t="s">
        <v>155</v>
      </c>
      <c r="AA58" s="188" t="s">
        <v>551</v>
      </c>
      <c r="AB58" s="188" t="s">
        <v>551</v>
      </c>
      <c r="AC58" s="170" t="s">
        <v>205</v>
      </c>
      <c r="AD58" s="176">
        <v>2</v>
      </c>
      <c r="AE58" s="170" t="s">
        <v>33</v>
      </c>
      <c r="AF58" s="176">
        <v>2</v>
      </c>
      <c r="AG58" s="176">
        <v>4</v>
      </c>
      <c r="AH58" s="176" t="s">
        <v>558</v>
      </c>
      <c r="AI58" s="180">
        <v>45936</v>
      </c>
      <c r="AJ58" s="176">
        <v>45</v>
      </c>
      <c r="AK58" s="174" t="s">
        <v>1021</v>
      </c>
      <c r="AL58" s="180">
        <v>45936</v>
      </c>
      <c r="AM58" s="176" t="s">
        <v>641</v>
      </c>
      <c r="AN58" s="170" t="s">
        <v>781</v>
      </c>
      <c r="AO58" s="191" t="s">
        <v>636</v>
      </c>
      <c r="AP58" s="191" t="s">
        <v>600</v>
      </c>
      <c r="AQ58" s="170" t="s">
        <v>66</v>
      </c>
      <c r="AR58" s="176">
        <v>3</v>
      </c>
      <c r="AS58" s="170" t="s">
        <v>69</v>
      </c>
      <c r="AT58" s="176">
        <v>4</v>
      </c>
      <c r="AU58" s="170" t="s">
        <v>73</v>
      </c>
      <c r="AV58" s="176">
        <v>5</v>
      </c>
      <c r="AW58" s="170" t="s">
        <v>19</v>
      </c>
      <c r="AX58" s="176">
        <v>4</v>
      </c>
      <c r="AY58" s="170" t="s">
        <v>102</v>
      </c>
      <c r="AZ58" s="176">
        <v>5</v>
      </c>
      <c r="BA58" s="170" t="s">
        <v>103</v>
      </c>
      <c r="BB58" s="176">
        <v>5</v>
      </c>
      <c r="BC58" s="177">
        <f t="shared" si="5"/>
        <v>60</v>
      </c>
      <c r="BD58" s="176" t="str">
        <f>+IF($F58="","",IF(BC58="","",IF(BC58&lt;=EvaluacionControl!$I$13,"Deficiente",IF(BC58&lt;=EvaluacionControl!$I$14,"Débil",IF(BC58&lt;=EvaluacionControl!$I$15,"Regular",IF(BC58&lt;=EvaluacionControl!$I$16,"Bueno",IF(BC58&lt;=EvaluacionControl!$I$17,"Adecuado","Optimo")))))))</f>
        <v>Bueno</v>
      </c>
      <c r="BE58" s="176">
        <f t="shared" si="6"/>
        <v>3</v>
      </c>
      <c r="BF58" s="177">
        <f t="shared" si="7"/>
        <v>100</v>
      </c>
      <c r="BG58" s="176" t="str">
        <f>+IF($F58="","",IF(BF58="","",IF(BF58&lt;=EvaluacionControl!$I$13,"Deficiente",IF(BF58&lt;=EvaluacionControl!$I$14,"Débil",IF(BF58&lt;=EvaluacionControl!$I$15,"Regular",IF(BF58&lt;=EvaluacionControl!$I$16,"Bueno",IF(BF58&lt;=EvaluacionControl!$I$17,"Adecuado","Optimo")))))))</f>
        <v>Optimo</v>
      </c>
      <c r="BH58" s="176">
        <f t="shared" si="8"/>
        <v>5</v>
      </c>
      <c r="BI58" s="177">
        <f t="shared" si="9"/>
        <v>1</v>
      </c>
      <c r="BJ58" s="177">
        <f t="shared" si="10"/>
        <v>1</v>
      </c>
      <c r="BK58" s="176">
        <f t="shared" si="11"/>
        <v>1</v>
      </c>
      <c r="BL58" s="176" t="str">
        <f>IF($BK58="","",IF(BK58&lt;=RInherente!$H$11,"BAJO",IF(BK58&lt;=RInherente!$H$12,"BAJO",IF(BK58&lt;=RInherente!$H$13,"MEDIO",IF(BK58&lt;=RInherente!$H$14,"ALTO","MUY ALTO")))))</f>
        <v>BAJO</v>
      </c>
      <c r="BM58" s="178" t="s">
        <v>383</v>
      </c>
      <c r="BN58" s="178"/>
      <c r="BO58" s="179" t="s">
        <v>385</v>
      </c>
      <c r="BP58" s="179"/>
      <c r="BQ58" s="179"/>
      <c r="BR58" s="174" t="s">
        <v>384</v>
      </c>
      <c r="BS58" s="179" t="s">
        <v>385</v>
      </c>
      <c r="BT58" s="171">
        <v>43861</v>
      </c>
      <c r="BU58" s="171">
        <v>43277</v>
      </c>
      <c r="BV58" s="179" t="s">
        <v>386</v>
      </c>
      <c r="BW58" s="179"/>
      <c r="BX58" s="178" t="s">
        <v>387</v>
      </c>
      <c r="BY58" s="147"/>
      <c r="BZ58" s="7" t="str">
        <f t="shared" si="0"/>
        <v>Implementación del Sistema de SI</v>
      </c>
      <c r="CA58" s="7">
        <f>+COUNTIFS($BZ$12:BZ58,BZ58)</f>
        <v>19</v>
      </c>
      <c r="CB58" s="147" t="str">
        <f t="shared" si="1"/>
        <v>PRO-PTS-01</v>
      </c>
      <c r="CC58" s="7" t="str">
        <f t="shared" si="2"/>
        <v>Tecnología de la Información</v>
      </c>
      <c r="CD58" s="7" t="str">
        <f t="shared" si="3"/>
        <v>Seguridad de la informacion</v>
      </c>
    </row>
    <row r="59" spans="1:82" ht="65" x14ac:dyDescent="0.3">
      <c r="A59" s="7" t="str">
        <f t="shared" si="4"/>
        <v>Implementación del Sistema de SI</v>
      </c>
      <c r="B59" s="170">
        <v>48</v>
      </c>
      <c r="C59" s="180">
        <v>45936</v>
      </c>
      <c r="D59" s="172" t="s">
        <v>710</v>
      </c>
      <c r="E59" s="170" t="s">
        <v>162</v>
      </c>
      <c r="F59" s="173" t="s">
        <v>336</v>
      </c>
      <c r="G59" s="173" t="s">
        <v>680</v>
      </c>
      <c r="H59" s="173" t="s">
        <v>711</v>
      </c>
      <c r="I59" s="170" t="s">
        <v>578</v>
      </c>
      <c r="J59" s="170" t="s">
        <v>579</v>
      </c>
      <c r="K59" s="170" t="s">
        <v>167</v>
      </c>
      <c r="L59" s="170" t="s">
        <v>712</v>
      </c>
      <c r="M59" s="170" t="s">
        <v>165</v>
      </c>
      <c r="N59" s="180">
        <v>45918</v>
      </c>
      <c r="O59" s="180">
        <v>45913</v>
      </c>
      <c r="P59" s="170" t="s">
        <v>713</v>
      </c>
      <c r="Q59" s="170" t="s">
        <v>569</v>
      </c>
      <c r="R59" s="170" t="s">
        <v>570</v>
      </c>
      <c r="S59" s="193" t="s">
        <v>782</v>
      </c>
      <c r="T59" s="194" t="s">
        <v>186</v>
      </c>
      <c r="U59" s="194" t="s">
        <v>783</v>
      </c>
      <c r="V59" s="194" t="s">
        <v>24</v>
      </c>
      <c r="W59" s="194" t="s">
        <v>23</v>
      </c>
      <c r="X59" s="194" t="s">
        <v>598</v>
      </c>
      <c r="Y59" s="194" t="s">
        <v>599</v>
      </c>
      <c r="Z59" s="170" t="s">
        <v>155</v>
      </c>
      <c r="AA59" s="188" t="s">
        <v>551</v>
      </c>
      <c r="AB59" s="188" t="s">
        <v>551</v>
      </c>
      <c r="AC59" s="170" t="s">
        <v>206</v>
      </c>
      <c r="AD59" s="176">
        <v>1</v>
      </c>
      <c r="AE59" s="170" t="s">
        <v>33</v>
      </c>
      <c r="AF59" s="176">
        <v>2</v>
      </c>
      <c r="AG59" s="176">
        <v>2</v>
      </c>
      <c r="AH59" s="176" t="s">
        <v>28</v>
      </c>
      <c r="AI59" s="180">
        <v>45936</v>
      </c>
      <c r="AJ59" s="176">
        <v>46</v>
      </c>
      <c r="AK59" s="174" t="s">
        <v>784</v>
      </c>
      <c r="AL59" s="180">
        <v>45936</v>
      </c>
      <c r="AM59" s="176" t="s">
        <v>641</v>
      </c>
      <c r="AN59" s="170" t="s">
        <v>785</v>
      </c>
      <c r="AO59" s="191" t="s">
        <v>636</v>
      </c>
      <c r="AP59" s="191" t="s">
        <v>600</v>
      </c>
      <c r="AQ59" s="170" t="s">
        <v>66</v>
      </c>
      <c r="AR59" s="176">
        <v>3</v>
      </c>
      <c r="AS59" s="170" t="s">
        <v>69</v>
      </c>
      <c r="AT59" s="176">
        <v>4</v>
      </c>
      <c r="AU59" s="170" t="s">
        <v>73</v>
      </c>
      <c r="AV59" s="176">
        <v>5</v>
      </c>
      <c r="AW59" s="170" t="s">
        <v>101</v>
      </c>
      <c r="AX59" s="176">
        <v>5</v>
      </c>
      <c r="AY59" s="170" t="s">
        <v>102</v>
      </c>
      <c r="AZ59" s="176">
        <v>5</v>
      </c>
      <c r="BA59" s="170" t="s">
        <v>103</v>
      </c>
      <c r="BB59" s="176">
        <v>5</v>
      </c>
      <c r="BC59" s="177">
        <f t="shared" si="5"/>
        <v>60</v>
      </c>
      <c r="BD59" s="176" t="str">
        <f>+IF($F59="","",IF(BC59="","",IF(BC59&lt;=EvaluacionControl!$I$13,"Deficiente",IF(BC59&lt;=EvaluacionControl!$I$14,"Débil",IF(BC59&lt;=EvaluacionControl!$I$15,"Regular",IF(BC59&lt;=EvaluacionControl!$I$16,"Bueno",IF(BC59&lt;=EvaluacionControl!$I$17,"Adecuado","Optimo")))))))</f>
        <v>Bueno</v>
      </c>
      <c r="BE59" s="176">
        <f t="shared" si="6"/>
        <v>3</v>
      </c>
      <c r="BF59" s="177">
        <f t="shared" si="7"/>
        <v>125</v>
      </c>
      <c r="BG59" s="176" t="str">
        <f>+IF($F59="","",IF(BF59="","",IF(BF59&lt;=EvaluacionControl!$I$13,"Deficiente",IF(BF59&lt;=EvaluacionControl!$I$14,"Débil",IF(BF59&lt;=EvaluacionControl!$I$15,"Regular",IF(BF59&lt;=EvaluacionControl!$I$16,"Bueno",IF(BF59&lt;=EvaluacionControl!$I$17,"Adecuado","Optimo")))))))</f>
        <v>Optimo</v>
      </c>
      <c r="BH59" s="176">
        <f t="shared" si="8"/>
        <v>5</v>
      </c>
      <c r="BI59" s="177">
        <f t="shared" si="9"/>
        <v>1</v>
      </c>
      <c r="BJ59" s="177">
        <f t="shared" si="10"/>
        <v>1</v>
      </c>
      <c r="BK59" s="176">
        <f t="shared" si="11"/>
        <v>1</v>
      </c>
      <c r="BL59" s="176" t="str">
        <f>IF($BK59="","",IF(BK59&lt;=RInherente!$H$11,"BAJO",IF(BK59&lt;=RInherente!$H$12,"BAJO",IF(BK59&lt;=RInherente!$H$13,"MEDIO",IF(BK59&lt;=RInherente!$H$14,"ALTO","MUY ALTO")))))</f>
        <v>BAJO</v>
      </c>
      <c r="BM59" s="178" t="s">
        <v>383</v>
      </c>
      <c r="BN59" s="178"/>
      <c r="BO59" s="179" t="s">
        <v>385</v>
      </c>
      <c r="BP59" s="179"/>
      <c r="BQ59" s="179"/>
      <c r="BR59" s="174" t="s">
        <v>384</v>
      </c>
      <c r="BS59" s="179" t="s">
        <v>385</v>
      </c>
      <c r="BT59" s="171">
        <v>43861</v>
      </c>
      <c r="BU59" s="171">
        <v>43277</v>
      </c>
      <c r="BV59" s="179" t="s">
        <v>386</v>
      </c>
      <c r="BW59" s="179"/>
      <c r="BX59" s="178" t="s">
        <v>387</v>
      </c>
      <c r="BY59" s="147"/>
      <c r="BZ59" s="7" t="str">
        <f t="shared" si="0"/>
        <v>Implementación del Sistema de SI</v>
      </c>
      <c r="CA59" s="7">
        <f>+COUNTIFS($BZ$12:BZ59,BZ59)</f>
        <v>20</v>
      </c>
      <c r="CB59" s="147" t="str">
        <f t="shared" si="1"/>
        <v>PRO-PTS-01</v>
      </c>
      <c r="CC59" s="7" t="str">
        <f t="shared" si="2"/>
        <v>Tecnología de la Información</v>
      </c>
      <c r="CD59" s="7" t="str">
        <f t="shared" si="3"/>
        <v>Seguridad de la informacion</v>
      </c>
    </row>
    <row r="60" spans="1:82" ht="65" x14ac:dyDescent="0.3">
      <c r="A60" s="7" t="str">
        <f t="shared" si="4"/>
        <v>Implementación del Sistema de SI</v>
      </c>
      <c r="B60" s="170">
        <v>49</v>
      </c>
      <c r="C60" s="180">
        <v>45936</v>
      </c>
      <c r="D60" s="172" t="s">
        <v>710</v>
      </c>
      <c r="E60" s="170" t="s">
        <v>162</v>
      </c>
      <c r="F60" s="173" t="s">
        <v>336</v>
      </c>
      <c r="G60" s="173" t="s">
        <v>680</v>
      </c>
      <c r="H60" s="173" t="s">
        <v>711</v>
      </c>
      <c r="I60" s="170" t="s">
        <v>578</v>
      </c>
      <c r="J60" s="170" t="s">
        <v>579</v>
      </c>
      <c r="K60" s="170" t="s">
        <v>167</v>
      </c>
      <c r="L60" s="170" t="s">
        <v>712</v>
      </c>
      <c r="M60" s="170" t="s">
        <v>165</v>
      </c>
      <c r="N60" s="180">
        <v>45918</v>
      </c>
      <c r="O60" s="180">
        <v>45913</v>
      </c>
      <c r="P60" s="170" t="s">
        <v>713</v>
      </c>
      <c r="Q60" s="170" t="s">
        <v>569</v>
      </c>
      <c r="R60" s="170" t="s">
        <v>570</v>
      </c>
      <c r="S60" s="193" t="s">
        <v>786</v>
      </c>
      <c r="T60" s="194" t="s">
        <v>186</v>
      </c>
      <c r="U60" s="194" t="s">
        <v>787</v>
      </c>
      <c r="V60" s="194" t="s">
        <v>24</v>
      </c>
      <c r="W60" s="194" t="s">
        <v>23</v>
      </c>
      <c r="X60" s="194" t="s">
        <v>598</v>
      </c>
      <c r="Y60" s="194" t="s">
        <v>599</v>
      </c>
      <c r="Z60" s="170" t="s">
        <v>155</v>
      </c>
      <c r="AA60" s="188" t="s">
        <v>551</v>
      </c>
      <c r="AB60" s="188" t="s">
        <v>551</v>
      </c>
      <c r="AC60" s="170" t="s">
        <v>206</v>
      </c>
      <c r="AD60" s="176">
        <v>1</v>
      </c>
      <c r="AE60" s="170" t="s">
        <v>134</v>
      </c>
      <c r="AF60" s="176">
        <v>1</v>
      </c>
      <c r="AG60" s="176">
        <v>1</v>
      </c>
      <c r="AH60" s="176" t="s">
        <v>28</v>
      </c>
      <c r="AI60" s="180">
        <v>45936</v>
      </c>
      <c r="AJ60" s="176">
        <v>47</v>
      </c>
      <c r="AK60" s="174" t="s">
        <v>788</v>
      </c>
      <c r="AL60" s="180">
        <v>45936</v>
      </c>
      <c r="AM60" s="176" t="s">
        <v>789</v>
      </c>
      <c r="AN60" s="170" t="s">
        <v>790</v>
      </c>
      <c r="AO60" s="191" t="s">
        <v>636</v>
      </c>
      <c r="AP60" s="191" t="s">
        <v>600</v>
      </c>
      <c r="AQ60" s="170" t="s">
        <v>66</v>
      </c>
      <c r="AR60" s="176">
        <v>3</v>
      </c>
      <c r="AS60" s="170" t="s">
        <v>69</v>
      </c>
      <c r="AT60" s="176">
        <v>4</v>
      </c>
      <c r="AU60" s="170" t="s">
        <v>73</v>
      </c>
      <c r="AV60" s="176">
        <v>5</v>
      </c>
      <c r="AW60" s="170" t="s">
        <v>101</v>
      </c>
      <c r="AX60" s="176">
        <v>5</v>
      </c>
      <c r="AY60" s="170" t="s">
        <v>102</v>
      </c>
      <c r="AZ60" s="176">
        <v>5</v>
      </c>
      <c r="BA60" s="170" t="s">
        <v>103</v>
      </c>
      <c r="BB60" s="176">
        <v>5</v>
      </c>
      <c r="BC60" s="177">
        <f t="shared" si="5"/>
        <v>60</v>
      </c>
      <c r="BD60" s="176" t="str">
        <f>+IF($F60="","",IF(BC60="","",IF(BC60&lt;=EvaluacionControl!$I$13,"Deficiente",IF(BC60&lt;=EvaluacionControl!$I$14,"Débil",IF(BC60&lt;=EvaluacionControl!$I$15,"Regular",IF(BC60&lt;=EvaluacionControl!$I$16,"Bueno",IF(BC60&lt;=EvaluacionControl!$I$17,"Adecuado","Optimo")))))))</f>
        <v>Bueno</v>
      </c>
      <c r="BE60" s="176">
        <f t="shared" si="6"/>
        <v>3</v>
      </c>
      <c r="BF60" s="177">
        <f t="shared" si="7"/>
        <v>125</v>
      </c>
      <c r="BG60" s="176" t="str">
        <f>+IF($F60="","",IF(BF60="","",IF(BF60&lt;=EvaluacionControl!$I$13,"Deficiente",IF(BF60&lt;=EvaluacionControl!$I$14,"Débil",IF(BF60&lt;=EvaluacionControl!$I$15,"Regular",IF(BF60&lt;=EvaluacionControl!$I$16,"Bueno",IF(BF60&lt;=EvaluacionControl!$I$17,"Adecuado","Optimo")))))))</f>
        <v>Optimo</v>
      </c>
      <c r="BH60" s="176">
        <f t="shared" si="8"/>
        <v>5</v>
      </c>
      <c r="BI60" s="177">
        <f t="shared" si="9"/>
        <v>1</v>
      </c>
      <c r="BJ60" s="177">
        <f t="shared" si="10"/>
        <v>1</v>
      </c>
      <c r="BK60" s="176">
        <f t="shared" si="11"/>
        <v>1</v>
      </c>
      <c r="BL60" s="176" t="str">
        <f>IF($BK60="","",IF(BK60&lt;=RInherente!$H$11,"BAJO",IF(BK60&lt;=RInherente!$H$12,"BAJO",IF(BK60&lt;=RInherente!$H$13,"MEDIO",IF(BK60&lt;=RInherente!$H$14,"ALTO","MUY ALTO")))))</f>
        <v>BAJO</v>
      </c>
      <c r="BM60" s="178" t="s">
        <v>383</v>
      </c>
      <c r="BN60" s="178"/>
      <c r="BO60" s="179" t="s">
        <v>385</v>
      </c>
      <c r="BP60" s="179"/>
      <c r="BQ60" s="179"/>
      <c r="BR60" s="174" t="s">
        <v>384</v>
      </c>
      <c r="BS60" s="179" t="s">
        <v>385</v>
      </c>
      <c r="BT60" s="171">
        <v>43861</v>
      </c>
      <c r="BU60" s="171">
        <v>43277</v>
      </c>
      <c r="BV60" s="179" t="s">
        <v>386</v>
      </c>
      <c r="BW60" s="179"/>
      <c r="BX60" s="178" t="s">
        <v>387</v>
      </c>
      <c r="BY60" s="147"/>
      <c r="BZ60" s="7" t="str">
        <f t="shared" si="0"/>
        <v>Implementación del Sistema de SI</v>
      </c>
      <c r="CA60" s="7">
        <f>+COUNTIFS($BZ$12:BZ60,BZ60)</f>
        <v>21</v>
      </c>
      <c r="CB60" s="147" t="str">
        <f t="shared" si="1"/>
        <v>PRO-PTS-01</v>
      </c>
      <c r="CC60" s="7" t="str">
        <f t="shared" si="2"/>
        <v>Tecnología de la Información</v>
      </c>
      <c r="CD60" s="7" t="str">
        <f t="shared" si="3"/>
        <v>Seguridad de la informacion</v>
      </c>
    </row>
    <row r="61" spans="1:82" ht="65" x14ac:dyDescent="0.3">
      <c r="A61" s="7" t="str">
        <f t="shared" si="4"/>
        <v>Implementación del Sistema de SI</v>
      </c>
      <c r="B61" s="170">
        <v>50</v>
      </c>
      <c r="C61" s="180">
        <v>45936</v>
      </c>
      <c r="D61" s="172" t="s">
        <v>710</v>
      </c>
      <c r="E61" s="170" t="s">
        <v>162</v>
      </c>
      <c r="F61" s="173" t="s">
        <v>336</v>
      </c>
      <c r="G61" s="173" t="s">
        <v>680</v>
      </c>
      <c r="H61" s="173" t="s">
        <v>711</v>
      </c>
      <c r="I61" s="170" t="s">
        <v>578</v>
      </c>
      <c r="J61" s="170" t="s">
        <v>579</v>
      </c>
      <c r="K61" s="170" t="s">
        <v>167</v>
      </c>
      <c r="L61" s="170" t="s">
        <v>712</v>
      </c>
      <c r="M61" s="170" t="s">
        <v>165</v>
      </c>
      <c r="N61" s="180">
        <v>45918</v>
      </c>
      <c r="O61" s="180">
        <v>45913</v>
      </c>
      <c r="P61" s="170" t="s">
        <v>713</v>
      </c>
      <c r="Q61" s="170" t="s">
        <v>569</v>
      </c>
      <c r="R61" s="170" t="s">
        <v>570</v>
      </c>
      <c r="S61" s="193" t="s">
        <v>791</v>
      </c>
      <c r="T61" s="194" t="s">
        <v>186</v>
      </c>
      <c r="U61" s="194" t="s">
        <v>792</v>
      </c>
      <c r="V61" s="194" t="s">
        <v>24</v>
      </c>
      <c r="W61" s="194" t="s">
        <v>23</v>
      </c>
      <c r="X61" s="194" t="s">
        <v>598</v>
      </c>
      <c r="Y61" s="194" t="s">
        <v>599</v>
      </c>
      <c r="Z61" s="170" t="s">
        <v>155</v>
      </c>
      <c r="AA61" s="188" t="s">
        <v>551</v>
      </c>
      <c r="AB61" s="188" t="s">
        <v>551</v>
      </c>
      <c r="AC61" s="170" t="s">
        <v>206</v>
      </c>
      <c r="AD61" s="176">
        <v>1</v>
      </c>
      <c r="AE61" s="170" t="s">
        <v>134</v>
      </c>
      <c r="AF61" s="176">
        <v>1</v>
      </c>
      <c r="AG61" s="176">
        <v>1</v>
      </c>
      <c r="AH61" s="176" t="s">
        <v>28</v>
      </c>
      <c r="AI61" s="180">
        <v>45936</v>
      </c>
      <c r="AJ61" s="176">
        <v>48</v>
      </c>
      <c r="AK61" s="174" t="s">
        <v>784</v>
      </c>
      <c r="AL61" s="180">
        <v>45936</v>
      </c>
      <c r="AM61" s="176" t="s">
        <v>789</v>
      </c>
      <c r="AN61" s="170" t="s">
        <v>793</v>
      </c>
      <c r="AO61" s="191" t="s">
        <v>636</v>
      </c>
      <c r="AP61" s="191" t="s">
        <v>600</v>
      </c>
      <c r="AQ61" s="170" t="s">
        <v>66</v>
      </c>
      <c r="AR61" s="176">
        <v>3</v>
      </c>
      <c r="AS61" s="170" t="s">
        <v>69</v>
      </c>
      <c r="AT61" s="176">
        <v>4</v>
      </c>
      <c r="AU61" s="170" t="s">
        <v>73</v>
      </c>
      <c r="AV61" s="176">
        <v>5</v>
      </c>
      <c r="AW61" s="170" t="s">
        <v>101</v>
      </c>
      <c r="AX61" s="176">
        <v>5</v>
      </c>
      <c r="AY61" s="170" t="s">
        <v>102</v>
      </c>
      <c r="AZ61" s="176">
        <v>5</v>
      </c>
      <c r="BA61" s="170" t="s">
        <v>103</v>
      </c>
      <c r="BB61" s="176">
        <v>5</v>
      </c>
      <c r="BC61" s="177">
        <f t="shared" si="5"/>
        <v>60</v>
      </c>
      <c r="BD61" s="176" t="str">
        <f>+IF($F61="","",IF(BC61="","",IF(BC61&lt;=EvaluacionControl!$I$13,"Deficiente",IF(BC61&lt;=EvaluacionControl!$I$14,"Débil",IF(BC61&lt;=EvaluacionControl!$I$15,"Regular",IF(BC61&lt;=EvaluacionControl!$I$16,"Bueno",IF(BC61&lt;=EvaluacionControl!$I$17,"Adecuado","Optimo")))))))</f>
        <v>Bueno</v>
      </c>
      <c r="BE61" s="176">
        <f t="shared" si="6"/>
        <v>3</v>
      </c>
      <c r="BF61" s="177">
        <f t="shared" si="7"/>
        <v>125</v>
      </c>
      <c r="BG61" s="176" t="str">
        <f>+IF($F61="","",IF(BF61="","",IF(BF61&lt;=EvaluacionControl!$I$13,"Deficiente",IF(BF61&lt;=EvaluacionControl!$I$14,"Débil",IF(BF61&lt;=EvaluacionControl!$I$15,"Regular",IF(BF61&lt;=EvaluacionControl!$I$16,"Bueno",IF(BF61&lt;=EvaluacionControl!$I$17,"Adecuado","Optimo")))))))</f>
        <v>Optimo</v>
      </c>
      <c r="BH61" s="176">
        <f t="shared" si="8"/>
        <v>5</v>
      </c>
      <c r="BI61" s="177">
        <f t="shared" si="9"/>
        <v>1</v>
      </c>
      <c r="BJ61" s="177">
        <f t="shared" si="10"/>
        <v>1</v>
      </c>
      <c r="BK61" s="176">
        <f t="shared" si="11"/>
        <v>1</v>
      </c>
      <c r="BL61" s="176" t="str">
        <f>IF($BK61="","",IF(BK61&lt;=RInherente!$H$11,"BAJO",IF(BK61&lt;=RInherente!$H$12,"BAJO",IF(BK61&lt;=RInherente!$H$13,"MEDIO",IF(BK61&lt;=RInherente!$H$14,"ALTO","MUY ALTO")))))</f>
        <v>BAJO</v>
      </c>
      <c r="BM61" s="178" t="s">
        <v>383</v>
      </c>
      <c r="BN61" s="178"/>
      <c r="BO61" s="179" t="s">
        <v>385</v>
      </c>
      <c r="BP61" s="179"/>
      <c r="BQ61" s="179"/>
      <c r="BR61" s="174" t="s">
        <v>384</v>
      </c>
      <c r="BS61" s="179" t="s">
        <v>385</v>
      </c>
      <c r="BT61" s="171">
        <v>43861</v>
      </c>
      <c r="BU61" s="171">
        <v>43277</v>
      </c>
      <c r="BV61" s="179" t="s">
        <v>386</v>
      </c>
      <c r="BW61" s="179"/>
      <c r="BX61" s="178" t="s">
        <v>387</v>
      </c>
      <c r="BY61" s="147"/>
      <c r="BZ61" s="7" t="str">
        <f t="shared" si="0"/>
        <v>Implementación del Sistema de SI</v>
      </c>
      <c r="CA61" s="7">
        <f>+COUNTIFS($BZ$12:BZ61,BZ61)</f>
        <v>22</v>
      </c>
      <c r="CB61" s="147" t="str">
        <f t="shared" si="1"/>
        <v>PRO-PTS-01</v>
      </c>
      <c r="CC61" s="7" t="str">
        <f t="shared" si="2"/>
        <v>Tecnología de la Información</v>
      </c>
      <c r="CD61" s="7" t="str">
        <f t="shared" si="3"/>
        <v>Seguridad de la informacion</v>
      </c>
    </row>
    <row r="62" spans="1:82" ht="65" x14ac:dyDescent="0.3">
      <c r="A62" s="7" t="str">
        <f t="shared" si="4"/>
        <v>Implementación del Sistema de SI</v>
      </c>
      <c r="B62" s="170">
        <v>51</v>
      </c>
      <c r="C62" s="180">
        <v>45936</v>
      </c>
      <c r="D62" s="172" t="s">
        <v>710</v>
      </c>
      <c r="E62" s="170" t="s">
        <v>162</v>
      </c>
      <c r="F62" s="173" t="s">
        <v>336</v>
      </c>
      <c r="G62" s="173" t="s">
        <v>680</v>
      </c>
      <c r="H62" s="173" t="s">
        <v>711</v>
      </c>
      <c r="I62" s="170" t="s">
        <v>578</v>
      </c>
      <c r="J62" s="170" t="s">
        <v>579</v>
      </c>
      <c r="K62" s="170" t="s">
        <v>167</v>
      </c>
      <c r="L62" s="170" t="s">
        <v>712</v>
      </c>
      <c r="M62" s="170" t="s">
        <v>165</v>
      </c>
      <c r="N62" s="180">
        <v>45918</v>
      </c>
      <c r="O62" s="180">
        <v>45913</v>
      </c>
      <c r="P62" s="170" t="s">
        <v>713</v>
      </c>
      <c r="Q62" s="170" t="s">
        <v>569</v>
      </c>
      <c r="R62" s="170" t="s">
        <v>570</v>
      </c>
      <c r="S62" s="193" t="s">
        <v>794</v>
      </c>
      <c r="T62" s="194" t="s">
        <v>186</v>
      </c>
      <c r="U62" s="194" t="s">
        <v>283</v>
      </c>
      <c r="V62" s="194" t="s">
        <v>24</v>
      </c>
      <c r="W62" s="194" t="s">
        <v>23</v>
      </c>
      <c r="X62" s="194" t="s">
        <v>598</v>
      </c>
      <c r="Y62" s="194" t="s">
        <v>599</v>
      </c>
      <c r="Z62" s="170" t="s">
        <v>155</v>
      </c>
      <c r="AA62" s="188" t="s">
        <v>551</v>
      </c>
      <c r="AB62" s="188" t="s">
        <v>551</v>
      </c>
      <c r="AC62" s="170" t="s">
        <v>204</v>
      </c>
      <c r="AD62" s="176">
        <v>4</v>
      </c>
      <c r="AE62" s="170" t="s">
        <v>33</v>
      </c>
      <c r="AF62" s="176">
        <v>2</v>
      </c>
      <c r="AG62" s="176">
        <v>8</v>
      </c>
      <c r="AH62" s="176" t="s">
        <v>558</v>
      </c>
      <c r="AI62" s="180">
        <v>45936</v>
      </c>
      <c r="AJ62" s="176">
        <v>49</v>
      </c>
      <c r="AK62" s="174" t="s">
        <v>795</v>
      </c>
      <c r="AL62" s="180">
        <v>45936</v>
      </c>
      <c r="AM62" s="176" t="s">
        <v>677</v>
      </c>
      <c r="AN62" s="170" t="s">
        <v>796</v>
      </c>
      <c r="AO62" s="191" t="s">
        <v>636</v>
      </c>
      <c r="AP62" s="191" t="s">
        <v>600</v>
      </c>
      <c r="AQ62" s="170" t="s">
        <v>66</v>
      </c>
      <c r="AR62" s="176">
        <v>3</v>
      </c>
      <c r="AS62" s="170" t="s">
        <v>69</v>
      </c>
      <c r="AT62" s="176">
        <v>4</v>
      </c>
      <c r="AU62" s="170" t="s">
        <v>73</v>
      </c>
      <c r="AV62" s="176">
        <v>5</v>
      </c>
      <c r="AW62" s="170" t="s">
        <v>93</v>
      </c>
      <c r="AX62" s="176">
        <v>2</v>
      </c>
      <c r="AY62" s="170" t="s">
        <v>102</v>
      </c>
      <c r="AZ62" s="176">
        <v>5</v>
      </c>
      <c r="BA62" s="170" t="s">
        <v>103</v>
      </c>
      <c r="BB62" s="176">
        <v>5</v>
      </c>
      <c r="BC62" s="177">
        <f t="shared" si="5"/>
        <v>60</v>
      </c>
      <c r="BD62" s="176" t="str">
        <f>+IF($F62="","",IF(BC62="","",IF(BC62&lt;=EvaluacionControl!$I$13,"Deficiente",IF(BC62&lt;=EvaluacionControl!$I$14,"Débil",IF(BC62&lt;=EvaluacionControl!$I$15,"Regular",IF(BC62&lt;=EvaluacionControl!$I$16,"Bueno",IF(BC62&lt;=EvaluacionControl!$I$17,"Adecuado","Optimo")))))))</f>
        <v>Bueno</v>
      </c>
      <c r="BE62" s="176">
        <f t="shared" si="6"/>
        <v>3</v>
      </c>
      <c r="BF62" s="177">
        <f t="shared" si="7"/>
        <v>50</v>
      </c>
      <c r="BG62" s="176" t="str">
        <f>+IF($F62="","",IF(BF62="","",IF(BF62&lt;=EvaluacionControl!$I$13,"Deficiente",IF(BF62&lt;=EvaluacionControl!$I$14,"Débil",IF(BF62&lt;=EvaluacionControl!$I$15,"Regular",IF(BF62&lt;=EvaluacionControl!$I$16,"Bueno",IF(BF62&lt;=EvaluacionControl!$I$17,"Adecuado","Optimo")))))))</f>
        <v>Bueno</v>
      </c>
      <c r="BH62" s="176">
        <f t="shared" si="8"/>
        <v>3</v>
      </c>
      <c r="BI62" s="177">
        <f t="shared" si="9"/>
        <v>1</v>
      </c>
      <c r="BJ62" s="177">
        <f t="shared" si="10"/>
        <v>1</v>
      </c>
      <c r="BK62" s="176">
        <f t="shared" si="11"/>
        <v>1</v>
      </c>
      <c r="BL62" s="176" t="str">
        <f>IF($BK62="","",IF(BK62&lt;=RInherente!$H$11,"BAJO",IF(BK62&lt;=RInherente!$H$12,"BAJO",IF(BK62&lt;=RInherente!$H$13,"MEDIO",IF(BK62&lt;=RInherente!$H$14,"ALTO","MUY ALTO")))))</f>
        <v>BAJO</v>
      </c>
      <c r="BM62" s="178" t="s">
        <v>383</v>
      </c>
      <c r="BN62" s="178"/>
      <c r="BO62" s="179" t="s">
        <v>385</v>
      </c>
      <c r="BP62" s="179"/>
      <c r="BQ62" s="179"/>
      <c r="BR62" s="174" t="s">
        <v>384</v>
      </c>
      <c r="BS62" s="179" t="s">
        <v>385</v>
      </c>
      <c r="BT62" s="171">
        <v>43861</v>
      </c>
      <c r="BU62" s="171">
        <v>43277</v>
      </c>
      <c r="BV62" s="179" t="s">
        <v>386</v>
      </c>
      <c r="BW62" s="179"/>
      <c r="BX62" s="178" t="s">
        <v>387</v>
      </c>
      <c r="BY62" s="147"/>
      <c r="BZ62" s="7" t="str">
        <f t="shared" si="0"/>
        <v>Implementación del Sistema de SI</v>
      </c>
      <c r="CA62" s="7">
        <f>+COUNTIFS($BZ$12:BZ62,BZ62)</f>
        <v>23</v>
      </c>
      <c r="CB62" s="147" t="str">
        <f t="shared" si="1"/>
        <v>PRO-PTS-01</v>
      </c>
      <c r="CC62" s="7" t="str">
        <f t="shared" si="2"/>
        <v>Tecnología de la Información</v>
      </c>
      <c r="CD62" s="7" t="str">
        <f t="shared" si="3"/>
        <v>Seguridad de la informacion</v>
      </c>
    </row>
    <row r="63" spans="1:82" ht="65" x14ac:dyDescent="0.3">
      <c r="A63" s="7" t="str">
        <f t="shared" si="4"/>
        <v>Implementación del Sistema de SI</v>
      </c>
      <c r="B63" s="170">
        <v>52</v>
      </c>
      <c r="C63" s="180">
        <v>45936</v>
      </c>
      <c r="D63" s="172" t="s">
        <v>710</v>
      </c>
      <c r="E63" s="170" t="s">
        <v>162</v>
      </c>
      <c r="F63" s="173" t="s">
        <v>336</v>
      </c>
      <c r="G63" s="173" t="s">
        <v>680</v>
      </c>
      <c r="H63" s="173" t="s">
        <v>711</v>
      </c>
      <c r="I63" s="170" t="s">
        <v>578</v>
      </c>
      <c r="J63" s="170" t="s">
        <v>579</v>
      </c>
      <c r="K63" s="170" t="s">
        <v>167</v>
      </c>
      <c r="L63" s="170" t="s">
        <v>712</v>
      </c>
      <c r="M63" s="170" t="s">
        <v>165</v>
      </c>
      <c r="N63" s="180">
        <v>45918</v>
      </c>
      <c r="O63" s="180">
        <v>45913</v>
      </c>
      <c r="P63" s="170" t="s">
        <v>713</v>
      </c>
      <c r="Q63" s="170" t="s">
        <v>569</v>
      </c>
      <c r="R63" s="170" t="s">
        <v>570</v>
      </c>
      <c r="S63" s="193" t="s">
        <v>797</v>
      </c>
      <c r="T63" s="194" t="s">
        <v>186</v>
      </c>
      <c r="U63" s="194" t="s">
        <v>798</v>
      </c>
      <c r="V63" s="194" t="s">
        <v>24</v>
      </c>
      <c r="W63" s="194" t="s">
        <v>23</v>
      </c>
      <c r="X63" s="194" t="s">
        <v>598</v>
      </c>
      <c r="Y63" s="194" t="s">
        <v>599</v>
      </c>
      <c r="Z63" s="170" t="s">
        <v>155</v>
      </c>
      <c r="AA63" s="188" t="s">
        <v>551</v>
      </c>
      <c r="AB63" s="188" t="s">
        <v>551</v>
      </c>
      <c r="AC63" s="170" t="s">
        <v>206</v>
      </c>
      <c r="AD63" s="176">
        <v>1</v>
      </c>
      <c r="AE63" s="170" t="s">
        <v>134</v>
      </c>
      <c r="AF63" s="176">
        <v>1</v>
      </c>
      <c r="AG63" s="176">
        <v>1</v>
      </c>
      <c r="AH63" s="176" t="s">
        <v>28</v>
      </c>
      <c r="AI63" s="180">
        <v>45936</v>
      </c>
      <c r="AJ63" s="176">
        <v>50</v>
      </c>
      <c r="AK63" s="174" t="s">
        <v>799</v>
      </c>
      <c r="AL63" s="180">
        <v>45936</v>
      </c>
      <c r="AM63" s="176" t="s">
        <v>677</v>
      </c>
      <c r="AN63" s="170" t="s">
        <v>800</v>
      </c>
      <c r="AO63" s="191" t="s">
        <v>636</v>
      </c>
      <c r="AP63" s="191" t="s">
        <v>600</v>
      </c>
      <c r="AQ63" s="170" t="s">
        <v>66</v>
      </c>
      <c r="AR63" s="176">
        <v>3</v>
      </c>
      <c r="AS63" s="170" t="s">
        <v>69</v>
      </c>
      <c r="AT63" s="176">
        <v>4</v>
      </c>
      <c r="AU63" s="170" t="s">
        <v>73</v>
      </c>
      <c r="AV63" s="176">
        <v>5</v>
      </c>
      <c r="AW63" s="170" t="s">
        <v>101</v>
      </c>
      <c r="AX63" s="176">
        <v>5</v>
      </c>
      <c r="AY63" s="170" t="s">
        <v>102</v>
      </c>
      <c r="AZ63" s="176">
        <v>5</v>
      </c>
      <c r="BA63" s="170" t="s">
        <v>103</v>
      </c>
      <c r="BB63" s="176">
        <v>5</v>
      </c>
      <c r="BC63" s="177">
        <f t="shared" si="5"/>
        <v>60</v>
      </c>
      <c r="BD63" s="176" t="str">
        <f>+IF($F63="","",IF(BC63="","",IF(BC63&lt;=EvaluacionControl!$I$13,"Deficiente",IF(BC63&lt;=EvaluacionControl!$I$14,"Débil",IF(BC63&lt;=EvaluacionControl!$I$15,"Regular",IF(BC63&lt;=EvaluacionControl!$I$16,"Bueno",IF(BC63&lt;=EvaluacionControl!$I$17,"Adecuado","Optimo")))))))</f>
        <v>Bueno</v>
      </c>
      <c r="BE63" s="176">
        <f t="shared" si="6"/>
        <v>3</v>
      </c>
      <c r="BF63" s="177">
        <f t="shared" si="7"/>
        <v>125</v>
      </c>
      <c r="BG63" s="176" t="str">
        <f>+IF($F63="","",IF(BF63="","",IF(BF63&lt;=EvaluacionControl!$I$13,"Deficiente",IF(BF63&lt;=EvaluacionControl!$I$14,"Débil",IF(BF63&lt;=EvaluacionControl!$I$15,"Regular",IF(BF63&lt;=EvaluacionControl!$I$16,"Bueno",IF(BF63&lt;=EvaluacionControl!$I$17,"Adecuado","Optimo")))))))</f>
        <v>Optimo</v>
      </c>
      <c r="BH63" s="176">
        <f t="shared" si="8"/>
        <v>5</v>
      </c>
      <c r="BI63" s="177">
        <f t="shared" si="9"/>
        <v>1</v>
      </c>
      <c r="BJ63" s="177">
        <f t="shared" si="10"/>
        <v>1</v>
      </c>
      <c r="BK63" s="176">
        <f t="shared" si="11"/>
        <v>1</v>
      </c>
      <c r="BL63" s="176" t="str">
        <f>IF($BK63="","",IF(BK63&lt;=RInherente!$H$11,"BAJO",IF(BK63&lt;=RInherente!$H$12,"BAJO",IF(BK63&lt;=RInherente!$H$13,"MEDIO",IF(BK63&lt;=RInherente!$H$14,"ALTO","MUY ALTO")))))</f>
        <v>BAJO</v>
      </c>
      <c r="BM63" s="178" t="s">
        <v>383</v>
      </c>
      <c r="BN63" s="178"/>
      <c r="BO63" s="179" t="s">
        <v>385</v>
      </c>
      <c r="BP63" s="179"/>
      <c r="BQ63" s="179"/>
      <c r="BR63" s="174" t="s">
        <v>384</v>
      </c>
      <c r="BS63" s="179" t="s">
        <v>385</v>
      </c>
      <c r="BT63" s="171">
        <v>43861</v>
      </c>
      <c r="BU63" s="171">
        <v>43277</v>
      </c>
      <c r="BV63" s="179" t="s">
        <v>386</v>
      </c>
      <c r="BW63" s="179"/>
      <c r="BX63" s="178" t="s">
        <v>387</v>
      </c>
      <c r="BY63" s="147"/>
      <c r="BZ63" s="7" t="str">
        <f t="shared" si="0"/>
        <v>Implementación del Sistema de SI</v>
      </c>
      <c r="CA63" s="7">
        <f>+COUNTIFS($BZ$12:BZ63,BZ63)</f>
        <v>24</v>
      </c>
      <c r="CB63" s="147" t="str">
        <f t="shared" si="1"/>
        <v>PRO-PTS-01</v>
      </c>
      <c r="CC63" s="7" t="str">
        <f t="shared" si="2"/>
        <v>Tecnología de la Información</v>
      </c>
      <c r="CD63" s="7" t="str">
        <f t="shared" si="3"/>
        <v>Seguridad de la informacion</v>
      </c>
    </row>
    <row r="64" spans="1:82" ht="78" x14ac:dyDescent="0.3">
      <c r="A64" s="7" t="str">
        <f t="shared" si="4"/>
        <v>Implementación del Sistema de SI</v>
      </c>
      <c r="B64" s="170">
        <v>53</v>
      </c>
      <c r="C64" s="180">
        <v>45936</v>
      </c>
      <c r="D64" s="172" t="s">
        <v>710</v>
      </c>
      <c r="E64" s="170" t="s">
        <v>162</v>
      </c>
      <c r="F64" s="173" t="s">
        <v>336</v>
      </c>
      <c r="G64" s="173" t="s">
        <v>680</v>
      </c>
      <c r="H64" s="173" t="s">
        <v>711</v>
      </c>
      <c r="I64" s="170" t="s">
        <v>578</v>
      </c>
      <c r="J64" s="170" t="s">
        <v>579</v>
      </c>
      <c r="K64" s="170" t="s">
        <v>167</v>
      </c>
      <c r="L64" s="170" t="s">
        <v>712</v>
      </c>
      <c r="M64" s="170" t="s">
        <v>165</v>
      </c>
      <c r="N64" s="180">
        <v>45918</v>
      </c>
      <c r="O64" s="180">
        <v>45913</v>
      </c>
      <c r="P64" s="170" t="s">
        <v>713</v>
      </c>
      <c r="Q64" s="170" t="s">
        <v>569</v>
      </c>
      <c r="R64" s="170" t="s">
        <v>570</v>
      </c>
      <c r="S64" s="193" t="s">
        <v>801</v>
      </c>
      <c r="T64" s="194" t="s">
        <v>186</v>
      </c>
      <c r="U64" s="194" t="s">
        <v>802</v>
      </c>
      <c r="V64" s="194" t="s">
        <v>24</v>
      </c>
      <c r="W64" s="194" t="s">
        <v>23</v>
      </c>
      <c r="X64" s="194" t="s">
        <v>598</v>
      </c>
      <c r="Y64" s="194" t="s">
        <v>599</v>
      </c>
      <c r="Z64" s="170" t="s">
        <v>155</v>
      </c>
      <c r="AA64" s="188" t="s">
        <v>551</v>
      </c>
      <c r="AB64" s="188" t="s">
        <v>551</v>
      </c>
      <c r="AC64" s="170" t="s">
        <v>206</v>
      </c>
      <c r="AD64" s="176">
        <v>1</v>
      </c>
      <c r="AE64" s="170" t="s">
        <v>134</v>
      </c>
      <c r="AF64" s="176">
        <v>1</v>
      </c>
      <c r="AG64" s="176">
        <v>1</v>
      </c>
      <c r="AH64" s="176" t="s">
        <v>28</v>
      </c>
      <c r="AI64" s="180">
        <v>45936</v>
      </c>
      <c r="AJ64" s="176">
        <v>51</v>
      </c>
      <c r="AK64" s="174" t="s">
        <v>803</v>
      </c>
      <c r="AL64" s="180">
        <v>45936</v>
      </c>
      <c r="AM64" s="176" t="s">
        <v>804</v>
      </c>
      <c r="AN64" s="170" t="s">
        <v>805</v>
      </c>
      <c r="AO64" s="191" t="s">
        <v>636</v>
      </c>
      <c r="AP64" s="191" t="s">
        <v>600</v>
      </c>
      <c r="AQ64" s="170" t="s">
        <v>66</v>
      </c>
      <c r="AR64" s="176">
        <v>3</v>
      </c>
      <c r="AS64" s="170" t="s">
        <v>69</v>
      </c>
      <c r="AT64" s="176">
        <v>4</v>
      </c>
      <c r="AU64" s="170" t="s">
        <v>73</v>
      </c>
      <c r="AV64" s="176">
        <v>5</v>
      </c>
      <c r="AW64" s="170" t="s">
        <v>93</v>
      </c>
      <c r="AX64" s="176">
        <v>2</v>
      </c>
      <c r="AY64" s="170" t="s">
        <v>102</v>
      </c>
      <c r="AZ64" s="176">
        <v>5</v>
      </c>
      <c r="BA64" s="170" t="s">
        <v>103</v>
      </c>
      <c r="BB64" s="176">
        <v>5</v>
      </c>
      <c r="BC64" s="177">
        <f t="shared" si="5"/>
        <v>60</v>
      </c>
      <c r="BD64" s="176" t="str">
        <f>+IF($F64="","",IF(BC64="","",IF(BC64&lt;=EvaluacionControl!$I$13,"Deficiente",IF(BC64&lt;=EvaluacionControl!$I$14,"Débil",IF(BC64&lt;=EvaluacionControl!$I$15,"Regular",IF(BC64&lt;=EvaluacionControl!$I$16,"Bueno",IF(BC64&lt;=EvaluacionControl!$I$17,"Adecuado","Optimo")))))))</f>
        <v>Bueno</v>
      </c>
      <c r="BE64" s="176">
        <f t="shared" si="6"/>
        <v>3</v>
      </c>
      <c r="BF64" s="177">
        <f t="shared" si="7"/>
        <v>50</v>
      </c>
      <c r="BG64" s="176" t="str">
        <f>+IF($F64="","",IF(BF64="","",IF(BF64&lt;=EvaluacionControl!$I$13,"Deficiente",IF(BF64&lt;=EvaluacionControl!$I$14,"Débil",IF(BF64&lt;=EvaluacionControl!$I$15,"Regular",IF(BF64&lt;=EvaluacionControl!$I$16,"Bueno",IF(BF64&lt;=EvaluacionControl!$I$17,"Adecuado","Optimo")))))))</f>
        <v>Bueno</v>
      </c>
      <c r="BH64" s="176">
        <f t="shared" si="8"/>
        <v>3</v>
      </c>
      <c r="BI64" s="177">
        <f t="shared" si="9"/>
        <v>1</v>
      </c>
      <c r="BJ64" s="177">
        <f t="shared" si="10"/>
        <v>1</v>
      </c>
      <c r="BK64" s="176">
        <f t="shared" si="11"/>
        <v>1</v>
      </c>
      <c r="BL64" s="176" t="str">
        <f>IF($BK64="","",IF(BK64&lt;=RInherente!$H$11,"BAJO",IF(BK64&lt;=RInherente!$H$12,"BAJO",IF(BK64&lt;=RInherente!$H$13,"MEDIO",IF(BK64&lt;=RInherente!$H$14,"ALTO","MUY ALTO")))))</f>
        <v>BAJO</v>
      </c>
      <c r="BM64" s="178" t="s">
        <v>383</v>
      </c>
      <c r="BN64" s="178"/>
      <c r="BO64" s="179" t="s">
        <v>385</v>
      </c>
      <c r="BP64" s="179"/>
      <c r="BQ64" s="179"/>
      <c r="BR64" s="174" t="s">
        <v>384</v>
      </c>
      <c r="BS64" s="179" t="s">
        <v>385</v>
      </c>
      <c r="BT64" s="171">
        <v>43861</v>
      </c>
      <c r="BU64" s="171">
        <v>43277</v>
      </c>
      <c r="BV64" s="179" t="s">
        <v>386</v>
      </c>
      <c r="BW64" s="179"/>
      <c r="BX64" s="178" t="s">
        <v>387</v>
      </c>
      <c r="BY64" s="147"/>
      <c r="BZ64" s="7" t="str">
        <f t="shared" si="0"/>
        <v>Implementación del Sistema de SI</v>
      </c>
      <c r="CA64" s="7">
        <f>+COUNTIFS($BZ$12:BZ64,BZ64)</f>
        <v>25</v>
      </c>
      <c r="CB64" s="147" t="str">
        <f t="shared" si="1"/>
        <v>PRO-PTS-01</v>
      </c>
      <c r="CC64" s="7" t="str">
        <f t="shared" si="2"/>
        <v>Tecnología de la Información</v>
      </c>
      <c r="CD64" s="7" t="str">
        <f t="shared" si="3"/>
        <v>Seguridad de la informacion</v>
      </c>
    </row>
    <row r="65" spans="1:82" ht="91" x14ac:dyDescent="0.3">
      <c r="A65" s="7" t="str">
        <f t="shared" si="4"/>
        <v>Implementación del Sistema de SI</v>
      </c>
      <c r="B65" s="170">
        <v>54</v>
      </c>
      <c r="C65" s="180">
        <v>45936</v>
      </c>
      <c r="D65" s="172" t="s">
        <v>710</v>
      </c>
      <c r="E65" s="170" t="s">
        <v>162</v>
      </c>
      <c r="F65" s="173" t="s">
        <v>336</v>
      </c>
      <c r="G65" s="173" t="s">
        <v>680</v>
      </c>
      <c r="H65" s="173" t="s">
        <v>711</v>
      </c>
      <c r="I65" s="170" t="s">
        <v>578</v>
      </c>
      <c r="J65" s="170" t="s">
        <v>579</v>
      </c>
      <c r="K65" s="170" t="s">
        <v>167</v>
      </c>
      <c r="L65" s="170" t="s">
        <v>712</v>
      </c>
      <c r="M65" s="170" t="s">
        <v>165</v>
      </c>
      <c r="N65" s="180">
        <v>45918</v>
      </c>
      <c r="O65" s="180">
        <v>45913</v>
      </c>
      <c r="P65" s="170" t="s">
        <v>713</v>
      </c>
      <c r="Q65" s="170" t="s">
        <v>569</v>
      </c>
      <c r="R65" s="170" t="s">
        <v>570</v>
      </c>
      <c r="S65" s="193" t="s">
        <v>806</v>
      </c>
      <c r="T65" s="194" t="s">
        <v>186</v>
      </c>
      <c r="U65" s="194" t="s">
        <v>807</v>
      </c>
      <c r="V65" s="194" t="s">
        <v>24</v>
      </c>
      <c r="W65" s="194" t="s">
        <v>23</v>
      </c>
      <c r="X65" s="194" t="s">
        <v>598</v>
      </c>
      <c r="Y65" s="194" t="s">
        <v>599</v>
      </c>
      <c r="Z65" s="170" t="s">
        <v>155</v>
      </c>
      <c r="AA65" s="188" t="s">
        <v>551</v>
      </c>
      <c r="AB65" s="188" t="s">
        <v>551</v>
      </c>
      <c r="AC65" s="170" t="s">
        <v>203</v>
      </c>
      <c r="AD65" s="176">
        <v>3</v>
      </c>
      <c r="AE65" s="170" t="s">
        <v>33</v>
      </c>
      <c r="AF65" s="176">
        <v>2</v>
      </c>
      <c r="AG65" s="176">
        <v>6</v>
      </c>
      <c r="AH65" s="176" t="s">
        <v>558</v>
      </c>
      <c r="AI65" s="180">
        <v>45936</v>
      </c>
      <c r="AJ65" s="176">
        <v>52</v>
      </c>
      <c r="AK65" s="174" t="s">
        <v>808</v>
      </c>
      <c r="AL65" s="180">
        <v>45936</v>
      </c>
      <c r="AM65" s="176" t="s">
        <v>789</v>
      </c>
      <c r="AN65" s="170" t="s">
        <v>809</v>
      </c>
      <c r="AO65" s="191" t="s">
        <v>636</v>
      </c>
      <c r="AP65" s="191" t="s">
        <v>600</v>
      </c>
      <c r="AQ65" s="170" t="s">
        <v>66</v>
      </c>
      <c r="AR65" s="176">
        <v>3</v>
      </c>
      <c r="AS65" s="170" t="s">
        <v>69</v>
      </c>
      <c r="AT65" s="176">
        <v>4</v>
      </c>
      <c r="AU65" s="170" t="s">
        <v>73</v>
      </c>
      <c r="AV65" s="176">
        <v>5</v>
      </c>
      <c r="AW65" s="170" t="s">
        <v>96</v>
      </c>
      <c r="AX65" s="176">
        <v>3</v>
      </c>
      <c r="AY65" s="170" t="s">
        <v>102</v>
      </c>
      <c r="AZ65" s="176">
        <v>5</v>
      </c>
      <c r="BA65" s="170" t="s">
        <v>103</v>
      </c>
      <c r="BB65" s="176">
        <v>5</v>
      </c>
      <c r="BC65" s="177">
        <f t="shared" si="5"/>
        <v>60</v>
      </c>
      <c r="BD65" s="176" t="str">
        <f>+IF($F65="","",IF(BC65="","",IF(BC65&lt;=EvaluacionControl!$I$13,"Deficiente",IF(BC65&lt;=EvaluacionControl!$I$14,"Débil",IF(BC65&lt;=EvaluacionControl!$I$15,"Regular",IF(BC65&lt;=EvaluacionControl!$I$16,"Bueno",IF(BC65&lt;=EvaluacionControl!$I$17,"Adecuado","Optimo")))))))</f>
        <v>Bueno</v>
      </c>
      <c r="BE65" s="176">
        <f t="shared" si="6"/>
        <v>3</v>
      </c>
      <c r="BF65" s="177">
        <f t="shared" si="7"/>
        <v>75</v>
      </c>
      <c r="BG65" s="176" t="str">
        <f>+IF($F65="","",IF(BF65="","",IF(BF65&lt;=EvaluacionControl!$I$13,"Deficiente",IF(BF65&lt;=EvaluacionControl!$I$14,"Débil",IF(BF65&lt;=EvaluacionControl!$I$15,"Regular",IF(BF65&lt;=EvaluacionControl!$I$16,"Bueno",IF(BF65&lt;=EvaluacionControl!$I$17,"Adecuado","Optimo")))))))</f>
        <v>Adecuado</v>
      </c>
      <c r="BH65" s="176">
        <f t="shared" si="8"/>
        <v>4</v>
      </c>
      <c r="BI65" s="177">
        <f t="shared" si="9"/>
        <v>1</v>
      </c>
      <c r="BJ65" s="177">
        <f t="shared" si="10"/>
        <v>1</v>
      </c>
      <c r="BK65" s="176">
        <f t="shared" si="11"/>
        <v>1</v>
      </c>
      <c r="BL65" s="176" t="str">
        <f>IF($BK65="","",IF(BK65&lt;=RInherente!$H$11,"BAJO",IF(BK65&lt;=RInherente!$H$12,"BAJO",IF(BK65&lt;=RInherente!$H$13,"MEDIO",IF(BK65&lt;=RInherente!$H$14,"ALTO","MUY ALTO")))))</f>
        <v>BAJO</v>
      </c>
      <c r="BM65" s="178" t="s">
        <v>383</v>
      </c>
      <c r="BN65" s="178"/>
      <c r="BO65" s="179" t="s">
        <v>385</v>
      </c>
      <c r="BP65" s="179"/>
      <c r="BQ65" s="179"/>
      <c r="BR65" s="174" t="s">
        <v>384</v>
      </c>
      <c r="BS65" s="179" t="s">
        <v>385</v>
      </c>
      <c r="BT65" s="171">
        <v>43861</v>
      </c>
      <c r="BU65" s="171">
        <v>43277</v>
      </c>
      <c r="BV65" s="179" t="s">
        <v>386</v>
      </c>
      <c r="BW65" s="179"/>
      <c r="BX65" s="178" t="s">
        <v>387</v>
      </c>
      <c r="BY65" s="147"/>
      <c r="BZ65" s="7" t="str">
        <f t="shared" si="0"/>
        <v>Implementación del Sistema de SI</v>
      </c>
      <c r="CA65" s="7">
        <f>+COUNTIFS($BZ$12:BZ65,BZ65)</f>
        <v>26</v>
      </c>
      <c r="CB65" s="147" t="str">
        <f t="shared" si="1"/>
        <v>PRO-PTS-01</v>
      </c>
      <c r="CC65" s="7" t="str">
        <f t="shared" si="2"/>
        <v>Tecnología de la Información</v>
      </c>
      <c r="CD65" s="7" t="str">
        <f t="shared" si="3"/>
        <v>Seguridad de la informacion</v>
      </c>
    </row>
    <row r="66" spans="1:82" ht="65" x14ac:dyDescent="0.3">
      <c r="A66" s="7" t="str">
        <f t="shared" si="4"/>
        <v>Implementación del Sistema de SI</v>
      </c>
      <c r="B66" s="170">
        <v>55</v>
      </c>
      <c r="C66" s="180">
        <v>45936</v>
      </c>
      <c r="D66" s="172" t="s">
        <v>710</v>
      </c>
      <c r="E66" s="170" t="s">
        <v>162</v>
      </c>
      <c r="F66" s="173" t="s">
        <v>336</v>
      </c>
      <c r="G66" s="173" t="s">
        <v>680</v>
      </c>
      <c r="H66" s="173" t="s">
        <v>711</v>
      </c>
      <c r="I66" s="170" t="s">
        <v>578</v>
      </c>
      <c r="J66" s="170" t="s">
        <v>579</v>
      </c>
      <c r="K66" s="170" t="s">
        <v>167</v>
      </c>
      <c r="L66" s="170" t="s">
        <v>712</v>
      </c>
      <c r="M66" s="170" t="s">
        <v>165</v>
      </c>
      <c r="N66" s="180">
        <v>45918</v>
      </c>
      <c r="O66" s="180">
        <v>45913</v>
      </c>
      <c r="P66" s="170" t="s">
        <v>713</v>
      </c>
      <c r="Q66" s="170" t="s">
        <v>569</v>
      </c>
      <c r="R66" s="170" t="s">
        <v>570</v>
      </c>
      <c r="S66" s="193" t="s">
        <v>810</v>
      </c>
      <c r="T66" s="194" t="s">
        <v>186</v>
      </c>
      <c r="U66" s="194" t="s">
        <v>811</v>
      </c>
      <c r="V66" s="194" t="s">
        <v>24</v>
      </c>
      <c r="W66" s="194" t="s">
        <v>23</v>
      </c>
      <c r="X66" s="194" t="s">
        <v>598</v>
      </c>
      <c r="Y66" s="194" t="s">
        <v>599</v>
      </c>
      <c r="Z66" s="170" t="s">
        <v>155</v>
      </c>
      <c r="AA66" s="188" t="s">
        <v>551</v>
      </c>
      <c r="AB66" s="188" t="s">
        <v>551</v>
      </c>
      <c r="AC66" s="170" t="s">
        <v>206</v>
      </c>
      <c r="AD66" s="176">
        <v>1</v>
      </c>
      <c r="AE66" s="170" t="s">
        <v>134</v>
      </c>
      <c r="AF66" s="176">
        <v>1</v>
      </c>
      <c r="AG66" s="176">
        <v>1</v>
      </c>
      <c r="AH66" s="176" t="s">
        <v>28</v>
      </c>
      <c r="AI66" s="180">
        <v>45936</v>
      </c>
      <c r="AJ66" s="176">
        <v>53</v>
      </c>
      <c r="AK66" s="174" t="s">
        <v>784</v>
      </c>
      <c r="AL66" s="180">
        <v>45936</v>
      </c>
      <c r="AM66" s="176" t="s">
        <v>789</v>
      </c>
      <c r="AN66" s="170" t="s">
        <v>812</v>
      </c>
      <c r="AO66" s="191" t="s">
        <v>636</v>
      </c>
      <c r="AP66" s="191" t="s">
        <v>600</v>
      </c>
      <c r="AQ66" s="170" t="s">
        <v>66</v>
      </c>
      <c r="AR66" s="176">
        <v>3</v>
      </c>
      <c r="AS66" s="170" t="s">
        <v>69</v>
      </c>
      <c r="AT66" s="176">
        <v>4</v>
      </c>
      <c r="AU66" s="170" t="s">
        <v>73</v>
      </c>
      <c r="AV66" s="176">
        <v>5</v>
      </c>
      <c r="AW66" s="170" t="s">
        <v>101</v>
      </c>
      <c r="AX66" s="176">
        <v>5</v>
      </c>
      <c r="AY66" s="170" t="s">
        <v>102</v>
      </c>
      <c r="AZ66" s="176">
        <v>5</v>
      </c>
      <c r="BA66" s="170" t="s">
        <v>103</v>
      </c>
      <c r="BB66" s="176">
        <v>5</v>
      </c>
      <c r="BC66" s="177">
        <f t="shared" si="5"/>
        <v>60</v>
      </c>
      <c r="BD66" s="176" t="str">
        <f>+IF($F66="","",IF(BC66="","",IF(BC66&lt;=EvaluacionControl!$I$13,"Deficiente",IF(BC66&lt;=EvaluacionControl!$I$14,"Débil",IF(BC66&lt;=EvaluacionControl!$I$15,"Regular",IF(BC66&lt;=EvaluacionControl!$I$16,"Bueno",IF(BC66&lt;=EvaluacionControl!$I$17,"Adecuado","Optimo")))))))</f>
        <v>Bueno</v>
      </c>
      <c r="BE66" s="176">
        <f t="shared" si="6"/>
        <v>3</v>
      </c>
      <c r="BF66" s="177">
        <f t="shared" si="7"/>
        <v>125</v>
      </c>
      <c r="BG66" s="176" t="str">
        <f>+IF($F66="","",IF(BF66="","",IF(BF66&lt;=EvaluacionControl!$I$13,"Deficiente",IF(BF66&lt;=EvaluacionControl!$I$14,"Débil",IF(BF66&lt;=EvaluacionControl!$I$15,"Regular",IF(BF66&lt;=EvaluacionControl!$I$16,"Bueno",IF(BF66&lt;=EvaluacionControl!$I$17,"Adecuado","Optimo")))))))</f>
        <v>Optimo</v>
      </c>
      <c r="BH66" s="176">
        <f t="shared" si="8"/>
        <v>5</v>
      </c>
      <c r="BI66" s="177">
        <f t="shared" si="9"/>
        <v>1</v>
      </c>
      <c r="BJ66" s="177">
        <f t="shared" si="10"/>
        <v>1</v>
      </c>
      <c r="BK66" s="176">
        <f t="shared" si="11"/>
        <v>1</v>
      </c>
      <c r="BL66" s="176" t="str">
        <f>IF($BK66="","",IF(BK66&lt;=RInherente!$H$11,"BAJO",IF(BK66&lt;=RInherente!$H$12,"BAJO",IF(BK66&lt;=RInherente!$H$13,"MEDIO",IF(BK66&lt;=RInherente!$H$14,"ALTO","MUY ALTO")))))</f>
        <v>BAJO</v>
      </c>
      <c r="BM66" s="178" t="s">
        <v>383</v>
      </c>
      <c r="BN66" s="178"/>
      <c r="BO66" s="179" t="s">
        <v>385</v>
      </c>
      <c r="BP66" s="179"/>
      <c r="BQ66" s="179"/>
      <c r="BR66" s="174" t="s">
        <v>384</v>
      </c>
      <c r="BS66" s="179" t="s">
        <v>385</v>
      </c>
      <c r="BT66" s="171">
        <v>43861</v>
      </c>
      <c r="BU66" s="171">
        <v>43277</v>
      </c>
      <c r="BV66" s="179" t="s">
        <v>386</v>
      </c>
      <c r="BW66" s="179"/>
      <c r="BX66" s="178" t="s">
        <v>387</v>
      </c>
      <c r="BY66" s="147"/>
      <c r="BZ66" s="7" t="str">
        <f t="shared" si="0"/>
        <v>Implementación del Sistema de SI</v>
      </c>
      <c r="CA66" s="7">
        <f>+COUNTIFS($BZ$12:BZ66,BZ66)</f>
        <v>27</v>
      </c>
      <c r="CB66" s="147" t="str">
        <f t="shared" si="1"/>
        <v>PRO-PTS-01</v>
      </c>
      <c r="CC66" s="7" t="str">
        <f t="shared" si="2"/>
        <v>Tecnología de la Información</v>
      </c>
      <c r="CD66" s="7" t="str">
        <f t="shared" si="3"/>
        <v>Seguridad de la informacion</v>
      </c>
    </row>
    <row r="67" spans="1:82" ht="65" x14ac:dyDescent="0.3">
      <c r="A67" s="7" t="str">
        <f t="shared" si="4"/>
        <v>Implementación del Sistema de SI</v>
      </c>
      <c r="B67" s="170">
        <v>56</v>
      </c>
      <c r="C67" s="180">
        <v>45936</v>
      </c>
      <c r="D67" s="172" t="s">
        <v>710</v>
      </c>
      <c r="E67" s="170" t="s">
        <v>162</v>
      </c>
      <c r="F67" s="173" t="s">
        <v>336</v>
      </c>
      <c r="G67" s="173" t="s">
        <v>680</v>
      </c>
      <c r="H67" s="173" t="s">
        <v>711</v>
      </c>
      <c r="I67" s="170" t="s">
        <v>578</v>
      </c>
      <c r="J67" s="170" t="s">
        <v>579</v>
      </c>
      <c r="K67" s="170" t="s">
        <v>167</v>
      </c>
      <c r="L67" s="170" t="s">
        <v>712</v>
      </c>
      <c r="M67" s="170" t="s">
        <v>165</v>
      </c>
      <c r="N67" s="180">
        <v>45918</v>
      </c>
      <c r="O67" s="180">
        <v>45913</v>
      </c>
      <c r="P67" s="170" t="s">
        <v>713</v>
      </c>
      <c r="Q67" s="170" t="s">
        <v>569</v>
      </c>
      <c r="R67" s="170" t="s">
        <v>570</v>
      </c>
      <c r="S67" s="193" t="s">
        <v>813</v>
      </c>
      <c r="T67" s="194" t="s">
        <v>186</v>
      </c>
      <c r="U67" s="194" t="s">
        <v>814</v>
      </c>
      <c r="V67" s="194" t="s">
        <v>24</v>
      </c>
      <c r="W67" s="194" t="s">
        <v>23</v>
      </c>
      <c r="X67" s="194" t="s">
        <v>598</v>
      </c>
      <c r="Y67" s="194" t="s">
        <v>599</v>
      </c>
      <c r="Z67" s="170" t="s">
        <v>155</v>
      </c>
      <c r="AA67" s="188" t="s">
        <v>551</v>
      </c>
      <c r="AB67" s="188" t="s">
        <v>551</v>
      </c>
      <c r="AC67" s="170" t="s">
        <v>206</v>
      </c>
      <c r="AD67" s="176">
        <v>1</v>
      </c>
      <c r="AE67" s="170" t="s">
        <v>134</v>
      </c>
      <c r="AF67" s="176">
        <v>1</v>
      </c>
      <c r="AG67" s="176">
        <v>1</v>
      </c>
      <c r="AH67" s="176" t="s">
        <v>28</v>
      </c>
      <c r="AI67" s="180">
        <v>45936</v>
      </c>
      <c r="AJ67" s="176">
        <v>54</v>
      </c>
      <c r="AK67" s="174" t="s">
        <v>784</v>
      </c>
      <c r="AL67" s="180">
        <v>45936</v>
      </c>
      <c r="AM67" s="176" t="s">
        <v>641</v>
      </c>
      <c r="AN67" s="170" t="s">
        <v>815</v>
      </c>
      <c r="AO67" s="191" t="s">
        <v>636</v>
      </c>
      <c r="AP67" s="191" t="s">
        <v>600</v>
      </c>
      <c r="AQ67" s="170" t="s">
        <v>66</v>
      </c>
      <c r="AR67" s="176">
        <v>3</v>
      </c>
      <c r="AS67" s="170" t="s">
        <v>69</v>
      </c>
      <c r="AT67" s="176">
        <v>4</v>
      </c>
      <c r="AU67" s="170" t="s">
        <v>73</v>
      </c>
      <c r="AV67" s="176">
        <v>5</v>
      </c>
      <c r="AW67" s="170" t="s">
        <v>101</v>
      </c>
      <c r="AX67" s="176">
        <v>5</v>
      </c>
      <c r="AY67" s="170" t="s">
        <v>102</v>
      </c>
      <c r="AZ67" s="176">
        <v>5</v>
      </c>
      <c r="BA67" s="170" t="s">
        <v>103</v>
      </c>
      <c r="BB67" s="176">
        <v>5</v>
      </c>
      <c r="BC67" s="177">
        <f t="shared" si="5"/>
        <v>60</v>
      </c>
      <c r="BD67" s="176" t="str">
        <f>+IF($F67="","",IF(BC67="","",IF(BC67&lt;=EvaluacionControl!$I$13,"Deficiente",IF(BC67&lt;=EvaluacionControl!$I$14,"Débil",IF(BC67&lt;=EvaluacionControl!$I$15,"Regular",IF(BC67&lt;=EvaluacionControl!$I$16,"Bueno",IF(BC67&lt;=EvaluacionControl!$I$17,"Adecuado","Optimo")))))))</f>
        <v>Bueno</v>
      </c>
      <c r="BE67" s="176">
        <f t="shared" si="6"/>
        <v>3</v>
      </c>
      <c r="BF67" s="177">
        <f t="shared" si="7"/>
        <v>125</v>
      </c>
      <c r="BG67" s="176" t="str">
        <f>+IF($F67="","",IF(BF67="","",IF(BF67&lt;=EvaluacionControl!$I$13,"Deficiente",IF(BF67&lt;=EvaluacionControl!$I$14,"Débil",IF(BF67&lt;=EvaluacionControl!$I$15,"Regular",IF(BF67&lt;=EvaluacionControl!$I$16,"Bueno",IF(BF67&lt;=EvaluacionControl!$I$17,"Adecuado","Optimo")))))))</f>
        <v>Optimo</v>
      </c>
      <c r="BH67" s="176">
        <f t="shared" si="8"/>
        <v>5</v>
      </c>
      <c r="BI67" s="177">
        <f t="shared" si="9"/>
        <v>1</v>
      </c>
      <c r="BJ67" s="177">
        <f t="shared" si="10"/>
        <v>1</v>
      </c>
      <c r="BK67" s="176">
        <f t="shared" si="11"/>
        <v>1</v>
      </c>
      <c r="BL67" s="176" t="str">
        <f>IF($BK67="","",IF(BK67&lt;=RInherente!$H$11,"BAJO",IF(BK67&lt;=RInherente!$H$12,"BAJO",IF(BK67&lt;=RInherente!$H$13,"MEDIO",IF(BK67&lt;=RInherente!$H$14,"ALTO","MUY ALTO")))))</f>
        <v>BAJO</v>
      </c>
      <c r="BM67" s="178" t="s">
        <v>383</v>
      </c>
      <c r="BN67" s="178"/>
      <c r="BO67" s="179" t="s">
        <v>385</v>
      </c>
      <c r="BP67" s="179"/>
      <c r="BQ67" s="179"/>
      <c r="BR67" s="174" t="s">
        <v>384</v>
      </c>
      <c r="BS67" s="179" t="s">
        <v>385</v>
      </c>
      <c r="BT67" s="171">
        <v>43861</v>
      </c>
      <c r="BU67" s="171">
        <v>43277</v>
      </c>
      <c r="BV67" s="179" t="s">
        <v>386</v>
      </c>
      <c r="BW67" s="179"/>
      <c r="BX67" s="178" t="s">
        <v>387</v>
      </c>
      <c r="BY67" s="147"/>
      <c r="BZ67" s="7" t="str">
        <f t="shared" si="0"/>
        <v>Implementación del Sistema de SI</v>
      </c>
      <c r="CA67" s="7">
        <f>+COUNTIFS($BZ$12:BZ67,BZ67)</f>
        <v>28</v>
      </c>
      <c r="CB67" s="147" t="str">
        <f t="shared" si="1"/>
        <v>PRO-PTS-01</v>
      </c>
      <c r="CC67" s="7" t="str">
        <f t="shared" si="2"/>
        <v>Tecnología de la Información</v>
      </c>
      <c r="CD67" s="7" t="str">
        <f t="shared" si="3"/>
        <v>Seguridad de la informacion</v>
      </c>
    </row>
    <row r="68" spans="1:82" ht="65" x14ac:dyDescent="0.3">
      <c r="A68" s="7" t="str">
        <f t="shared" si="4"/>
        <v>Implementación del Sistema de SI</v>
      </c>
      <c r="B68" s="170">
        <v>57</v>
      </c>
      <c r="C68" s="180">
        <v>45936</v>
      </c>
      <c r="D68" s="172" t="s">
        <v>710</v>
      </c>
      <c r="E68" s="170" t="s">
        <v>162</v>
      </c>
      <c r="F68" s="173" t="s">
        <v>336</v>
      </c>
      <c r="G68" s="173" t="s">
        <v>680</v>
      </c>
      <c r="H68" s="173" t="s">
        <v>711</v>
      </c>
      <c r="I68" s="170" t="s">
        <v>578</v>
      </c>
      <c r="J68" s="170" t="s">
        <v>579</v>
      </c>
      <c r="K68" s="170" t="s">
        <v>167</v>
      </c>
      <c r="L68" s="170" t="s">
        <v>712</v>
      </c>
      <c r="M68" s="170" t="s">
        <v>165</v>
      </c>
      <c r="N68" s="180">
        <v>45918</v>
      </c>
      <c r="O68" s="180">
        <v>45913</v>
      </c>
      <c r="P68" s="170" t="s">
        <v>713</v>
      </c>
      <c r="Q68" s="170" t="s">
        <v>569</v>
      </c>
      <c r="R68" s="170" t="s">
        <v>570</v>
      </c>
      <c r="S68" s="193" t="s">
        <v>816</v>
      </c>
      <c r="T68" s="194" t="s">
        <v>186</v>
      </c>
      <c r="U68" s="194" t="s">
        <v>817</v>
      </c>
      <c r="V68" s="194" t="s">
        <v>24</v>
      </c>
      <c r="W68" s="194" t="s">
        <v>23</v>
      </c>
      <c r="X68" s="194" t="s">
        <v>598</v>
      </c>
      <c r="Y68" s="194" t="s">
        <v>599</v>
      </c>
      <c r="Z68" s="170" t="s">
        <v>155</v>
      </c>
      <c r="AA68" s="188" t="s">
        <v>551</v>
      </c>
      <c r="AB68" s="188" t="s">
        <v>551</v>
      </c>
      <c r="AC68" s="170" t="s">
        <v>206</v>
      </c>
      <c r="AD68" s="176">
        <v>1</v>
      </c>
      <c r="AE68" s="170" t="s">
        <v>134</v>
      </c>
      <c r="AF68" s="176">
        <v>1</v>
      </c>
      <c r="AG68" s="176">
        <v>1</v>
      </c>
      <c r="AH68" s="176" t="s">
        <v>28</v>
      </c>
      <c r="AI68" s="180">
        <v>45936</v>
      </c>
      <c r="AJ68" s="176">
        <v>55</v>
      </c>
      <c r="AK68" s="174" t="s">
        <v>818</v>
      </c>
      <c r="AL68" s="180">
        <v>45936</v>
      </c>
      <c r="AM68" s="176" t="s">
        <v>819</v>
      </c>
      <c r="AN68" s="170" t="s">
        <v>820</v>
      </c>
      <c r="AO68" s="191" t="s">
        <v>636</v>
      </c>
      <c r="AP68" s="191" t="s">
        <v>529</v>
      </c>
      <c r="AQ68" s="170" t="s">
        <v>66</v>
      </c>
      <c r="AR68" s="176">
        <v>3</v>
      </c>
      <c r="AS68" s="170" t="s">
        <v>69</v>
      </c>
      <c r="AT68" s="176">
        <v>4</v>
      </c>
      <c r="AU68" s="170" t="s">
        <v>73</v>
      </c>
      <c r="AV68" s="176">
        <v>5</v>
      </c>
      <c r="AW68" s="170" t="s">
        <v>93</v>
      </c>
      <c r="AX68" s="176">
        <v>2</v>
      </c>
      <c r="AY68" s="170" t="s">
        <v>102</v>
      </c>
      <c r="AZ68" s="176">
        <v>5</v>
      </c>
      <c r="BA68" s="170" t="s">
        <v>103</v>
      </c>
      <c r="BB68" s="176">
        <v>5</v>
      </c>
      <c r="BC68" s="177">
        <f t="shared" si="5"/>
        <v>60</v>
      </c>
      <c r="BD68" s="176" t="str">
        <f>+IF($F68="","",IF(BC68="","",IF(BC68&lt;=EvaluacionControl!$I$13,"Deficiente",IF(BC68&lt;=EvaluacionControl!$I$14,"Débil",IF(BC68&lt;=EvaluacionControl!$I$15,"Regular",IF(BC68&lt;=EvaluacionControl!$I$16,"Bueno",IF(BC68&lt;=EvaluacionControl!$I$17,"Adecuado","Optimo")))))))</f>
        <v>Bueno</v>
      </c>
      <c r="BE68" s="176">
        <f t="shared" si="6"/>
        <v>3</v>
      </c>
      <c r="BF68" s="177">
        <f t="shared" si="7"/>
        <v>50</v>
      </c>
      <c r="BG68" s="176" t="str">
        <f>+IF($F68="","",IF(BF68="","",IF(BF68&lt;=EvaluacionControl!$I$13,"Deficiente",IF(BF68&lt;=EvaluacionControl!$I$14,"Débil",IF(BF68&lt;=EvaluacionControl!$I$15,"Regular",IF(BF68&lt;=EvaluacionControl!$I$16,"Bueno",IF(BF68&lt;=EvaluacionControl!$I$17,"Adecuado","Optimo")))))))</f>
        <v>Bueno</v>
      </c>
      <c r="BH68" s="176">
        <f t="shared" si="8"/>
        <v>3</v>
      </c>
      <c r="BI68" s="177">
        <f t="shared" si="9"/>
        <v>1</v>
      </c>
      <c r="BJ68" s="177">
        <f t="shared" si="10"/>
        <v>1</v>
      </c>
      <c r="BK68" s="176">
        <f t="shared" si="11"/>
        <v>1</v>
      </c>
      <c r="BL68" s="176" t="str">
        <f>IF($BK68="","",IF(BK68&lt;=RInherente!$H$11,"BAJO",IF(BK68&lt;=RInherente!$H$12,"BAJO",IF(BK68&lt;=RInherente!$H$13,"MEDIO",IF(BK68&lt;=RInherente!$H$14,"ALTO","MUY ALTO")))))</f>
        <v>BAJO</v>
      </c>
      <c r="BM68" s="178" t="s">
        <v>383</v>
      </c>
      <c r="BN68" s="178"/>
      <c r="BO68" s="179" t="s">
        <v>385</v>
      </c>
      <c r="BP68" s="179"/>
      <c r="BQ68" s="179"/>
      <c r="BR68" s="174" t="s">
        <v>384</v>
      </c>
      <c r="BS68" s="179" t="s">
        <v>385</v>
      </c>
      <c r="BT68" s="171">
        <v>43861</v>
      </c>
      <c r="BU68" s="171">
        <v>43277</v>
      </c>
      <c r="BV68" s="179" t="s">
        <v>386</v>
      </c>
      <c r="BW68" s="179"/>
      <c r="BX68" s="178" t="s">
        <v>387</v>
      </c>
      <c r="BY68" s="147"/>
      <c r="BZ68" s="7" t="str">
        <f t="shared" si="0"/>
        <v>Implementación del Sistema de SI</v>
      </c>
      <c r="CA68" s="7">
        <f>+COUNTIFS($BZ$12:BZ68,BZ68)</f>
        <v>29</v>
      </c>
      <c r="CB68" s="147" t="str">
        <f t="shared" si="1"/>
        <v>PRO-PTS-01</v>
      </c>
      <c r="CC68" s="7" t="str">
        <f t="shared" si="2"/>
        <v>Tecnología de la Información</v>
      </c>
      <c r="CD68" s="7" t="str">
        <f t="shared" si="3"/>
        <v>Seguridad de la informacion</v>
      </c>
    </row>
    <row r="69" spans="1:82" ht="65" x14ac:dyDescent="0.3">
      <c r="A69" s="7" t="str">
        <f t="shared" si="4"/>
        <v>Implementación del Sistema de SI</v>
      </c>
      <c r="B69" s="170">
        <v>58</v>
      </c>
      <c r="C69" s="180">
        <v>45936</v>
      </c>
      <c r="D69" s="172" t="s">
        <v>710</v>
      </c>
      <c r="E69" s="170" t="s">
        <v>162</v>
      </c>
      <c r="F69" s="173" t="s">
        <v>336</v>
      </c>
      <c r="G69" s="173" t="s">
        <v>680</v>
      </c>
      <c r="H69" s="173" t="s">
        <v>711</v>
      </c>
      <c r="I69" s="170" t="s">
        <v>578</v>
      </c>
      <c r="J69" s="170" t="s">
        <v>579</v>
      </c>
      <c r="K69" s="170" t="s">
        <v>167</v>
      </c>
      <c r="L69" s="170" t="s">
        <v>712</v>
      </c>
      <c r="M69" s="170" t="s">
        <v>165</v>
      </c>
      <c r="N69" s="180">
        <v>45918</v>
      </c>
      <c r="O69" s="180">
        <v>45913</v>
      </c>
      <c r="P69" s="170" t="s">
        <v>713</v>
      </c>
      <c r="Q69" s="170" t="s">
        <v>569</v>
      </c>
      <c r="R69" s="170" t="s">
        <v>570</v>
      </c>
      <c r="S69" s="193" t="s">
        <v>821</v>
      </c>
      <c r="T69" s="194" t="s">
        <v>186</v>
      </c>
      <c r="U69" s="194" t="s">
        <v>822</v>
      </c>
      <c r="V69" s="194" t="s">
        <v>24</v>
      </c>
      <c r="W69" s="194" t="s">
        <v>23</v>
      </c>
      <c r="X69" s="194" t="s">
        <v>598</v>
      </c>
      <c r="Y69" s="194" t="s">
        <v>599</v>
      </c>
      <c r="Z69" s="170" t="s">
        <v>155</v>
      </c>
      <c r="AA69" s="188" t="s">
        <v>551</v>
      </c>
      <c r="AB69" s="188" t="s">
        <v>551</v>
      </c>
      <c r="AC69" s="170" t="s">
        <v>206</v>
      </c>
      <c r="AD69" s="176">
        <v>1</v>
      </c>
      <c r="AE69" s="170" t="s">
        <v>134</v>
      </c>
      <c r="AF69" s="176">
        <v>1</v>
      </c>
      <c r="AG69" s="176">
        <v>1</v>
      </c>
      <c r="AH69" s="176" t="s">
        <v>28</v>
      </c>
      <c r="AI69" s="180">
        <v>45936</v>
      </c>
      <c r="AJ69" s="176">
        <v>56</v>
      </c>
      <c r="AK69" s="174" t="s">
        <v>1022</v>
      </c>
      <c r="AL69" s="180">
        <v>45936</v>
      </c>
      <c r="AM69" s="176" t="s">
        <v>677</v>
      </c>
      <c r="AN69" s="170" t="s">
        <v>823</v>
      </c>
      <c r="AO69" s="191" t="s">
        <v>636</v>
      </c>
      <c r="AP69" s="191" t="s">
        <v>600</v>
      </c>
      <c r="AQ69" s="170" t="s">
        <v>66</v>
      </c>
      <c r="AR69" s="176">
        <v>3</v>
      </c>
      <c r="AS69" s="170" t="s">
        <v>69</v>
      </c>
      <c r="AT69" s="176">
        <v>4</v>
      </c>
      <c r="AU69" s="170" t="s">
        <v>73</v>
      </c>
      <c r="AV69" s="176">
        <v>5</v>
      </c>
      <c r="AW69" s="170" t="s">
        <v>101</v>
      </c>
      <c r="AX69" s="176">
        <v>5</v>
      </c>
      <c r="AY69" s="170" t="s">
        <v>102</v>
      </c>
      <c r="AZ69" s="176">
        <v>5</v>
      </c>
      <c r="BA69" s="170" t="s">
        <v>103</v>
      </c>
      <c r="BB69" s="176">
        <v>5</v>
      </c>
      <c r="BC69" s="177">
        <f t="shared" si="5"/>
        <v>60</v>
      </c>
      <c r="BD69" s="176" t="str">
        <f>+IF($F69="","",IF(BC69="","",IF(BC69&lt;=EvaluacionControl!$I$13,"Deficiente",IF(BC69&lt;=EvaluacionControl!$I$14,"Débil",IF(BC69&lt;=EvaluacionControl!$I$15,"Regular",IF(BC69&lt;=EvaluacionControl!$I$16,"Bueno",IF(BC69&lt;=EvaluacionControl!$I$17,"Adecuado","Optimo")))))))</f>
        <v>Bueno</v>
      </c>
      <c r="BE69" s="176">
        <f t="shared" si="6"/>
        <v>3</v>
      </c>
      <c r="BF69" s="177">
        <f t="shared" si="7"/>
        <v>125</v>
      </c>
      <c r="BG69" s="176" t="str">
        <f>+IF($F69="","",IF(BF69="","",IF(BF69&lt;=EvaluacionControl!$I$13,"Deficiente",IF(BF69&lt;=EvaluacionControl!$I$14,"Débil",IF(BF69&lt;=EvaluacionControl!$I$15,"Regular",IF(BF69&lt;=EvaluacionControl!$I$16,"Bueno",IF(BF69&lt;=EvaluacionControl!$I$17,"Adecuado","Optimo")))))))</f>
        <v>Optimo</v>
      </c>
      <c r="BH69" s="176">
        <f t="shared" si="8"/>
        <v>5</v>
      </c>
      <c r="BI69" s="177">
        <f t="shared" si="9"/>
        <v>1</v>
      </c>
      <c r="BJ69" s="177">
        <f t="shared" si="10"/>
        <v>1</v>
      </c>
      <c r="BK69" s="176">
        <f t="shared" si="11"/>
        <v>1</v>
      </c>
      <c r="BL69" s="176" t="str">
        <f>IF($BK69="","",IF(BK69&lt;=RInherente!$H$11,"BAJO",IF(BK69&lt;=RInherente!$H$12,"BAJO",IF(BK69&lt;=RInherente!$H$13,"MEDIO",IF(BK69&lt;=RInherente!$H$14,"ALTO","MUY ALTO")))))</f>
        <v>BAJO</v>
      </c>
      <c r="BM69" s="178" t="s">
        <v>383</v>
      </c>
      <c r="BN69" s="178"/>
      <c r="BO69" s="179" t="s">
        <v>385</v>
      </c>
      <c r="BP69" s="179"/>
      <c r="BQ69" s="179"/>
      <c r="BR69" s="174" t="s">
        <v>384</v>
      </c>
      <c r="BS69" s="179" t="s">
        <v>385</v>
      </c>
      <c r="BT69" s="171">
        <v>43861</v>
      </c>
      <c r="BU69" s="171">
        <v>43277</v>
      </c>
      <c r="BV69" s="179" t="s">
        <v>386</v>
      </c>
      <c r="BW69" s="179"/>
      <c r="BX69" s="178" t="s">
        <v>387</v>
      </c>
      <c r="BY69" s="147"/>
      <c r="BZ69" s="7" t="str">
        <f t="shared" si="0"/>
        <v>Implementación del Sistema de SI</v>
      </c>
      <c r="CA69" s="7">
        <f>+COUNTIFS($BZ$12:BZ69,BZ69)</f>
        <v>30</v>
      </c>
      <c r="CB69" s="147" t="str">
        <f t="shared" si="1"/>
        <v>PRO-PTS-01</v>
      </c>
      <c r="CC69" s="7" t="str">
        <f t="shared" si="2"/>
        <v>Tecnología de la Información</v>
      </c>
      <c r="CD69" s="7" t="str">
        <f t="shared" si="3"/>
        <v>Seguridad de la informacion</v>
      </c>
    </row>
    <row r="70" spans="1:82" ht="65" x14ac:dyDescent="0.3">
      <c r="A70" s="7" t="str">
        <f t="shared" si="4"/>
        <v>Implementación del Sistema de SI</v>
      </c>
      <c r="B70" s="170">
        <v>59</v>
      </c>
      <c r="C70" s="180">
        <v>45936</v>
      </c>
      <c r="D70" s="172" t="s">
        <v>710</v>
      </c>
      <c r="E70" s="170" t="s">
        <v>162</v>
      </c>
      <c r="F70" s="173" t="s">
        <v>336</v>
      </c>
      <c r="G70" s="173" t="s">
        <v>680</v>
      </c>
      <c r="H70" s="173" t="s">
        <v>711</v>
      </c>
      <c r="I70" s="170" t="s">
        <v>578</v>
      </c>
      <c r="J70" s="170" t="s">
        <v>579</v>
      </c>
      <c r="K70" s="170" t="s">
        <v>167</v>
      </c>
      <c r="L70" s="170" t="s">
        <v>712</v>
      </c>
      <c r="M70" s="170" t="s">
        <v>165</v>
      </c>
      <c r="N70" s="180">
        <v>45918</v>
      </c>
      <c r="O70" s="180">
        <v>45913</v>
      </c>
      <c r="P70" s="170" t="s">
        <v>713</v>
      </c>
      <c r="Q70" s="170" t="s">
        <v>569</v>
      </c>
      <c r="R70" s="170" t="s">
        <v>570</v>
      </c>
      <c r="S70" s="193" t="s">
        <v>824</v>
      </c>
      <c r="T70" s="194" t="s">
        <v>186</v>
      </c>
      <c r="U70" s="194" t="s">
        <v>825</v>
      </c>
      <c r="V70" s="194" t="s">
        <v>24</v>
      </c>
      <c r="W70" s="194" t="s">
        <v>23</v>
      </c>
      <c r="X70" s="194" t="s">
        <v>598</v>
      </c>
      <c r="Y70" s="194" t="s">
        <v>599</v>
      </c>
      <c r="Z70" s="170" t="s">
        <v>155</v>
      </c>
      <c r="AA70" s="188" t="s">
        <v>551</v>
      </c>
      <c r="AB70" s="188" t="s">
        <v>551</v>
      </c>
      <c r="AC70" s="170" t="s">
        <v>206</v>
      </c>
      <c r="AD70" s="176">
        <v>1</v>
      </c>
      <c r="AE70" s="170" t="s">
        <v>134</v>
      </c>
      <c r="AF70" s="176">
        <v>1</v>
      </c>
      <c r="AG70" s="176">
        <v>1</v>
      </c>
      <c r="AH70" s="176" t="s">
        <v>28</v>
      </c>
      <c r="AI70" s="180">
        <v>45936</v>
      </c>
      <c r="AJ70" s="176">
        <v>57</v>
      </c>
      <c r="AK70" s="174" t="s">
        <v>826</v>
      </c>
      <c r="AL70" s="180">
        <v>45936</v>
      </c>
      <c r="AM70" s="176" t="s">
        <v>789</v>
      </c>
      <c r="AN70" s="170" t="s">
        <v>827</v>
      </c>
      <c r="AO70" s="191" t="s">
        <v>636</v>
      </c>
      <c r="AP70" s="191" t="s">
        <v>529</v>
      </c>
      <c r="AQ70" s="170" t="s">
        <v>66</v>
      </c>
      <c r="AR70" s="176">
        <v>3</v>
      </c>
      <c r="AS70" s="170" t="s">
        <v>69</v>
      </c>
      <c r="AT70" s="176">
        <v>4</v>
      </c>
      <c r="AU70" s="170" t="s">
        <v>73</v>
      </c>
      <c r="AV70" s="176">
        <v>5</v>
      </c>
      <c r="AW70" s="170" t="s">
        <v>93</v>
      </c>
      <c r="AX70" s="176">
        <v>2</v>
      </c>
      <c r="AY70" s="170" t="s">
        <v>102</v>
      </c>
      <c r="AZ70" s="176">
        <v>5</v>
      </c>
      <c r="BA70" s="170" t="s">
        <v>103</v>
      </c>
      <c r="BB70" s="176">
        <v>5</v>
      </c>
      <c r="BC70" s="177">
        <f t="shared" si="5"/>
        <v>60</v>
      </c>
      <c r="BD70" s="176" t="str">
        <f>+IF($F70="","",IF(BC70="","",IF(BC70&lt;=EvaluacionControl!$I$13,"Deficiente",IF(BC70&lt;=EvaluacionControl!$I$14,"Débil",IF(BC70&lt;=EvaluacionControl!$I$15,"Regular",IF(BC70&lt;=EvaluacionControl!$I$16,"Bueno",IF(BC70&lt;=EvaluacionControl!$I$17,"Adecuado","Optimo")))))))</f>
        <v>Bueno</v>
      </c>
      <c r="BE70" s="176">
        <f t="shared" si="6"/>
        <v>3</v>
      </c>
      <c r="BF70" s="177">
        <f t="shared" si="7"/>
        <v>50</v>
      </c>
      <c r="BG70" s="176" t="str">
        <f>+IF($F70="","",IF(BF70="","",IF(BF70&lt;=EvaluacionControl!$I$13,"Deficiente",IF(BF70&lt;=EvaluacionControl!$I$14,"Débil",IF(BF70&lt;=EvaluacionControl!$I$15,"Regular",IF(BF70&lt;=EvaluacionControl!$I$16,"Bueno",IF(BF70&lt;=EvaluacionControl!$I$17,"Adecuado","Optimo")))))))</f>
        <v>Bueno</v>
      </c>
      <c r="BH70" s="176">
        <f t="shared" si="8"/>
        <v>3</v>
      </c>
      <c r="BI70" s="177">
        <f t="shared" si="9"/>
        <v>1</v>
      </c>
      <c r="BJ70" s="177">
        <f t="shared" si="10"/>
        <v>1</v>
      </c>
      <c r="BK70" s="176">
        <f t="shared" si="11"/>
        <v>1</v>
      </c>
      <c r="BL70" s="176" t="str">
        <f>IF($BK70="","",IF(BK70&lt;=RInherente!$H$11,"BAJO",IF(BK70&lt;=RInherente!$H$12,"BAJO",IF(BK70&lt;=RInherente!$H$13,"MEDIO",IF(BK70&lt;=RInherente!$H$14,"ALTO","MUY ALTO")))))</f>
        <v>BAJO</v>
      </c>
      <c r="BM70" s="178" t="s">
        <v>383</v>
      </c>
      <c r="BN70" s="178"/>
      <c r="BO70" s="179" t="s">
        <v>385</v>
      </c>
      <c r="BP70" s="179"/>
      <c r="BQ70" s="179"/>
      <c r="BR70" s="174" t="s">
        <v>384</v>
      </c>
      <c r="BS70" s="179" t="s">
        <v>385</v>
      </c>
      <c r="BT70" s="171">
        <v>43861</v>
      </c>
      <c r="BU70" s="171">
        <v>43277</v>
      </c>
      <c r="BV70" s="179" t="s">
        <v>386</v>
      </c>
      <c r="BW70" s="179"/>
      <c r="BX70" s="178" t="s">
        <v>387</v>
      </c>
      <c r="BY70" s="147"/>
      <c r="BZ70" s="7" t="str">
        <f t="shared" si="0"/>
        <v>Implementación del Sistema de SI</v>
      </c>
      <c r="CA70" s="7">
        <f>+COUNTIFS($BZ$12:BZ70,BZ70)</f>
        <v>31</v>
      </c>
      <c r="CB70" s="147" t="str">
        <f t="shared" si="1"/>
        <v>PRO-PTS-01</v>
      </c>
      <c r="CC70" s="7" t="str">
        <f t="shared" si="2"/>
        <v>Tecnología de la Información</v>
      </c>
      <c r="CD70" s="7" t="str">
        <f t="shared" si="3"/>
        <v>Seguridad de la informacion</v>
      </c>
    </row>
    <row r="71" spans="1:82" ht="65" x14ac:dyDescent="0.3">
      <c r="A71" s="7" t="str">
        <f t="shared" si="4"/>
        <v>Implementación del Sistema de SI</v>
      </c>
      <c r="B71" s="170">
        <v>60</v>
      </c>
      <c r="C71" s="180">
        <v>45936</v>
      </c>
      <c r="D71" s="172" t="s">
        <v>710</v>
      </c>
      <c r="E71" s="170" t="s">
        <v>162</v>
      </c>
      <c r="F71" s="173" t="s">
        <v>336</v>
      </c>
      <c r="G71" s="173" t="s">
        <v>680</v>
      </c>
      <c r="H71" s="173" t="s">
        <v>711</v>
      </c>
      <c r="I71" s="170" t="s">
        <v>578</v>
      </c>
      <c r="J71" s="170" t="s">
        <v>579</v>
      </c>
      <c r="K71" s="170" t="s">
        <v>167</v>
      </c>
      <c r="L71" s="170" t="s">
        <v>712</v>
      </c>
      <c r="M71" s="170" t="s">
        <v>165</v>
      </c>
      <c r="N71" s="180">
        <v>45918</v>
      </c>
      <c r="O71" s="180">
        <v>45913</v>
      </c>
      <c r="P71" s="170" t="s">
        <v>713</v>
      </c>
      <c r="Q71" s="170" t="s">
        <v>569</v>
      </c>
      <c r="R71" s="170" t="s">
        <v>570</v>
      </c>
      <c r="S71" s="193" t="s">
        <v>828</v>
      </c>
      <c r="T71" s="194" t="s">
        <v>186</v>
      </c>
      <c r="U71" s="194" t="s">
        <v>829</v>
      </c>
      <c r="V71" s="194" t="s">
        <v>24</v>
      </c>
      <c r="W71" s="194" t="s">
        <v>23</v>
      </c>
      <c r="X71" s="194" t="s">
        <v>598</v>
      </c>
      <c r="Y71" s="194" t="s">
        <v>599</v>
      </c>
      <c r="Z71" s="170" t="s">
        <v>155</v>
      </c>
      <c r="AA71" s="188" t="s">
        <v>551</v>
      </c>
      <c r="AB71" s="188" t="s">
        <v>551</v>
      </c>
      <c r="AC71" s="170" t="s">
        <v>206</v>
      </c>
      <c r="AD71" s="176">
        <v>1</v>
      </c>
      <c r="AE71" s="170" t="s">
        <v>134</v>
      </c>
      <c r="AF71" s="176">
        <v>1</v>
      </c>
      <c r="AG71" s="176">
        <v>1</v>
      </c>
      <c r="AH71" s="176" t="s">
        <v>28</v>
      </c>
      <c r="AI71" s="180">
        <v>45936</v>
      </c>
      <c r="AJ71" s="176">
        <v>58</v>
      </c>
      <c r="AK71" s="174" t="s">
        <v>784</v>
      </c>
      <c r="AL71" s="180">
        <v>45936</v>
      </c>
      <c r="AM71" s="176" t="s">
        <v>789</v>
      </c>
      <c r="AN71" s="170" t="s">
        <v>830</v>
      </c>
      <c r="AO71" s="191" t="s">
        <v>636</v>
      </c>
      <c r="AP71" s="191" t="s">
        <v>600</v>
      </c>
      <c r="AQ71" s="170" t="s">
        <v>66</v>
      </c>
      <c r="AR71" s="176">
        <v>3</v>
      </c>
      <c r="AS71" s="170" t="s">
        <v>69</v>
      </c>
      <c r="AT71" s="176">
        <v>4</v>
      </c>
      <c r="AU71" s="170" t="s">
        <v>73</v>
      </c>
      <c r="AV71" s="176">
        <v>5</v>
      </c>
      <c r="AW71" s="170" t="s">
        <v>93</v>
      </c>
      <c r="AX71" s="176">
        <v>2</v>
      </c>
      <c r="AY71" s="170" t="s">
        <v>102</v>
      </c>
      <c r="AZ71" s="176">
        <v>5</v>
      </c>
      <c r="BA71" s="170" t="s">
        <v>103</v>
      </c>
      <c r="BB71" s="176">
        <v>5</v>
      </c>
      <c r="BC71" s="177">
        <f t="shared" si="5"/>
        <v>60</v>
      </c>
      <c r="BD71" s="176" t="str">
        <f>+IF($F71="","",IF(BC71="","",IF(BC71&lt;=EvaluacionControl!$I$13,"Deficiente",IF(BC71&lt;=EvaluacionControl!$I$14,"Débil",IF(BC71&lt;=EvaluacionControl!$I$15,"Regular",IF(BC71&lt;=EvaluacionControl!$I$16,"Bueno",IF(BC71&lt;=EvaluacionControl!$I$17,"Adecuado","Optimo")))))))</f>
        <v>Bueno</v>
      </c>
      <c r="BE71" s="176">
        <f t="shared" si="6"/>
        <v>3</v>
      </c>
      <c r="BF71" s="177">
        <f t="shared" si="7"/>
        <v>50</v>
      </c>
      <c r="BG71" s="176" t="str">
        <f>+IF($F71="","",IF(BF71="","",IF(BF71&lt;=EvaluacionControl!$I$13,"Deficiente",IF(BF71&lt;=EvaluacionControl!$I$14,"Débil",IF(BF71&lt;=EvaluacionControl!$I$15,"Regular",IF(BF71&lt;=EvaluacionControl!$I$16,"Bueno",IF(BF71&lt;=EvaluacionControl!$I$17,"Adecuado","Optimo")))))))</f>
        <v>Bueno</v>
      </c>
      <c r="BH71" s="176">
        <f t="shared" si="8"/>
        <v>3</v>
      </c>
      <c r="BI71" s="177">
        <f t="shared" si="9"/>
        <v>1</v>
      </c>
      <c r="BJ71" s="177">
        <f t="shared" si="10"/>
        <v>1</v>
      </c>
      <c r="BK71" s="176">
        <f t="shared" si="11"/>
        <v>1</v>
      </c>
      <c r="BL71" s="176" t="str">
        <f>IF($BK71="","",IF(BK71&lt;=RInherente!$H$11,"BAJO",IF(BK71&lt;=RInherente!$H$12,"BAJO",IF(BK71&lt;=RInherente!$H$13,"MEDIO",IF(BK71&lt;=RInherente!$H$14,"ALTO","MUY ALTO")))))</f>
        <v>BAJO</v>
      </c>
      <c r="BM71" s="178" t="s">
        <v>383</v>
      </c>
      <c r="BN71" s="178"/>
      <c r="BO71" s="179" t="s">
        <v>385</v>
      </c>
      <c r="BP71" s="179"/>
      <c r="BQ71" s="179"/>
      <c r="BR71" s="174" t="s">
        <v>384</v>
      </c>
      <c r="BS71" s="179" t="s">
        <v>385</v>
      </c>
      <c r="BT71" s="171">
        <v>43861</v>
      </c>
      <c r="BU71" s="171">
        <v>43277</v>
      </c>
      <c r="BV71" s="179" t="s">
        <v>386</v>
      </c>
      <c r="BW71" s="179"/>
      <c r="BX71" s="178" t="s">
        <v>387</v>
      </c>
      <c r="BY71" s="147"/>
      <c r="BZ71" s="7" t="str">
        <f t="shared" si="0"/>
        <v>Implementación del Sistema de SI</v>
      </c>
      <c r="CA71" s="7">
        <f>+COUNTIFS($BZ$12:BZ71,BZ71)</f>
        <v>32</v>
      </c>
      <c r="CB71" s="147" t="str">
        <f t="shared" si="1"/>
        <v>PRO-PTS-01</v>
      </c>
      <c r="CC71" s="7" t="str">
        <f t="shared" si="2"/>
        <v>Tecnología de la Información</v>
      </c>
      <c r="CD71" s="7" t="str">
        <f t="shared" si="3"/>
        <v>Seguridad de la informacion</v>
      </c>
    </row>
    <row r="72" spans="1:82" ht="78" x14ac:dyDescent="0.3">
      <c r="A72" s="7" t="str">
        <f t="shared" si="4"/>
        <v>Implementación del Sistema de SI</v>
      </c>
      <c r="B72" s="170">
        <v>61</v>
      </c>
      <c r="C72" s="180">
        <v>45936</v>
      </c>
      <c r="D72" s="172" t="s">
        <v>710</v>
      </c>
      <c r="E72" s="170" t="s">
        <v>162</v>
      </c>
      <c r="F72" s="173" t="s">
        <v>336</v>
      </c>
      <c r="G72" s="173" t="s">
        <v>680</v>
      </c>
      <c r="H72" s="173" t="s">
        <v>711</v>
      </c>
      <c r="I72" s="170" t="s">
        <v>578</v>
      </c>
      <c r="J72" s="170" t="s">
        <v>579</v>
      </c>
      <c r="K72" s="170" t="s">
        <v>167</v>
      </c>
      <c r="L72" s="170" t="s">
        <v>712</v>
      </c>
      <c r="M72" s="170" t="s">
        <v>165</v>
      </c>
      <c r="N72" s="180">
        <v>45918</v>
      </c>
      <c r="O72" s="180">
        <v>45913</v>
      </c>
      <c r="P72" s="170" t="s">
        <v>713</v>
      </c>
      <c r="Q72" s="170" t="s">
        <v>569</v>
      </c>
      <c r="R72" s="170" t="s">
        <v>570</v>
      </c>
      <c r="S72" s="193" t="s">
        <v>831</v>
      </c>
      <c r="T72" s="194" t="s">
        <v>186</v>
      </c>
      <c r="U72" s="194" t="s">
        <v>832</v>
      </c>
      <c r="V72" s="194" t="s">
        <v>24</v>
      </c>
      <c r="W72" s="194" t="s">
        <v>23</v>
      </c>
      <c r="X72" s="194" t="s">
        <v>598</v>
      </c>
      <c r="Y72" s="194" t="s">
        <v>599</v>
      </c>
      <c r="Z72" s="170" t="s">
        <v>155</v>
      </c>
      <c r="AA72" s="188" t="s">
        <v>551</v>
      </c>
      <c r="AB72" s="188" t="s">
        <v>551</v>
      </c>
      <c r="AC72" s="170" t="s">
        <v>203</v>
      </c>
      <c r="AD72" s="176">
        <v>3</v>
      </c>
      <c r="AE72" s="170" t="s">
        <v>134</v>
      </c>
      <c r="AF72" s="176">
        <v>1</v>
      </c>
      <c r="AG72" s="176">
        <v>3</v>
      </c>
      <c r="AH72" s="176" t="s">
        <v>28</v>
      </c>
      <c r="AI72" s="180">
        <v>45936</v>
      </c>
      <c r="AJ72" s="176">
        <v>59</v>
      </c>
      <c r="AK72" s="174" t="s">
        <v>833</v>
      </c>
      <c r="AL72" s="180">
        <v>45936</v>
      </c>
      <c r="AM72" s="176" t="s">
        <v>677</v>
      </c>
      <c r="AN72" s="170" t="s">
        <v>834</v>
      </c>
      <c r="AO72" s="191" t="s">
        <v>636</v>
      </c>
      <c r="AP72" s="191" t="s">
        <v>600</v>
      </c>
      <c r="AQ72" s="170" t="s">
        <v>66</v>
      </c>
      <c r="AR72" s="176">
        <v>3</v>
      </c>
      <c r="AS72" s="170" t="s">
        <v>69</v>
      </c>
      <c r="AT72" s="176">
        <v>4</v>
      </c>
      <c r="AU72" s="170" t="s">
        <v>73</v>
      </c>
      <c r="AV72" s="176">
        <v>5</v>
      </c>
      <c r="AW72" s="170" t="s">
        <v>96</v>
      </c>
      <c r="AX72" s="176">
        <v>3</v>
      </c>
      <c r="AY72" s="170" t="s">
        <v>102</v>
      </c>
      <c r="AZ72" s="176">
        <v>5</v>
      </c>
      <c r="BA72" s="170" t="s">
        <v>103</v>
      </c>
      <c r="BB72" s="176">
        <v>5</v>
      </c>
      <c r="BC72" s="177">
        <f t="shared" si="5"/>
        <v>60</v>
      </c>
      <c r="BD72" s="176" t="str">
        <f>+IF($F72="","",IF(BC72="","",IF(BC72&lt;=EvaluacionControl!$I$13,"Deficiente",IF(BC72&lt;=EvaluacionControl!$I$14,"Débil",IF(BC72&lt;=EvaluacionControl!$I$15,"Regular",IF(BC72&lt;=EvaluacionControl!$I$16,"Bueno",IF(BC72&lt;=EvaluacionControl!$I$17,"Adecuado","Optimo")))))))</f>
        <v>Bueno</v>
      </c>
      <c r="BE72" s="176">
        <f t="shared" si="6"/>
        <v>3</v>
      </c>
      <c r="BF72" s="177">
        <f t="shared" si="7"/>
        <v>75</v>
      </c>
      <c r="BG72" s="176" t="str">
        <f>+IF($F72="","",IF(BF72="","",IF(BF72&lt;=EvaluacionControl!$I$13,"Deficiente",IF(BF72&lt;=EvaluacionControl!$I$14,"Débil",IF(BF72&lt;=EvaluacionControl!$I$15,"Regular",IF(BF72&lt;=EvaluacionControl!$I$16,"Bueno",IF(BF72&lt;=EvaluacionControl!$I$17,"Adecuado","Optimo")))))))</f>
        <v>Adecuado</v>
      </c>
      <c r="BH72" s="176">
        <f t="shared" si="8"/>
        <v>4</v>
      </c>
      <c r="BI72" s="177">
        <f t="shared" si="9"/>
        <v>1</v>
      </c>
      <c r="BJ72" s="177">
        <f t="shared" si="10"/>
        <v>1</v>
      </c>
      <c r="BK72" s="176">
        <f t="shared" si="11"/>
        <v>1</v>
      </c>
      <c r="BL72" s="176" t="str">
        <f>IF($BK72="","",IF(BK72&lt;=RInherente!$H$11,"BAJO",IF(BK72&lt;=RInherente!$H$12,"BAJO",IF(BK72&lt;=RInherente!$H$13,"MEDIO",IF(BK72&lt;=RInherente!$H$14,"ALTO","MUY ALTO")))))</f>
        <v>BAJO</v>
      </c>
      <c r="BM72" s="178" t="s">
        <v>383</v>
      </c>
      <c r="BN72" s="178"/>
      <c r="BO72" s="179" t="s">
        <v>385</v>
      </c>
      <c r="BP72" s="179"/>
      <c r="BQ72" s="179"/>
      <c r="BR72" s="174" t="s">
        <v>384</v>
      </c>
      <c r="BS72" s="179" t="s">
        <v>385</v>
      </c>
      <c r="BT72" s="171">
        <v>43861</v>
      </c>
      <c r="BU72" s="171">
        <v>43277</v>
      </c>
      <c r="BV72" s="179" t="s">
        <v>386</v>
      </c>
      <c r="BW72" s="179"/>
      <c r="BX72" s="178" t="s">
        <v>387</v>
      </c>
      <c r="BY72" s="147"/>
      <c r="BZ72" s="7" t="str">
        <f t="shared" si="0"/>
        <v>Implementación del Sistema de SI</v>
      </c>
      <c r="CA72" s="7">
        <f>+COUNTIFS($BZ$12:BZ72,BZ72)</f>
        <v>33</v>
      </c>
      <c r="CB72" s="147" t="str">
        <f t="shared" si="1"/>
        <v>PRO-PTS-01</v>
      </c>
      <c r="CC72" s="7" t="str">
        <f t="shared" si="2"/>
        <v>Tecnología de la Información</v>
      </c>
      <c r="CD72" s="7" t="str">
        <f t="shared" si="3"/>
        <v>Seguridad de la informacion</v>
      </c>
    </row>
    <row r="73" spans="1:82" ht="65" x14ac:dyDescent="0.3">
      <c r="A73" s="7" t="str">
        <f t="shared" si="4"/>
        <v>Implementación del Sistema de SI</v>
      </c>
      <c r="B73" s="170">
        <v>62</v>
      </c>
      <c r="C73" s="180">
        <v>45936</v>
      </c>
      <c r="D73" s="172" t="s">
        <v>710</v>
      </c>
      <c r="E73" s="170" t="s">
        <v>162</v>
      </c>
      <c r="F73" s="173" t="s">
        <v>336</v>
      </c>
      <c r="G73" s="173" t="s">
        <v>680</v>
      </c>
      <c r="H73" s="173" t="s">
        <v>711</v>
      </c>
      <c r="I73" s="170" t="s">
        <v>578</v>
      </c>
      <c r="J73" s="170" t="s">
        <v>579</v>
      </c>
      <c r="K73" s="170" t="s">
        <v>167</v>
      </c>
      <c r="L73" s="170" t="s">
        <v>712</v>
      </c>
      <c r="M73" s="170" t="s">
        <v>165</v>
      </c>
      <c r="N73" s="180">
        <v>45918</v>
      </c>
      <c r="O73" s="180">
        <v>45913</v>
      </c>
      <c r="P73" s="170" t="s">
        <v>713</v>
      </c>
      <c r="Q73" s="170" t="s">
        <v>569</v>
      </c>
      <c r="R73" s="170" t="s">
        <v>570</v>
      </c>
      <c r="S73" s="193" t="s">
        <v>835</v>
      </c>
      <c r="T73" s="194" t="s">
        <v>186</v>
      </c>
      <c r="U73" s="194" t="s">
        <v>836</v>
      </c>
      <c r="V73" s="194" t="s">
        <v>24</v>
      </c>
      <c r="W73" s="194" t="s">
        <v>23</v>
      </c>
      <c r="X73" s="194" t="s">
        <v>598</v>
      </c>
      <c r="Y73" s="194" t="s">
        <v>599</v>
      </c>
      <c r="Z73" s="170" t="s">
        <v>155</v>
      </c>
      <c r="AA73" s="188" t="s">
        <v>551</v>
      </c>
      <c r="AB73" s="188" t="s">
        <v>551</v>
      </c>
      <c r="AC73" s="170" t="s">
        <v>206</v>
      </c>
      <c r="AD73" s="176">
        <v>1</v>
      </c>
      <c r="AE73" s="170" t="s">
        <v>134</v>
      </c>
      <c r="AF73" s="176">
        <v>1</v>
      </c>
      <c r="AG73" s="176">
        <v>1</v>
      </c>
      <c r="AH73" s="176" t="s">
        <v>28</v>
      </c>
      <c r="AI73" s="180">
        <v>45936</v>
      </c>
      <c r="AJ73" s="176">
        <v>60</v>
      </c>
      <c r="AK73" s="174" t="s">
        <v>1023</v>
      </c>
      <c r="AL73" s="180">
        <v>45936</v>
      </c>
      <c r="AM73" s="176" t="s">
        <v>677</v>
      </c>
      <c r="AN73" s="170" t="s">
        <v>837</v>
      </c>
      <c r="AO73" s="191" t="s">
        <v>636</v>
      </c>
      <c r="AP73" s="191" t="s">
        <v>600</v>
      </c>
      <c r="AQ73" s="170" t="s">
        <v>66</v>
      </c>
      <c r="AR73" s="176">
        <v>3</v>
      </c>
      <c r="AS73" s="170" t="s">
        <v>69</v>
      </c>
      <c r="AT73" s="176">
        <v>4</v>
      </c>
      <c r="AU73" s="170" t="s">
        <v>73</v>
      </c>
      <c r="AV73" s="176">
        <v>5</v>
      </c>
      <c r="AW73" s="170" t="s">
        <v>93</v>
      </c>
      <c r="AX73" s="176">
        <v>2</v>
      </c>
      <c r="AY73" s="170" t="s">
        <v>102</v>
      </c>
      <c r="AZ73" s="176">
        <v>5</v>
      </c>
      <c r="BA73" s="170" t="s">
        <v>103</v>
      </c>
      <c r="BB73" s="176">
        <v>5</v>
      </c>
      <c r="BC73" s="177">
        <f t="shared" si="5"/>
        <v>60</v>
      </c>
      <c r="BD73" s="176" t="str">
        <f>+IF($F73="","",IF(BC73="","",IF(BC73&lt;=EvaluacionControl!$I$13,"Deficiente",IF(BC73&lt;=EvaluacionControl!$I$14,"Débil",IF(BC73&lt;=EvaluacionControl!$I$15,"Regular",IF(BC73&lt;=EvaluacionControl!$I$16,"Bueno",IF(BC73&lt;=EvaluacionControl!$I$17,"Adecuado","Optimo")))))))</f>
        <v>Bueno</v>
      </c>
      <c r="BE73" s="176">
        <f t="shared" si="6"/>
        <v>3</v>
      </c>
      <c r="BF73" s="177">
        <f t="shared" si="7"/>
        <v>50</v>
      </c>
      <c r="BG73" s="176" t="str">
        <f>+IF($F73="","",IF(BF73="","",IF(BF73&lt;=EvaluacionControl!$I$13,"Deficiente",IF(BF73&lt;=EvaluacionControl!$I$14,"Débil",IF(BF73&lt;=EvaluacionControl!$I$15,"Regular",IF(BF73&lt;=EvaluacionControl!$I$16,"Bueno",IF(BF73&lt;=EvaluacionControl!$I$17,"Adecuado","Optimo")))))))</f>
        <v>Bueno</v>
      </c>
      <c r="BH73" s="176">
        <f t="shared" si="8"/>
        <v>3</v>
      </c>
      <c r="BI73" s="177">
        <f t="shared" si="9"/>
        <v>1</v>
      </c>
      <c r="BJ73" s="177">
        <f t="shared" si="10"/>
        <v>1</v>
      </c>
      <c r="BK73" s="176">
        <f t="shared" si="11"/>
        <v>1</v>
      </c>
      <c r="BL73" s="176" t="str">
        <f>IF($BK73="","",IF(BK73&lt;=RInherente!$H$11,"BAJO",IF(BK73&lt;=RInherente!$H$12,"BAJO",IF(BK73&lt;=RInherente!$H$13,"MEDIO",IF(BK73&lt;=RInherente!$H$14,"ALTO","MUY ALTO")))))</f>
        <v>BAJO</v>
      </c>
      <c r="BM73" s="178" t="s">
        <v>383</v>
      </c>
      <c r="BN73" s="178"/>
      <c r="BO73" s="179" t="s">
        <v>385</v>
      </c>
      <c r="BP73" s="179"/>
      <c r="BQ73" s="179"/>
      <c r="BR73" s="174" t="s">
        <v>384</v>
      </c>
      <c r="BS73" s="179" t="s">
        <v>385</v>
      </c>
      <c r="BT73" s="171">
        <v>43861</v>
      </c>
      <c r="BU73" s="171">
        <v>43277</v>
      </c>
      <c r="BV73" s="179" t="s">
        <v>386</v>
      </c>
      <c r="BW73" s="179"/>
      <c r="BX73" s="178" t="s">
        <v>387</v>
      </c>
      <c r="BY73" s="147"/>
      <c r="BZ73" s="7" t="str">
        <f t="shared" si="0"/>
        <v>Implementación del Sistema de SI</v>
      </c>
      <c r="CA73" s="7">
        <f>+COUNTIFS($BZ$12:BZ73,BZ73)</f>
        <v>34</v>
      </c>
      <c r="CB73" s="147" t="str">
        <f t="shared" si="1"/>
        <v>PRO-PTS-01</v>
      </c>
      <c r="CC73" s="7" t="str">
        <f t="shared" si="2"/>
        <v>Tecnología de la Información</v>
      </c>
      <c r="CD73" s="7" t="str">
        <f t="shared" si="3"/>
        <v>Seguridad de la informacion</v>
      </c>
    </row>
    <row r="74" spans="1:82" ht="65" x14ac:dyDescent="0.3">
      <c r="A74" s="7" t="str">
        <f t="shared" si="4"/>
        <v>Implementación del Sistema de SI</v>
      </c>
      <c r="B74" s="170">
        <v>63</v>
      </c>
      <c r="C74" s="180">
        <v>45936</v>
      </c>
      <c r="D74" s="172" t="s">
        <v>710</v>
      </c>
      <c r="E74" s="170" t="s">
        <v>162</v>
      </c>
      <c r="F74" s="173" t="s">
        <v>336</v>
      </c>
      <c r="G74" s="173" t="s">
        <v>680</v>
      </c>
      <c r="H74" s="173" t="s">
        <v>711</v>
      </c>
      <c r="I74" s="170" t="s">
        <v>578</v>
      </c>
      <c r="J74" s="170" t="s">
        <v>579</v>
      </c>
      <c r="K74" s="170" t="s">
        <v>167</v>
      </c>
      <c r="L74" s="170" t="s">
        <v>712</v>
      </c>
      <c r="M74" s="170" t="s">
        <v>165</v>
      </c>
      <c r="N74" s="180">
        <v>45918</v>
      </c>
      <c r="O74" s="180">
        <v>45913</v>
      </c>
      <c r="P74" s="170" t="s">
        <v>713</v>
      </c>
      <c r="Q74" s="170" t="s">
        <v>569</v>
      </c>
      <c r="R74" s="170" t="s">
        <v>570</v>
      </c>
      <c r="S74" s="193" t="s">
        <v>838</v>
      </c>
      <c r="T74" s="194" t="s">
        <v>186</v>
      </c>
      <c r="U74" s="194" t="s">
        <v>839</v>
      </c>
      <c r="V74" s="194" t="s">
        <v>24</v>
      </c>
      <c r="W74" s="194" t="s">
        <v>23</v>
      </c>
      <c r="X74" s="194" t="s">
        <v>598</v>
      </c>
      <c r="Y74" s="194" t="s">
        <v>599</v>
      </c>
      <c r="Z74" s="170" t="s">
        <v>155</v>
      </c>
      <c r="AA74" s="188" t="s">
        <v>551</v>
      </c>
      <c r="AB74" s="188" t="s">
        <v>551</v>
      </c>
      <c r="AC74" s="170" t="s">
        <v>203</v>
      </c>
      <c r="AD74" s="176">
        <v>3</v>
      </c>
      <c r="AE74" s="170" t="s">
        <v>33</v>
      </c>
      <c r="AF74" s="176">
        <v>2</v>
      </c>
      <c r="AG74" s="176">
        <v>6</v>
      </c>
      <c r="AH74" s="176" t="s">
        <v>558</v>
      </c>
      <c r="AI74" s="180">
        <v>45936</v>
      </c>
      <c r="AJ74" s="176">
        <v>61</v>
      </c>
      <c r="AK74" s="174" t="s">
        <v>1024</v>
      </c>
      <c r="AL74" s="180">
        <v>45936</v>
      </c>
      <c r="AM74" s="176" t="s">
        <v>677</v>
      </c>
      <c r="AN74" s="170" t="s">
        <v>840</v>
      </c>
      <c r="AO74" s="191" t="s">
        <v>636</v>
      </c>
      <c r="AP74" s="191" t="s">
        <v>600</v>
      </c>
      <c r="AQ74" s="170" t="s">
        <v>66</v>
      </c>
      <c r="AR74" s="176">
        <v>3</v>
      </c>
      <c r="AS74" s="170" t="s">
        <v>69</v>
      </c>
      <c r="AT74" s="176">
        <v>4</v>
      </c>
      <c r="AU74" s="170" t="s">
        <v>73</v>
      </c>
      <c r="AV74" s="176">
        <v>5</v>
      </c>
      <c r="AW74" s="170" t="s">
        <v>101</v>
      </c>
      <c r="AX74" s="176">
        <v>5</v>
      </c>
      <c r="AY74" s="170" t="s">
        <v>102</v>
      </c>
      <c r="AZ74" s="176">
        <v>5</v>
      </c>
      <c r="BA74" s="170" t="s">
        <v>103</v>
      </c>
      <c r="BB74" s="176">
        <v>5</v>
      </c>
      <c r="BC74" s="177">
        <f t="shared" si="5"/>
        <v>60</v>
      </c>
      <c r="BD74" s="176" t="str">
        <f>+IF($F74="","",IF(BC74="","",IF(BC74&lt;=EvaluacionControl!$I$13,"Deficiente",IF(BC74&lt;=EvaluacionControl!$I$14,"Débil",IF(BC74&lt;=EvaluacionControl!$I$15,"Regular",IF(BC74&lt;=EvaluacionControl!$I$16,"Bueno",IF(BC74&lt;=EvaluacionControl!$I$17,"Adecuado","Optimo")))))))</f>
        <v>Bueno</v>
      </c>
      <c r="BE74" s="176">
        <f t="shared" si="6"/>
        <v>3</v>
      </c>
      <c r="BF74" s="177">
        <f t="shared" si="7"/>
        <v>125</v>
      </c>
      <c r="BG74" s="176" t="str">
        <f>+IF($F74="","",IF(BF74="","",IF(BF74&lt;=EvaluacionControl!$I$13,"Deficiente",IF(BF74&lt;=EvaluacionControl!$I$14,"Débil",IF(BF74&lt;=EvaluacionControl!$I$15,"Regular",IF(BF74&lt;=EvaluacionControl!$I$16,"Bueno",IF(BF74&lt;=EvaluacionControl!$I$17,"Adecuado","Optimo")))))))</f>
        <v>Optimo</v>
      </c>
      <c r="BH74" s="176">
        <f t="shared" si="8"/>
        <v>5</v>
      </c>
      <c r="BI74" s="177">
        <f t="shared" si="9"/>
        <v>1</v>
      </c>
      <c r="BJ74" s="177">
        <f t="shared" si="10"/>
        <v>1</v>
      </c>
      <c r="BK74" s="176">
        <f t="shared" si="11"/>
        <v>1</v>
      </c>
      <c r="BL74" s="176" t="str">
        <f>IF($BK74="","",IF(BK74&lt;=RInherente!$H$11,"BAJO",IF(BK74&lt;=RInherente!$H$12,"BAJO",IF(BK74&lt;=RInherente!$H$13,"MEDIO",IF(BK74&lt;=RInherente!$H$14,"ALTO","MUY ALTO")))))</f>
        <v>BAJO</v>
      </c>
      <c r="BM74" s="178" t="s">
        <v>383</v>
      </c>
      <c r="BN74" s="178"/>
      <c r="BO74" s="179" t="s">
        <v>385</v>
      </c>
      <c r="BP74" s="179"/>
      <c r="BQ74" s="179"/>
      <c r="BR74" s="174" t="s">
        <v>384</v>
      </c>
      <c r="BS74" s="179" t="s">
        <v>385</v>
      </c>
      <c r="BT74" s="171">
        <v>43861</v>
      </c>
      <c r="BU74" s="171">
        <v>43277</v>
      </c>
      <c r="BV74" s="179" t="s">
        <v>386</v>
      </c>
      <c r="BW74" s="179"/>
      <c r="BX74" s="178" t="s">
        <v>387</v>
      </c>
      <c r="BY74" s="147"/>
      <c r="BZ74" s="7" t="str">
        <f t="shared" si="0"/>
        <v>Implementación del Sistema de SI</v>
      </c>
      <c r="CA74" s="7">
        <f>+COUNTIFS($BZ$12:BZ74,BZ74)</f>
        <v>35</v>
      </c>
      <c r="CB74" s="147" t="str">
        <f t="shared" si="1"/>
        <v>PRO-PTS-01</v>
      </c>
      <c r="CC74" s="7" t="str">
        <f t="shared" si="2"/>
        <v>Tecnología de la Información</v>
      </c>
      <c r="CD74" s="7" t="str">
        <f t="shared" si="3"/>
        <v>Seguridad de la informacion</v>
      </c>
    </row>
    <row r="75" spans="1:82" ht="104" x14ac:dyDescent="0.3">
      <c r="A75" s="7" t="str">
        <f t="shared" si="4"/>
        <v>Implementación del Sistema de SI</v>
      </c>
      <c r="B75" s="170">
        <v>64</v>
      </c>
      <c r="C75" s="180">
        <v>45936</v>
      </c>
      <c r="D75" s="172" t="s">
        <v>710</v>
      </c>
      <c r="E75" s="170" t="s">
        <v>162</v>
      </c>
      <c r="F75" s="173" t="s">
        <v>336</v>
      </c>
      <c r="G75" s="173" t="s">
        <v>680</v>
      </c>
      <c r="H75" s="173" t="s">
        <v>711</v>
      </c>
      <c r="I75" s="170" t="s">
        <v>578</v>
      </c>
      <c r="J75" s="170" t="s">
        <v>579</v>
      </c>
      <c r="K75" s="170" t="s">
        <v>167</v>
      </c>
      <c r="L75" s="170" t="s">
        <v>712</v>
      </c>
      <c r="M75" s="170" t="s">
        <v>165</v>
      </c>
      <c r="N75" s="180">
        <v>45918</v>
      </c>
      <c r="O75" s="180">
        <v>45913</v>
      </c>
      <c r="P75" s="170" t="s">
        <v>713</v>
      </c>
      <c r="Q75" s="170" t="s">
        <v>569</v>
      </c>
      <c r="R75" s="170" t="s">
        <v>570</v>
      </c>
      <c r="S75" s="193" t="s">
        <v>841</v>
      </c>
      <c r="T75" s="194" t="s">
        <v>186</v>
      </c>
      <c r="U75" s="194" t="s">
        <v>842</v>
      </c>
      <c r="V75" s="194" t="s">
        <v>24</v>
      </c>
      <c r="W75" s="194" t="s">
        <v>23</v>
      </c>
      <c r="X75" s="194" t="s">
        <v>598</v>
      </c>
      <c r="Y75" s="194" t="s">
        <v>599</v>
      </c>
      <c r="Z75" s="170" t="s">
        <v>155</v>
      </c>
      <c r="AA75" s="188" t="s">
        <v>551</v>
      </c>
      <c r="AB75" s="188" t="s">
        <v>551</v>
      </c>
      <c r="AC75" s="170" t="s">
        <v>206</v>
      </c>
      <c r="AD75" s="176">
        <v>1</v>
      </c>
      <c r="AE75" s="170" t="s">
        <v>134</v>
      </c>
      <c r="AF75" s="176">
        <v>1</v>
      </c>
      <c r="AG75" s="176">
        <v>1</v>
      </c>
      <c r="AH75" s="176" t="s">
        <v>28</v>
      </c>
      <c r="AI75" s="180">
        <v>45936</v>
      </c>
      <c r="AJ75" s="176">
        <v>62</v>
      </c>
      <c r="AK75" s="174" t="s">
        <v>843</v>
      </c>
      <c r="AL75" s="180">
        <v>45936</v>
      </c>
      <c r="AM75" s="176" t="s">
        <v>789</v>
      </c>
      <c r="AN75" s="170" t="s">
        <v>844</v>
      </c>
      <c r="AO75" s="191" t="s">
        <v>636</v>
      </c>
      <c r="AP75" s="191" t="s">
        <v>600</v>
      </c>
      <c r="AQ75" s="170" t="s">
        <v>66</v>
      </c>
      <c r="AR75" s="176">
        <v>3</v>
      </c>
      <c r="AS75" s="170" t="s">
        <v>69</v>
      </c>
      <c r="AT75" s="176">
        <v>4</v>
      </c>
      <c r="AU75" s="170" t="s">
        <v>73</v>
      </c>
      <c r="AV75" s="176">
        <v>5</v>
      </c>
      <c r="AW75" s="170" t="s">
        <v>93</v>
      </c>
      <c r="AX75" s="176">
        <v>2</v>
      </c>
      <c r="AY75" s="170" t="s">
        <v>102</v>
      </c>
      <c r="AZ75" s="176">
        <v>5</v>
      </c>
      <c r="BA75" s="170" t="s">
        <v>103</v>
      </c>
      <c r="BB75" s="176">
        <v>5</v>
      </c>
      <c r="BC75" s="177">
        <f t="shared" si="5"/>
        <v>60</v>
      </c>
      <c r="BD75" s="176" t="str">
        <f>+IF($F75="","",IF(BC75="","",IF(BC75&lt;=EvaluacionControl!$I$13,"Deficiente",IF(BC75&lt;=EvaluacionControl!$I$14,"Débil",IF(BC75&lt;=EvaluacionControl!$I$15,"Regular",IF(BC75&lt;=EvaluacionControl!$I$16,"Bueno",IF(BC75&lt;=EvaluacionControl!$I$17,"Adecuado","Optimo")))))))</f>
        <v>Bueno</v>
      </c>
      <c r="BE75" s="176">
        <f t="shared" si="6"/>
        <v>3</v>
      </c>
      <c r="BF75" s="177">
        <f t="shared" si="7"/>
        <v>50</v>
      </c>
      <c r="BG75" s="176" t="str">
        <f>+IF($F75="","",IF(BF75="","",IF(BF75&lt;=EvaluacionControl!$I$13,"Deficiente",IF(BF75&lt;=EvaluacionControl!$I$14,"Débil",IF(BF75&lt;=EvaluacionControl!$I$15,"Regular",IF(BF75&lt;=EvaluacionControl!$I$16,"Bueno",IF(BF75&lt;=EvaluacionControl!$I$17,"Adecuado","Optimo")))))))</f>
        <v>Bueno</v>
      </c>
      <c r="BH75" s="176">
        <f t="shared" si="8"/>
        <v>3</v>
      </c>
      <c r="BI75" s="177">
        <f t="shared" si="9"/>
        <v>1</v>
      </c>
      <c r="BJ75" s="177">
        <f t="shared" si="10"/>
        <v>1</v>
      </c>
      <c r="BK75" s="176">
        <f t="shared" si="11"/>
        <v>1</v>
      </c>
      <c r="BL75" s="176" t="str">
        <f>IF($BK75="","",IF(BK75&lt;=RInherente!$H$11,"BAJO",IF(BK75&lt;=RInherente!$H$12,"BAJO",IF(BK75&lt;=RInherente!$H$13,"MEDIO",IF(BK75&lt;=RInherente!$H$14,"ALTO","MUY ALTO")))))</f>
        <v>BAJO</v>
      </c>
      <c r="BM75" s="178" t="s">
        <v>383</v>
      </c>
      <c r="BN75" s="178"/>
      <c r="BO75" s="179" t="s">
        <v>385</v>
      </c>
      <c r="BP75" s="179"/>
      <c r="BQ75" s="179"/>
      <c r="BR75" s="174" t="s">
        <v>384</v>
      </c>
      <c r="BS75" s="179" t="s">
        <v>385</v>
      </c>
      <c r="BT75" s="171">
        <v>43861</v>
      </c>
      <c r="BU75" s="171">
        <v>43277</v>
      </c>
      <c r="BV75" s="179" t="s">
        <v>386</v>
      </c>
      <c r="BW75" s="179"/>
      <c r="BX75" s="178" t="s">
        <v>387</v>
      </c>
      <c r="BY75" s="147"/>
      <c r="BZ75" s="7" t="str">
        <f t="shared" ref="BZ75:BZ134" si="12">+H75</f>
        <v>Implementación del Sistema de SI</v>
      </c>
      <c r="CA75" s="7">
        <f>+COUNTIFS($BZ$12:BZ75,BZ75)</f>
        <v>36</v>
      </c>
      <c r="CB75" s="147" t="str">
        <f t="shared" ref="CB75:CB134" si="13">+D75</f>
        <v>PRO-PTS-01</v>
      </c>
      <c r="CC75" s="7" t="str">
        <f t="shared" ref="CC75:CC134" si="14">+F75</f>
        <v>Tecnología de la Información</v>
      </c>
      <c r="CD75" s="7" t="str">
        <f t="shared" ref="CD75:CD134" si="15">+G75</f>
        <v>Seguridad de la informacion</v>
      </c>
    </row>
    <row r="76" spans="1:82" ht="78" x14ac:dyDescent="0.3">
      <c r="A76" s="7" t="str">
        <f t="shared" ref="A76:A135" si="16">+H76</f>
        <v>Implementación del Sistema de SI</v>
      </c>
      <c r="B76" s="170">
        <v>65</v>
      </c>
      <c r="C76" s="180">
        <v>45936</v>
      </c>
      <c r="D76" s="172" t="s">
        <v>710</v>
      </c>
      <c r="E76" s="170" t="s">
        <v>162</v>
      </c>
      <c r="F76" s="173" t="s">
        <v>336</v>
      </c>
      <c r="G76" s="173" t="s">
        <v>680</v>
      </c>
      <c r="H76" s="173" t="s">
        <v>711</v>
      </c>
      <c r="I76" s="170" t="s">
        <v>578</v>
      </c>
      <c r="J76" s="170" t="s">
        <v>579</v>
      </c>
      <c r="K76" s="170" t="s">
        <v>167</v>
      </c>
      <c r="L76" s="170" t="s">
        <v>712</v>
      </c>
      <c r="M76" s="170" t="s">
        <v>165</v>
      </c>
      <c r="N76" s="180">
        <v>45918</v>
      </c>
      <c r="O76" s="180">
        <v>45913</v>
      </c>
      <c r="P76" s="170" t="s">
        <v>713</v>
      </c>
      <c r="Q76" s="170" t="s">
        <v>569</v>
      </c>
      <c r="R76" s="170" t="s">
        <v>570</v>
      </c>
      <c r="S76" s="193" t="s">
        <v>845</v>
      </c>
      <c r="T76" s="194" t="s">
        <v>186</v>
      </c>
      <c r="U76" s="194" t="s">
        <v>846</v>
      </c>
      <c r="V76" s="194" t="s">
        <v>24</v>
      </c>
      <c r="W76" s="194" t="s">
        <v>23</v>
      </c>
      <c r="X76" s="194" t="s">
        <v>598</v>
      </c>
      <c r="Y76" s="194" t="s">
        <v>599</v>
      </c>
      <c r="Z76" s="170" t="s">
        <v>155</v>
      </c>
      <c r="AA76" s="188" t="s">
        <v>551</v>
      </c>
      <c r="AB76" s="188" t="s">
        <v>551</v>
      </c>
      <c r="AC76" s="170" t="s">
        <v>206</v>
      </c>
      <c r="AD76" s="176">
        <v>1</v>
      </c>
      <c r="AE76" s="170" t="s">
        <v>134</v>
      </c>
      <c r="AF76" s="176">
        <v>1</v>
      </c>
      <c r="AG76" s="176">
        <v>1</v>
      </c>
      <c r="AH76" s="176" t="s">
        <v>28</v>
      </c>
      <c r="AI76" s="180">
        <v>45936</v>
      </c>
      <c r="AJ76" s="176">
        <v>63</v>
      </c>
      <c r="AK76" s="174" t="s">
        <v>1025</v>
      </c>
      <c r="AL76" s="180">
        <v>45936</v>
      </c>
      <c r="AM76" s="176" t="s">
        <v>677</v>
      </c>
      <c r="AN76" s="170" t="s">
        <v>847</v>
      </c>
      <c r="AO76" s="191" t="s">
        <v>636</v>
      </c>
      <c r="AP76" s="191" t="s">
        <v>600</v>
      </c>
      <c r="AQ76" s="170" t="s">
        <v>66</v>
      </c>
      <c r="AR76" s="176">
        <v>3</v>
      </c>
      <c r="AS76" s="170" t="s">
        <v>69</v>
      </c>
      <c r="AT76" s="176">
        <v>4</v>
      </c>
      <c r="AU76" s="170" t="s">
        <v>73</v>
      </c>
      <c r="AV76" s="176">
        <v>5</v>
      </c>
      <c r="AW76" s="170" t="s">
        <v>101</v>
      </c>
      <c r="AX76" s="176">
        <v>5</v>
      </c>
      <c r="AY76" s="170" t="s">
        <v>102</v>
      </c>
      <c r="AZ76" s="176">
        <v>5</v>
      </c>
      <c r="BA76" s="170" t="s">
        <v>103</v>
      </c>
      <c r="BB76" s="176">
        <v>5</v>
      </c>
      <c r="BC76" s="177">
        <f t="shared" ref="BC76:BC120" si="17">+IFERROR(AR76*AT76*AV76,"")</f>
        <v>60</v>
      </c>
      <c r="BD76" s="176" t="str">
        <f>+IF($F76="","",IF(BC76="","",IF(BC76&lt;=EvaluacionControl!$I$13,"Deficiente",IF(BC76&lt;=EvaluacionControl!$I$14,"Débil",IF(BC76&lt;=EvaluacionControl!$I$15,"Regular",IF(BC76&lt;=EvaluacionControl!$I$16,"Bueno",IF(BC76&lt;=EvaluacionControl!$I$17,"Adecuado","Optimo")))))))</f>
        <v>Bueno</v>
      </c>
      <c r="BE76" s="176">
        <f t="shared" ref="BE76:BE120" si="18">+IF($F76="","",IF(BC76="","",IF(BD76="Deficiente",-1,IF(BD76="Débil",1,IF(BD76="Regular",2,IF(BD76="Bueno",3,IF(BD76="Adecuado",4,IF(BD76="Optimo",5))))))))</f>
        <v>3</v>
      </c>
      <c r="BF76" s="177">
        <f t="shared" ref="BF76:BF120" si="19">IFERROR(AX76*AZ76*BB76,"")</f>
        <v>125</v>
      </c>
      <c r="BG76" s="176" t="str">
        <f>+IF($F76="","",IF(BF76="","",IF(BF76&lt;=EvaluacionControl!$I$13,"Deficiente",IF(BF76&lt;=EvaluacionControl!$I$14,"Débil",IF(BF76&lt;=EvaluacionControl!$I$15,"Regular",IF(BF76&lt;=EvaluacionControl!$I$16,"Bueno",IF(BF76&lt;=EvaluacionControl!$I$17,"Adecuado","Optimo")))))))</f>
        <v>Optimo</v>
      </c>
      <c r="BH76" s="176">
        <f t="shared" ref="BH76:BH120" si="20">+IF($F76="","",IF(BF76="","",IF(BG76="Deficiente",-1,IF(BG76="Débil",1,IF(BG76="Regular",2,IF(BG76="Bueno",3,IF(BG76="Adecuado",4,IF(BG76="Optimo",5))))))))</f>
        <v>5</v>
      </c>
      <c r="BI76" s="177">
        <f t="shared" ref="BI76:BI120" si="21">+IF(F76="","",IF(AD76="",AD76,IFERROR(IF((AD76-ABS(BE76))&lt;=1,1,(AD76-ABS(BE76))),"")))</f>
        <v>1</v>
      </c>
      <c r="BJ76" s="177">
        <f t="shared" ref="BJ76:BJ120" si="22">+IF(F76="","",IF(AF76="",AF76,IFERROR(IF((AF76-ABS(BH76))&lt;=1,1,(AF76-ABS(BH76))),"")))</f>
        <v>1</v>
      </c>
      <c r="BK76" s="176">
        <f t="shared" ref="BK76:BK120" si="23">+IFERROR(BI76*BJ76,"")</f>
        <v>1</v>
      </c>
      <c r="BL76" s="176" t="str">
        <f>IF($BK76="","",IF(BK76&lt;=RInherente!$H$11,"BAJO",IF(BK76&lt;=RInherente!$H$12,"BAJO",IF(BK76&lt;=RInherente!$H$13,"MEDIO",IF(BK76&lt;=RInherente!$H$14,"ALTO","MUY ALTO")))))</f>
        <v>BAJO</v>
      </c>
      <c r="BM76" s="178" t="s">
        <v>383</v>
      </c>
      <c r="BN76" s="178"/>
      <c r="BO76" s="179" t="s">
        <v>385</v>
      </c>
      <c r="BP76" s="179"/>
      <c r="BQ76" s="179"/>
      <c r="BR76" s="174" t="s">
        <v>384</v>
      </c>
      <c r="BS76" s="179" t="s">
        <v>385</v>
      </c>
      <c r="BT76" s="171">
        <v>43861</v>
      </c>
      <c r="BU76" s="171">
        <v>43277</v>
      </c>
      <c r="BV76" s="179" t="s">
        <v>386</v>
      </c>
      <c r="BW76" s="179"/>
      <c r="BX76" s="178" t="s">
        <v>387</v>
      </c>
      <c r="BY76" s="147"/>
      <c r="BZ76" s="7" t="str">
        <f t="shared" si="12"/>
        <v>Implementación del Sistema de SI</v>
      </c>
      <c r="CA76" s="7">
        <f>+COUNTIFS($BZ$12:BZ76,BZ76)</f>
        <v>37</v>
      </c>
      <c r="CB76" s="147" t="str">
        <f t="shared" si="13"/>
        <v>PRO-PTS-01</v>
      </c>
      <c r="CC76" s="7" t="str">
        <f t="shared" si="14"/>
        <v>Tecnología de la Información</v>
      </c>
      <c r="CD76" s="7" t="str">
        <f t="shared" si="15"/>
        <v>Seguridad de la informacion</v>
      </c>
    </row>
    <row r="77" spans="1:82" ht="65" x14ac:dyDescent="0.3">
      <c r="A77" s="7" t="str">
        <f t="shared" si="16"/>
        <v>Implementación del Sistema de SI</v>
      </c>
      <c r="B77" s="170">
        <f t="shared" ref="B77" si="24">+IF(F77="","",B76+1)</f>
        <v>66</v>
      </c>
      <c r="C77" s="180">
        <v>45936</v>
      </c>
      <c r="D77" s="172" t="s">
        <v>710</v>
      </c>
      <c r="E77" s="170" t="s">
        <v>162</v>
      </c>
      <c r="F77" s="173" t="s">
        <v>336</v>
      </c>
      <c r="G77" s="173" t="s">
        <v>680</v>
      </c>
      <c r="H77" s="173" t="s">
        <v>711</v>
      </c>
      <c r="I77" s="170" t="s">
        <v>578</v>
      </c>
      <c r="J77" s="170" t="s">
        <v>579</v>
      </c>
      <c r="K77" s="170" t="s">
        <v>167</v>
      </c>
      <c r="L77" s="170" t="s">
        <v>712</v>
      </c>
      <c r="M77" s="170" t="s">
        <v>165</v>
      </c>
      <c r="N77" s="180">
        <v>45918</v>
      </c>
      <c r="O77" s="180">
        <v>45913</v>
      </c>
      <c r="P77" s="170" t="s">
        <v>713</v>
      </c>
      <c r="Q77" s="170" t="s">
        <v>569</v>
      </c>
      <c r="R77" s="170" t="s">
        <v>570</v>
      </c>
      <c r="S77" s="193" t="s">
        <v>848</v>
      </c>
      <c r="T77" s="194" t="s">
        <v>186</v>
      </c>
      <c r="U77" s="194" t="s">
        <v>849</v>
      </c>
      <c r="V77" s="194" t="s">
        <v>24</v>
      </c>
      <c r="W77" s="194" t="s">
        <v>23</v>
      </c>
      <c r="X77" s="194" t="s">
        <v>598</v>
      </c>
      <c r="Y77" s="194" t="s">
        <v>599</v>
      </c>
      <c r="Z77" s="170" t="s">
        <v>155</v>
      </c>
      <c r="AA77" s="188" t="s">
        <v>551</v>
      </c>
      <c r="AB77" s="188" t="s">
        <v>551</v>
      </c>
      <c r="AC77" s="170" t="s">
        <v>206</v>
      </c>
      <c r="AD77" s="176">
        <v>1</v>
      </c>
      <c r="AE77" s="170" t="s">
        <v>134</v>
      </c>
      <c r="AF77" s="176">
        <v>1</v>
      </c>
      <c r="AG77" s="176">
        <v>1</v>
      </c>
      <c r="AH77" s="176" t="s">
        <v>28</v>
      </c>
      <c r="AI77" s="180">
        <v>45936</v>
      </c>
      <c r="AJ77" s="176">
        <v>64</v>
      </c>
      <c r="AK77" s="174" t="s">
        <v>1026</v>
      </c>
      <c r="AL77" s="180">
        <v>45936</v>
      </c>
      <c r="AM77" s="176" t="s">
        <v>850</v>
      </c>
      <c r="AN77" s="170" t="s">
        <v>851</v>
      </c>
      <c r="AO77" s="191" t="s">
        <v>723</v>
      </c>
      <c r="AP77" s="191" t="s">
        <v>529</v>
      </c>
      <c r="AQ77" s="170" t="s">
        <v>66</v>
      </c>
      <c r="AR77" s="176">
        <v>3</v>
      </c>
      <c r="AS77" s="170" t="s">
        <v>69</v>
      </c>
      <c r="AT77" s="176">
        <v>4</v>
      </c>
      <c r="AU77" s="170" t="s">
        <v>73</v>
      </c>
      <c r="AV77" s="176">
        <v>5</v>
      </c>
      <c r="AW77" s="170" t="s">
        <v>93</v>
      </c>
      <c r="AX77" s="176">
        <v>2</v>
      </c>
      <c r="AY77" s="170" t="s">
        <v>102</v>
      </c>
      <c r="AZ77" s="176">
        <v>5</v>
      </c>
      <c r="BA77" s="170" t="s">
        <v>103</v>
      </c>
      <c r="BB77" s="176">
        <v>5</v>
      </c>
      <c r="BC77" s="177">
        <f t="shared" si="17"/>
        <v>60</v>
      </c>
      <c r="BD77" s="176" t="str">
        <f>+IF($F77="","",IF(BC77="","",IF(BC77&lt;=EvaluacionControl!$I$13,"Deficiente",IF(BC77&lt;=EvaluacionControl!$I$14,"Débil",IF(BC77&lt;=EvaluacionControl!$I$15,"Regular",IF(BC77&lt;=EvaluacionControl!$I$16,"Bueno",IF(BC77&lt;=EvaluacionControl!$I$17,"Adecuado","Optimo")))))))</f>
        <v>Bueno</v>
      </c>
      <c r="BE77" s="176">
        <f t="shared" si="18"/>
        <v>3</v>
      </c>
      <c r="BF77" s="177">
        <f t="shared" si="19"/>
        <v>50</v>
      </c>
      <c r="BG77" s="176" t="str">
        <f>+IF($F77="","",IF(BF77="","",IF(BF77&lt;=EvaluacionControl!$I$13,"Deficiente",IF(BF77&lt;=EvaluacionControl!$I$14,"Débil",IF(BF77&lt;=EvaluacionControl!$I$15,"Regular",IF(BF77&lt;=EvaluacionControl!$I$16,"Bueno",IF(BF77&lt;=EvaluacionControl!$I$17,"Adecuado","Optimo")))))))</f>
        <v>Bueno</v>
      </c>
      <c r="BH77" s="176">
        <f t="shared" si="20"/>
        <v>3</v>
      </c>
      <c r="BI77" s="177">
        <f t="shared" si="21"/>
        <v>1</v>
      </c>
      <c r="BJ77" s="177">
        <f t="shared" si="22"/>
        <v>1</v>
      </c>
      <c r="BK77" s="176">
        <f t="shared" si="23"/>
        <v>1</v>
      </c>
      <c r="BL77" s="176" t="str">
        <f>IF($BK77="","",IF(BK77&lt;=RInherente!$H$11,"BAJO",IF(BK77&lt;=RInherente!$H$12,"BAJO",IF(BK77&lt;=RInherente!$H$13,"MEDIO",IF(BK77&lt;=RInherente!$H$14,"ALTO","MUY ALTO")))))</f>
        <v>BAJO</v>
      </c>
      <c r="BM77" s="178" t="s">
        <v>383</v>
      </c>
      <c r="BN77" s="178"/>
      <c r="BO77" s="179" t="s">
        <v>385</v>
      </c>
      <c r="BP77" s="179"/>
      <c r="BQ77" s="179"/>
      <c r="BR77" s="174" t="s">
        <v>384</v>
      </c>
      <c r="BS77" s="179" t="s">
        <v>385</v>
      </c>
      <c r="BT77" s="171">
        <v>43861</v>
      </c>
      <c r="BU77" s="171">
        <v>43277</v>
      </c>
      <c r="BV77" s="179" t="s">
        <v>386</v>
      </c>
      <c r="BW77" s="179"/>
      <c r="BX77" s="178" t="s">
        <v>387</v>
      </c>
      <c r="BY77" s="147"/>
      <c r="BZ77" s="7" t="str">
        <f t="shared" si="12"/>
        <v>Implementación del Sistema de SI</v>
      </c>
      <c r="CA77" s="7">
        <f>+COUNTIFS($BZ$12:BZ77,BZ77)</f>
        <v>38</v>
      </c>
      <c r="CB77" s="147" t="str">
        <f t="shared" si="13"/>
        <v>PRO-PTS-01</v>
      </c>
      <c r="CC77" s="7" t="str">
        <f t="shared" si="14"/>
        <v>Tecnología de la Información</v>
      </c>
      <c r="CD77" s="7" t="str">
        <f t="shared" si="15"/>
        <v>Seguridad de la informacion</v>
      </c>
    </row>
    <row r="78" spans="1:82" ht="65" x14ac:dyDescent="0.3">
      <c r="A78" s="7" t="str">
        <f t="shared" si="16"/>
        <v>Implementación del Sistema de SI</v>
      </c>
      <c r="B78" s="170">
        <v>67</v>
      </c>
      <c r="C78" s="180">
        <v>45936</v>
      </c>
      <c r="D78" s="172" t="s">
        <v>710</v>
      </c>
      <c r="E78" s="170" t="s">
        <v>162</v>
      </c>
      <c r="F78" s="173" t="s">
        <v>336</v>
      </c>
      <c r="G78" s="173" t="s">
        <v>680</v>
      </c>
      <c r="H78" s="173" t="s">
        <v>711</v>
      </c>
      <c r="I78" s="170" t="s">
        <v>578</v>
      </c>
      <c r="J78" s="170" t="s">
        <v>579</v>
      </c>
      <c r="K78" s="170" t="s">
        <v>167</v>
      </c>
      <c r="L78" s="170" t="s">
        <v>712</v>
      </c>
      <c r="M78" s="170" t="s">
        <v>165</v>
      </c>
      <c r="N78" s="180">
        <v>45918</v>
      </c>
      <c r="O78" s="180">
        <v>45913</v>
      </c>
      <c r="P78" s="170" t="s">
        <v>713</v>
      </c>
      <c r="Q78" s="170" t="s">
        <v>569</v>
      </c>
      <c r="R78" s="170" t="s">
        <v>570</v>
      </c>
      <c r="S78" s="193" t="s">
        <v>852</v>
      </c>
      <c r="T78" s="194" t="s">
        <v>186</v>
      </c>
      <c r="U78" s="194" t="s">
        <v>853</v>
      </c>
      <c r="V78" s="194" t="s">
        <v>24</v>
      </c>
      <c r="W78" s="194" t="s">
        <v>23</v>
      </c>
      <c r="X78" s="194" t="s">
        <v>598</v>
      </c>
      <c r="Y78" s="194" t="s">
        <v>599</v>
      </c>
      <c r="Z78" s="170" t="s">
        <v>155</v>
      </c>
      <c r="AA78" s="188" t="s">
        <v>551</v>
      </c>
      <c r="AB78" s="188" t="s">
        <v>551</v>
      </c>
      <c r="AC78" s="170" t="s">
        <v>206</v>
      </c>
      <c r="AD78" s="176">
        <v>1</v>
      </c>
      <c r="AE78" s="170" t="s">
        <v>134</v>
      </c>
      <c r="AF78" s="176">
        <v>1</v>
      </c>
      <c r="AG78" s="176">
        <v>1</v>
      </c>
      <c r="AH78" s="176" t="s">
        <v>28</v>
      </c>
      <c r="AI78" s="180">
        <v>45936</v>
      </c>
      <c r="AJ78" s="176">
        <v>65</v>
      </c>
      <c r="AK78" s="174" t="s">
        <v>854</v>
      </c>
      <c r="AL78" s="180">
        <v>45936</v>
      </c>
      <c r="AM78" s="176" t="s">
        <v>789</v>
      </c>
      <c r="AN78" s="170" t="s">
        <v>855</v>
      </c>
      <c r="AO78" s="191" t="s">
        <v>636</v>
      </c>
      <c r="AP78" s="191" t="s">
        <v>600</v>
      </c>
      <c r="AQ78" s="170" t="s">
        <v>66</v>
      </c>
      <c r="AR78" s="176">
        <v>3</v>
      </c>
      <c r="AS78" s="170" t="s">
        <v>69</v>
      </c>
      <c r="AT78" s="176">
        <v>4</v>
      </c>
      <c r="AU78" s="170" t="s">
        <v>73</v>
      </c>
      <c r="AV78" s="176">
        <v>5</v>
      </c>
      <c r="AW78" s="170" t="s">
        <v>101</v>
      </c>
      <c r="AX78" s="176">
        <v>5</v>
      </c>
      <c r="AY78" s="170" t="s">
        <v>102</v>
      </c>
      <c r="AZ78" s="176">
        <v>5</v>
      </c>
      <c r="BA78" s="170" t="s">
        <v>103</v>
      </c>
      <c r="BB78" s="176">
        <v>5</v>
      </c>
      <c r="BC78" s="177">
        <f t="shared" si="17"/>
        <v>60</v>
      </c>
      <c r="BD78" s="176" t="str">
        <f>+IF($F78="","",IF(BC78="","",IF(BC78&lt;=EvaluacionControl!$I$13,"Deficiente",IF(BC78&lt;=EvaluacionControl!$I$14,"Débil",IF(BC78&lt;=EvaluacionControl!$I$15,"Regular",IF(BC78&lt;=EvaluacionControl!$I$16,"Bueno",IF(BC78&lt;=EvaluacionControl!$I$17,"Adecuado","Optimo")))))))</f>
        <v>Bueno</v>
      </c>
      <c r="BE78" s="176">
        <f t="shared" si="18"/>
        <v>3</v>
      </c>
      <c r="BF78" s="177">
        <f t="shared" si="19"/>
        <v>125</v>
      </c>
      <c r="BG78" s="176" t="str">
        <f>+IF($F78="","",IF(BF78="","",IF(BF78&lt;=EvaluacionControl!$I$13,"Deficiente",IF(BF78&lt;=EvaluacionControl!$I$14,"Débil",IF(BF78&lt;=EvaluacionControl!$I$15,"Regular",IF(BF78&lt;=EvaluacionControl!$I$16,"Bueno",IF(BF78&lt;=EvaluacionControl!$I$17,"Adecuado","Optimo")))))))</f>
        <v>Optimo</v>
      </c>
      <c r="BH78" s="176">
        <f t="shared" si="20"/>
        <v>5</v>
      </c>
      <c r="BI78" s="177">
        <f t="shared" si="21"/>
        <v>1</v>
      </c>
      <c r="BJ78" s="177">
        <f t="shared" si="22"/>
        <v>1</v>
      </c>
      <c r="BK78" s="176">
        <f t="shared" si="23"/>
        <v>1</v>
      </c>
      <c r="BL78" s="176" t="str">
        <f>IF($BK78="","",IF(BK78&lt;=RInherente!$H$11,"BAJO",IF(BK78&lt;=RInherente!$H$12,"BAJO",IF(BK78&lt;=RInherente!$H$13,"MEDIO",IF(BK78&lt;=RInherente!$H$14,"ALTO","MUY ALTO")))))</f>
        <v>BAJO</v>
      </c>
      <c r="BM78" s="178" t="s">
        <v>383</v>
      </c>
      <c r="BN78" s="178"/>
      <c r="BO78" s="179" t="s">
        <v>385</v>
      </c>
      <c r="BP78" s="179"/>
      <c r="BQ78" s="179"/>
      <c r="BR78" s="174" t="s">
        <v>384</v>
      </c>
      <c r="BS78" s="179" t="s">
        <v>385</v>
      </c>
      <c r="BT78" s="171">
        <v>43861</v>
      </c>
      <c r="BU78" s="171">
        <v>43277</v>
      </c>
      <c r="BV78" s="179" t="s">
        <v>386</v>
      </c>
      <c r="BW78" s="179"/>
      <c r="BX78" s="178" t="s">
        <v>387</v>
      </c>
      <c r="BY78" s="147"/>
      <c r="BZ78" s="7" t="str">
        <f t="shared" si="12"/>
        <v>Implementación del Sistema de SI</v>
      </c>
      <c r="CA78" s="7">
        <f>+COUNTIFS($BZ$12:BZ78,BZ78)</f>
        <v>39</v>
      </c>
      <c r="CB78" s="147" t="str">
        <f t="shared" si="13"/>
        <v>PRO-PTS-01</v>
      </c>
      <c r="CC78" s="7" t="str">
        <f t="shared" si="14"/>
        <v>Tecnología de la Información</v>
      </c>
      <c r="CD78" s="7" t="str">
        <f t="shared" si="15"/>
        <v>Seguridad de la informacion</v>
      </c>
    </row>
    <row r="79" spans="1:82" ht="78" x14ac:dyDescent="0.3">
      <c r="A79" s="7" t="str">
        <f t="shared" si="16"/>
        <v>Implementación del Sistema de SI</v>
      </c>
      <c r="B79" s="170">
        <v>68</v>
      </c>
      <c r="C79" s="180">
        <v>45936</v>
      </c>
      <c r="D79" s="172" t="s">
        <v>710</v>
      </c>
      <c r="E79" s="170" t="s">
        <v>162</v>
      </c>
      <c r="F79" s="173" t="s">
        <v>336</v>
      </c>
      <c r="G79" s="173" t="s">
        <v>680</v>
      </c>
      <c r="H79" s="173" t="s">
        <v>711</v>
      </c>
      <c r="I79" s="170" t="s">
        <v>578</v>
      </c>
      <c r="J79" s="170" t="s">
        <v>579</v>
      </c>
      <c r="K79" s="170" t="s">
        <v>167</v>
      </c>
      <c r="L79" s="170" t="s">
        <v>712</v>
      </c>
      <c r="M79" s="170" t="s">
        <v>165</v>
      </c>
      <c r="N79" s="180">
        <v>45918</v>
      </c>
      <c r="O79" s="180">
        <v>45913</v>
      </c>
      <c r="P79" s="170" t="s">
        <v>713</v>
      </c>
      <c r="Q79" s="170" t="s">
        <v>569</v>
      </c>
      <c r="R79" s="170" t="s">
        <v>570</v>
      </c>
      <c r="S79" s="193" t="s">
        <v>856</v>
      </c>
      <c r="T79" s="194" t="s">
        <v>186</v>
      </c>
      <c r="U79" s="194" t="s">
        <v>857</v>
      </c>
      <c r="V79" s="194" t="s">
        <v>24</v>
      </c>
      <c r="W79" s="194" t="s">
        <v>23</v>
      </c>
      <c r="X79" s="194" t="s">
        <v>598</v>
      </c>
      <c r="Y79" s="194" t="s">
        <v>599</v>
      </c>
      <c r="Z79" s="170" t="s">
        <v>155</v>
      </c>
      <c r="AA79" s="188" t="s">
        <v>551</v>
      </c>
      <c r="AB79" s="188" t="s">
        <v>551</v>
      </c>
      <c r="AC79" s="170" t="s">
        <v>206</v>
      </c>
      <c r="AD79" s="176">
        <v>1</v>
      </c>
      <c r="AE79" s="170" t="s">
        <v>134</v>
      </c>
      <c r="AF79" s="176">
        <v>1</v>
      </c>
      <c r="AG79" s="176">
        <v>1</v>
      </c>
      <c r="AH79" s="176" t="s">
        <v>28</v>
      </c>
      <c r="AI79" s="180">
        <v>45936</v>
      </c>
      <c r="AJ79" s="176">
        <v>66</v>
      </c>
      <c r="AK79" s="174" t="s">
        <v>1027</v>
      </c>
      <c r="AL79" s="180">
        <v>45936</v>
      </c>
      <c r="AM79" s="176" t="s">
        <v>789</v>
      </c>
      <c r="AN79" s="170" t="s">
        <v>858</v>
      </c>
      <c r="AO79" s="191" t="s">
        <v>636</v>
      </c>
      <c r="AP79" s="191" t="s">
        <v>600</v>
      </c>
      <c r="AQ79" s="170" t="s">
        <v>66</v>
      </c>
      <c r="AR79" s="176">
        <v>3</v>
      </c>
      <c r="AS79" s="170" t="s">
        <v>69</v>
      </c>
      <c r="AT79" s="176">
        <v>4</v>
      </c>
      <c r="AU79" s="170" t="s">
        <v>73</v>
      </c>
      <c r="AV79" s="176">
        <v>5</v>
      </c>
      <c r="AW79" s="170" t="s">
        <v>19</v>
      </c>
      <c r="AX79" s="176">
        <v>4</v>
      </c>
      <c r="AY79" s="170" t="s">
        <v>102</v>
      </c>
      <c r="AZ79" s="176">
        <v>5</v>
      </c>
      <c r="BA79" s="170" t="s">
        <v>103</v>
      </c>
      <c r="BB79" s="176">
        <v>5</v>
      </c>
      <c r="BC79" s="177">
        <f t="shared" si="17"/>
        <v>60</v>
      </c>
      <c r="BD79" s="176" t="str">
        <f>+IF($F79="","",IF(BC79="","",IF(BC79&lt;=EvaluacionControl!$I$13,"Deficiente",IF(BC79&lt;=EvaluacionControl!$I$14,"Débil",IF(BC79&lt;=EvaluacionControl!$I$15,"Regular",IF(BC79&lt;=EvaluacionControl!$I$16,"Bueno",IF(BC79&lt;=EvaluacionControl!$I$17,"Adecuado","Optimo")))))))</f>
        <v>Bueno</v>
      </c>
      <c r="BE79" s="176">
        <f t="shared" si="18"/>
        <v>3</v>
      </c>
      <c r="BF79" s="177">
        <f t="shared" si="19"/>
        <v>100</v>
      </c>
      <c r="BG79" s="176" t="str">
        <f>+IF($F79="","",IF(BF79="","",IF(BF79&lt;=EvaluacionControl!$I$13,"Deficiente",IF(BF79&lt;=EvaluacionControl!$I$14,"Débil",IF(BF79&lt;=EvaluacionControl!$I$15,"Regular",IF(BF79&lt;=EvaluacionControl!$I$16,"Bueno",IF(BF79&lt;=EvaluacionControl!$I$17,"Adecuado","Optimo")))))))</f>
        <v>Optimo</v>
      </c>
      <c r="BH79" s="176">
        <f t="shared" si="20"/>
        <v>5</v>
      </c>
      <c r="BI79" s="177">
        <f t="shared" si="21"/>
        <v>1</v>
      </c>
      <c r="BJ79" s="177">
        <f t="shared" si="22"/>
        <v>1</v>
      </c>
      <c r="BK79" s="176">
        <f t="shared" si="23"/>
        <v>1</v>
      </c>
      <c r="BL79" s="176" t="str">
        <f>IF($BK79="","",IF(BK79&lt;=RInherente!$H$11,"BAJO",IF(BK79&lt;=RInherente!$H$12,"BAJO",IF(BK79&lt;=RInherente!$H$13,"MEDIO",IF(BK79&lt;=RInherente!$H$14,"ALTO","MUY ALTO")))))</f>
        <v>BAJO</v>
      </c>
      <c r="BM79" s="178" t="s">
        <v>383</v>
      </c>
      <c r="BN79" s="178"/>
      <c r="BO79" s="179" t="s">
        <v>385</v>
      </c>
      <c r="BP79" s="179"/>
      <c r="BQ79" s="179"/>
      <c r="BR79" s="174" t="s">
        <v>384</v>
      </c>
      <c r="BS79" s="179" t="s">
        <v>385</v>
      </c>
      <c r="BT79" s="171">
        <v>43861</v>
      </c>
      <c r="BU79" s="171">
        <v>43277</v>
      </c>
      <c r="BV79" s="179" t="s">
        <v>386</v>
      </c>
      <c r="BW79" s="179"/>
      <c r="BX79" s="178" t="s">
        <v>387</v>
      </c>
      <c r="BY79" s="147"/>
      <c r="BZ79" s="7" t="str">
        <f t="shared" si="12"/>
        <v>Implementación del Sistema de SI</v>
      </c>
      <c r="CA79" s="7">
        <f>+COUNTIFS($BZ$12:BZ79,BZ79)</f>
        <v>40</v>
      </c>
      <c r="CB79" s="147" t="str">
        <f t="shared" si="13"/>
        <v>PRO-PTS-01</v>
      </c>
      <c r="CC79" s="7" t="str">
        <f t="shared" si="14"/>
        <v>Tecnología de la Información</v>
      </c>
      <c r="CD79" s="7" t="str">
        <f t="shared" si="15"/>
        <v>Seguridad de la informacion</v>
      </c>
    </row>
    <row r="80" spans="1:82" ht="78" x14ac:dyDescent="0.3">
      <c r="A80" s="7" t="str">
        <f t="shared" si="16"/>
        <v>Implementación del Sistema de SI</v>
      </c>
      <c r="B80" s="170">
        <v>69</v>
      </c>
      <c r="C80" s="180">
        <v>45936</v>
      </c>
      <c r="D80" s="172" t="s">
        <v>710</v>
      </c>
      <c r="E80" s="170" t="s">
        <v>162</v>
      </c>
      <c r="F80" s="173" t="s">
        <v>336</v>
      </c>
      <c r="G80" s="173" t="s">
        <v>680</v>
      </c>
      <c r="H80" s="173" t="s">
        <v>711</v>
      </c>
      <c r="I80" s="170" t="s">
        <v>578</v>
      </c>
      <c r="J80" s="170" t="s">
        <v>579</v>
      </c>
      <c r="K80" s="170" t="s">
        <v>167</v>
      </c>
      <c r="L80" s="170" t="s">
        <v>712</v>
      </c>
      <c r="M80" s="170" t="s">
        <v>165</v>
      </c>
      <c r="N80" s="180">
        <v>45918</v>
      </c>
      <c r="O80" s="180">
        <v>45913</v>
      </c>
      <c r="P80" s="170" t="s">
        <v>713</v>
      </c>
      <c r="Q80" s="170" t="s">
        <v>569</v>
      </c>
      <c r="R80" s="170" t="s">
        <v>570</v>
      </c>
      <c r="S80" s="193" t="s">
        <v>859</v>
      </c>
      <c r="T80" s="194" t="s">
        <v>186</v>
      </c>
      <c r="U80" s="194" t="s">
        <v>860</v>
      </c>
      <c r="V80" s="194" t="s">
        <v>24</v>
      </c>
      <c r="W80" s="194" t="s">
        <v>23</v>
      </c>
      <c r="X80" s="194" t="s">
        <v>598</v>
      </c>
      <c r="Y80" s="194" t="s">
        <v>599</v>
      </c>
      <c r="Z80" s="170" t="s">
        <v>155</v>
      </c>
      <c r="AA80" s="188" t="s">
        <v>551</v>
      </c>
      <c r="AB80" s="188" t="s">
        <v>551</v>
      </c>
      <c r="AC80" s="170" t="s">
        <v>205</v>
      </c>
      <c r="AD80" s="176">
        <v>2</v>
      </c>
      <c r="AE80" s="170" t="s">
        <v>134</v>
      </c>
      <c r="AF80" s="176">
        <v>1</v>
      </c>
      <c r="AG80" s="176">
        <v>2</v>
      </c>
      <c r="AH80" s="176" t="s">
        <v>28</v>
      </c>
      <c r="AI80" s="180">
        <v>45936</v>
      </c>
      <c r="AJ80" s="176">
        <v>67</v>
      </c>
      <c r="AK80" s="174" t="s">
        <v>1028</v>
      </c>
      <c r="AL80" s="180">
        <v>45936</v>
      </c>
      <c r="AM80" s="176" t="s">
        <v>789</v>
      </c>
      <c r="AN80" s="170" t="s">
        <v>861</v>
      </c>
      <c r="AO80" s="191" t="s">
        <v>636</v>
      </c>
      <c r="AP80" s="191" t="s">
        <v>600</v>
      </c>
      <c r="AQ80" s="170" t="s">
        <v>66</v>
      </c>
      <c r="AR80" s="176">
        <v>3</v>
      </c>
      <c r="AS80" s="170" t="s">
        <v>69</v>
      </c>
      <c r="AT80" s="176">
        <v>4</v>
      </c>
      <c r="AU80" s="170" t="s">
        <v>73</v>
      </c>
      <c r="AV80" s="176">
        <v>5</v>
      </c>
      <c r="AW80" s="170" t="s">
        <v>93</v>
      </c>
      <c r="AX80" s="176">
        <v>2</v>
      </c>
      <c r="AY80" s="170" t="s">
        <v>102</v>
      </c>
      <c r="AZ80" s="176">
        <v>5</v>
      </c>
      <c r="BA80" s="170" t="s">
        <v>103</v>
      </c>
      <c r="BB80" s="176">
        <v>5</v>
      </c>
      <c r="BC80" s="177">
        <f t="shared" si="17"/>
        <v>60</v>
      </c>
      <c r="BD80" s="176" t="str">
        <f>+IF($F80="","",IF(BC80="","",IF(BC80&lt;=EvaluacionControl!$I$13,"Deficiente",IF(BC80&lt;=EvaluacionControl!$I$14,"Débil",IF(BC80&lt;=EvaluacionControl!$I$15,"Regular",IF(BC80&lt;=EvaluacionControl!$I$16,"Bueno",IF(BC80&lt;=EvaluacionControl!$I$17,"Adecuado","Optimo")))))))</f>
        <v>Bueno</v>
      </c>
      <c r="BE80" s="176">
        <f t="shared" si="18"/>
        <v>3</v>
      </c>
      <c r="BF80" s="177">
        <f t="shared" si="19"/>
        <v>50</v>
      </c>
      <c r="BG80" s="176" t="str">
        <f>+IF($F80="","",IF(BF80="","",IF(BF80&lt;=EvaluacionControl!$I$13,"Deficiente",IF(BF80&lt;=EvaluacionControl!$I$14,"Débil",IF(BF80&lt;=EvaluacionControl!$I$15,"Regular",IF(BF80&lt;=EvaluacionControl!$I$16,"Bueno",IF(BF80&lt;=EvaluacionControl!$I$17,"Adecuado","Optimo")))))))</f>
        <v>Bueno</v>
      </c>
      <c r="BH80" s="176">
        <f t="shared" si="20"/>
        <v>3</v>
      </c>
      <c r="BI80" s="177">
        <f t="shared" si="21"/>
        <v>1</v>
      </c>
      <c r="BJ80" s="177">
        <f t="shared" si="22"/>
        <v>1</v>
      </c>
      <c r="BK80" s="176">
        <f t="shared" si="23"/>
        <v>1</v>
      </c>
      <c r="BL80" s="176" t="str">
        <f>IF($BK80="","",IF(BK80&lt;=RInherente!$H$11,"BAJO",IF(BK80&lt;=RInherente!$H$12,"BAJO",IF(BK80&lt;=RInherente!$H$13,"MEDIO",IF(BK80&lt;=RInherente!$H$14,"ALTO","MUY ALTO")))))</f>
        <v>BAJO</v>
      </c>
      <c r="BM80" s="178" t="s">
        <v>383</v>
      </c>
      <c r="BN80" s="178"/>
      <c r="BO80" s="179" t="s">
        <v>385</v>
      </c>
      <c r="BP80" s="179"/>
      <c r="BQ80" s="179"/>
      <c r="BR80" s="174" t="s">
        <v>384</v>
      </c>
      <c r="BS80" s="179" t="s">
        <v>385</v>
      </c>
      <c r="BT80" s="171">
        <v>43861</v>
      </c>
      <c r="BU80" s="171">
        <v>43277</v>
      </c>
      <c r="BV80" s="179" t="s">
        <v>386</v>
      </c>
      <c r="BW80" s="179"/>
      <c r="BX80" s="178" t="s">
        <v>387</v>
      </c>
      <c r="BY80" s="147"/>
      <c r="BZ80" s="7" t="str">
        <f t="shared" si="12"/>
        <v>Implementación del Sistema de SI</v>
      </c>
      <c r="CA80" s="7">
        <f>+COUNTIFS($BZ$12:BZ80,BZ80)</f>
        <v>41</v>
      </c>
      <c r="CB80" s="147" t="str">
        <f t="shared" si="13"/>
        <v>PRO-PTS-01</v>
      </c>
      <c r="CC80" s="7" t="str">
        <f t="shared" si="14"/>
        <v>Tecnología de la Información</v>
      </c>
      <c r="CD80" s="7" t="str">
        <f t="shared" si="15"/>
        <v>Seguridad de la informacion</v>
      </c>
    </row>
    <row r="81" spans="1:82" ht="65" x14ac:dyDescent="0.3">
      <c r="A81" s="7" t="str">
        <f t="shared" si="16"/>
        <v>Implementación del Sistema de SI</v>
      </c>
      <c r="B81" s="170">
        <v>70</v>
      </c>
      <c r="C81" s="180">
        <v>45936</v>
      </c>
      <c r="D81" s="172" t="s">
        <v>710</v>
      </c>
      <c r="E81" s="170" t="s">
        <v>162</v>
      </c>
      <c r="F81" s="173" t="s">
        <v>336</v>
      </c>
      <c r="G81" s="173" t="s">
        <v>680</v>
      </c>
      <c r="H81" s="173" t="s">
        <v>711</v>
      </c>
      <c r="I81" s="170" t="s">
        <v>578</v>
      </c>
      <c r="J81" s="170" t="s">
        <v>579</v>
      </c>
      <c r="K81" s="170" t="s">
        <v>167</v>
      </c>
      <c r="L81" s="170" t="s">
        <v>712</v>
      </c>
      <c r="M81" s="170" t="s">
        <v>165</v>
      </c>
      <c r="N81" s="180">
        <v>45918</v>
      </c>
      <c r="O81" s="180">
        <v>45913</v>
      </c>
      <c r="P81" s="170" t="s">
        <v>713</v>
      </c>
      <c r="Q81" s="170" t="s">
        <v>569</v>
      </c>
      <c r="R81" s="170" t="s">
        <v>570</v>
      </c>
      <c r="S81" s="193" t="s">
        <v>862</v>
      </c>
      <c r="T81" s="194" t="s">
        <v>186</v>
      </c>
      <c r="U81" s="194" t="s">
        <v>863</v>
      </c>
      <c r="V81" s="194" t="s">
        <v>24</v>
      </c>
      <c r="W81" s="194" t="s">
        <v>23</v>
      </c>
      <c r="X81" s="194" t="s">
        <v>598</v>
      </c>
      <c r="Y81" s="194" t="s">
        <v>599</v>
      </c>
      <c r="Z81" s="170" t="s">
        <v>155</v>
      </c>
      <c r="AA81" s="188" t="s">
        <v>551</v>
      </c>
      <c r="AB81" s="188" t="s">
        <v>551</v>
      </c>
      <c r="AC81" s="170" t="s">
        <v>206</v>
      </c>
      <c r="AD81" s="176">
        <v>1</v>
      </c>
      <c r="AE81" s="170" t="s">
        <v>134</v>
      </c>
      <c r="AF81" s="176">
        <v>1</v>
      </c>
      <c r="AG81" s="176">
        <v>1</v>
      </c>
      <c r="AH81" s="176" t="s">
        <v>28</v>
      </c>
      <c r="AI81" s="180">
        <v>45936</v>
      </c>
      <c r="AJ81" s="176">
        <v>68</v>
      </c>
      <c r="AK81" s="174" t="s">
        <v>864</v>
      </c>
      <c r="AL81" s="180">
        <v>45936</v>
      </c>
      <c r="AM81" s="176" t="s">
        <v>789</v>
      </c>
      <c r="AN81" s="170" t="s">
        <v>865</v>
      </c>
      <c r="AO81" s="191" t="s">
        <v>636</v>
      </c>
      <c r="AP81" s="191" t="s">
        <v>600</v>
      </c>
      <c r="AQ81" s="170" t="s">
        <v>66</v>
      </c>
      <c r="AR81" s="176">
        <v>3</v>
      </c>
      <c r="AS81" s="170" t="s">
        <v>69</v>
      </c>
      <c r="AT81" s="176">
        <v>4</v>
      </c>
      <c r="AU81" s="170" t="s">
        <v>73</v>
      </c>
      <c r="AV81" s="176">
        <v>5</v>
      </c>
      <c r="AW81" s="170" t="s">
        <v>96</v>
      </c>
      <c r="AX81" s="176">
        <v>3</v>
      </c>
      <c r="AY81" s="170" t="s">
        <v>102</v>
      </c>
      <c r="AZ81" s="176">
        <v>5</v>
      </c>
      <c r="BA81" s="170" t="s">
        <v>103</v>
      </c>
      <c r="BB81" s="176">
        <v>5</v>
      </c>
      <c r="BC81" s="177">
        <f t="shared" si="17"/>
        <v>60</v>
      </c>
      <c r="BD81" s="176" t="str">
        <f>+IF($F81="","",IF(BC81="","",IF(BC81&lt;=EvaluacionControl!$I$13,"Deficiente",IF(BC81&lt;=EvaluacionControl!$I$14,"Débil",IF(BC81&lt;=EvaluacionControl!$I$15,"Regular",IF(BC81&lt;=EvaluacionControl!$I$16,"Bueno",IF(BC81&lt;=EvaluacionControl!$I$17,"Adecuado","Optimo")))))))</f>
        <v>Bueno</v>
      </c>
      <c r="BE81" s="176">
        <f t="shared" si="18"/>
        <v>3</v>
      </c>
      <c r="BF81" s="177">
        <f t="shared" si="19"/>
        <v>75</v>
      </c>
      <c r="BG81" s="176" t="str">
        <f>+IF($F81="","",IF(BF81="","",IF(BF81&lt;=EvaluacionControl!$I$13,"Deficiente",IF(BF81&lt;=EvaluacionControl!$I$14,"Débil",IF(BF81&lt;=EvaluacionControl!$I$15,"Regular",IF(BF81&lt;=EvaluacionControl!$I$16,"Bueno",IF(BF81&lt;=EvaluacionControl!$I$17,"Adecuado","Optimo")))))))</f>
        <v>Adecuado</v>
      </c>
      <c r="BH81" s="176">
        <f t="shared" si="20"/>
        <v>4</v>
      </c>
      <c r="BI81" s="177">
        <f t="shared" si="21"/>
        <v>1</v>
      </c>
      <c r="BJ81" s="177">
        <f t="shared" si="22"/>
        <v>1</v>
      </c>
      <c r="BK81" s="176">
        <f t="shared" si="23"/>
        <v>1</v>
      </c>
      <c r="BL81" s="176" t="str">
        <f>IF($BK81="","",IF(BK81&lt;=RInherente!$H$11,"BAJO",IF(BK81&lt;=RInherente!$H$12,"BAJO",IF(BK81&lt;=RInherente!$H$13,"MEDIO",IF(BK81&lt;=RInherente!$H$14,"ALTO","MUY ALTO")))))</f>
        <v>BAJO</v>
      </c>
      <c r="BM81" s="178" t="s">
        <v>383</v>
      </c>
      <c r="BN81" s="178"/>
      <c r="BO81" s="179" t="s">
        <v>385</v>
      </c>
      <c r="BP81" s="179"/>
      <c r="BQ81" s="179"/>
      <c r="BR81" s="174" t="s">
        <v>384</v>
      </c>
      <c r="BS81" s="179" t="s">
        <v>385</v>
      </c>
      <c r="BT81" s="171">
        <v>43861</v>
      </c>
      <c r="BU81" s="171">
        <v>43277</v>
      </c>
      <c r="BV81" s="179" t="s">
        <v>386</v>
      </c>
      <c r="BW81" s="179"/>
      <c r="BX81" s="178" t="s">
        <v>387</v>
      </c>
      <c r="BY81" s="147"/>
      <c r="BZ81" s="7" t="str">
        <f t="shared" si="12"/>
        <v>Implementación del Sistema de SI</v>
      </c>
      <c r="CA81" s="7">
        <f>+COUNTIFS($BZ$12:BZ81,BZ81)</f>
        <v>42</v>
      </c>
      <c r="CB81" s="147" t="str">
        <f t="shared" si="13"/>
        <v>PRO-PTS-01</v>
      </c>
      <c r="CC81" s="7" t="str">
        <f t="shared" si="14"/>
        <v>Tecnología de la Información</v>
      </c>
      <c r="CD81" s="7" t="str">
        <f t="shared" si="15"/>
        <v>Seguridad de la informacion</v>
      </c>
    </row>
    <row r="82" spans="1:82" ht="65" x14ac:dyDescent="0.3">
      <c r="A82" s="7" t="str">
        <f t="shared" si="16"/>
        <v>Implementación del Sistema de SI</v>
      </c>
      <c r="B82" s="170">
        <v>71</v>
      </c>
      <c r="C82" s="180">
        <v>45936</v>
      </c>
      <c r="D82" s="172" t="s">
        <v>710</v>
      </c>
      <c r="E82" s="170" t="s">
        <v>162</v>
      </c>
      <c r="F82" s="173" t="s">
        <v>336</v>
      </c>
      <c r="G82" s="173" t="s">
        <v>680</v>
      </c>
      <c r="H82" s="173" t="s">
        <v>711</v>
      </c>
      <c r="I82" s="170" t="s">
        <v>578</v>
      </c>
      <c r="J82" s="170" t="s">
        <v>579</v>
      </c>
      <c r="K82" s="170" t="s">
        <v>167</v>
      </c>
      <c r="L82" s="170" t="s">
        <v>712</v>
      </c>
      <c r="M82" s="170" t="s">
        <v>165</v>
      </c>
      <c r="N82" s="180">
        <v>45918</v>
      </c>
      <c r="O82" s="180">
        <v>45913</v>
      </c>
      <c r="P82" s="170" t="s">
        <v>713</v>
      </c>
      <c r="Q82" s="170" t="s">
        <v>569</v>
      </c>
      <c r="R82" s="170" t="s">
        <v>570</v>
      </c>
      <c r="S82" s="193" t="s">
        <v>866</v>
      </c>
      <c r="T82" s="194" t="s">
        <v>186</v>
      </c>
      <c r="U82" s="194" t="s">
        <v>867</v>
      </c>
      <c r="V82" s="194" t="s">
        <v>24</v>
      </c>
      <c r="W82" s="194" t="s">
        <v>23</v>
      </c>
      <c r="X82" s="194" t="s">
        <v>598</v>
      </c>
      <c r="Y82" s="194" t="s">
        <v>599</v>
      </c>
      <c r="Z82" s="170" t="s">
        <v>155</v>
      </c>
      <c r="AA82" s="188" t="s">
        <v>551</v>
      </c>
      <c r="AB82" s="188" t="s">
        <v>551</v>
      </c>
      <c r="AC82" s="170" t="s">
        <v>206</v>
      </c>
      <c r="AD82" s="176">
        <v>1</v>
      </c>
      <c r="AE82" s="170" t="s">
        <v>134</v>
      </c>
      <c r="AF82" s="176">
        <v>1</v>
      </c>
      <c r="AG82" s="176">
        <v>1</v>
      </c>
      <c r="AH82" s="176" t="s">
        <v>28</v>
      </c>
      <c r="AI82" s="180">
        <v>45936</v>
      </c>
      <c r="AJ82" s="176">
        <v>70</v>
      </c>
      <c r="AK82" s="174" t="s">
        <v>1029</v>
      </c>
      <c r="AL82" s="180">
        <v>45936</v>
      </c>
      <c r="AM82" s="176" t="s">
        <v>789</v>
      </c>
      <c r="AN82" s="170" t="s">
        <v>868</v>
      </c>
      <c r="AO82" s="191" t="s">
        <v>636</v>
      </c>
      <c r="AP82" s="191" t="s">
        <v>600</v>
      </c>
      <c r="AQ82" s="170" t="s">
        <v>66</v>
      </c>
      <c r="AR82" s="176">
        <v>3</v>
      </c>
      <c r="AS82" s="170" t="s">
        <v>69</v>
      </c>
      <c r="AT82" s="176">
        <v>4</v>
      </c>
      <c r="AU82" s="170" t="s">
        <v>73</v>
      </c>
      <c r="AV82" s="176">
        <v>5</v>
      </c>
      <c r="AW82" s="170" t="s">
        <v>96</v>
      </c>
      <c r="AX82" s="176">
        <v>3</v>
      </c>
      <c r="AY82" s="170" t="s">
        <v>102</v>
      </c>
      <c r="AZ82" s="176">
        <v>5</v>
      </c>
      <c r="BA82" s="170" t="s">
        <v>103</v>
      </c>
      <c r="BB82" s="176">
        <v>5</v>
      </c>
      <c r="BC82" s="177">
        <f t="shared" si="17"/>
        <v>60</v>
      </c>
      <c r="BD82" s="176" t="str">
        <f>+IF($F82="","",IF(BC82="","",IF(BC82&lt;=EvaluacionControl!$I$13,"Deficiente",IF(BC82&lt;=EvaluacionControl!$I$14,"Débil",IF(BC82&lt;=EvaluacionControl!$I$15,"Regular",IF(BC82&lt;=EvaluacionControl!$I$16,"Bueno",IF(BC82&lt;=EvaluacionControl!$I$17,"Adecuado","Optimo")))))))</f>
        <v>Bueno</v>
      </c>
      <c r="BE82" s="176">
        <f t="shared" si="18"/>
        <v>3</v>
      </c>
      <c r="BF82" s="177">
        <f t="shared" si="19"/>
        <v>75</v>
      </c>
      <c r="BG82" s="176" t="str">
        <f>+IF($F82="","",IF(BF82="","",IF(BF82&lt;=EvaluacionControl!$I$13,"Deficiente",IF(BF82&lt;=EvaluacionControl!$I$14,"Débil",IF(BF82&lt;=EvaluacionControl!$I$15,"Regular",IF(BF82&lt;=EvaluacionControl!$I$16,"Bueno",IF(BF82&lt;=EvaluacionControl!$I$17,"Adecuado","Optimo")))))))</f>
        <v>Adecuado</v>
      </c>
      <c r="BH82" s="176">
        <f t="shared" si="20"/>
        <v>4</v>
      </c>
      <c r="BI82" s="177">
        <f t="shared" si="21"/>
        <v>1</v>
      </c>
      <c r="BJ82" s="177">
        <f t="shared" si="22"/>
        <v>1</v>
      </c>
      <c r="BK82" s="176">
        <f t="shared" si="23"/>
        <v>1</v>
      </c>
      <c r="BL82" s="176" t="str">
        <f>IF($BK82="","",IF(BK82&lt;=RInherente!$H$11,"BAJO",IF(BK82&lt;=RInherente!$H$12,"BAJO",IF(BK82&lt;=RInherente!$H$13,"MEDIO",IF(BK82&lt;=RInherente!$H$14,"ALTO","MUY ALTO")))))</f>
        <v>BAJO</v>
      </c>
      <c r="BM82" s="178" t="s">
        <v>383</v>
      </c>
      <c r="BN82" s="178"/>
      <c r="BO82" s="179" t="s">
        <v>385</v>
      </c>
      <c r="BP82" s="179"/>
      <c r="BQ82" s="179"/>
      <c r="BR82" s="174" t="s">
        <v>384</v>
      </c>
      <c r="BS82" s="179" t="s">
        <v>385</v>
      </c>
      <c r="BT82" s="171">
        <v>43861</v>
      </c>
      <c r="BU82" s="171">
        <v>43277</v>
      </c>
      <c r="BV82" s="179" t="s">
        <v>386</v>
      </c>
      <c r="BW82" s="179"/>
      <c r="BX82" s="178" t="s">
        <v>387</v>
      </c>
      <c r="BY82" s="147"/>
      <c r="BZ82" s="7" t="str">
        <f t="shared" si="12"/>
        <v>Implementación del Sistema de SI</v>
      </c>
      <c r="CA82" s="7">
        <f>+COUNTIFS($BZ$12:BZ82,BZ82)</f>
        <v>43</v>
      </c>
      <c r="CB82" s="147" t="str">
        <f t="shared" si="13"/>
        <v>PRO-PTS-01</v>
      </c>
      <c r="CC82" s="7" t="str">
        <f t="shared" si="14"/>
        <v>Tecnología de la Información</v>
      </c>
      <c r="CD82" s="7" t="str">
        <f t="shared" si="15"/>
        <v>Seguridad de la informacion</v>
      </c>
    </row>
    <row r="83" spans="1:82" ht="117" x14ac:dyDescent="0.3">
      <c r="A83" s="7" t="str">
        <f t="shared" si="16"/>
        <v>Implementación del Sistema de SI</v>
      </c>
      <c r="B83" s="170">
        <v>72</v>
      </c>
      <c r="C83" s="180">
        <v>45936</v>
      </c>
      <c r="D83" s="172" t="s">
        <v>710</v>
      </c>
      <c r="E83" s="170" t="s">
        <v>162</v>
      </c>
      <c r="F83" s="173" t="s">
        <v>336</v>
      </c>
      <c r="G83" s="173" t="s">
        <v>680</v>
      </c>
      <c r="H83" s="173" t="s">
        <v>711</v>
      </c>
      <c r="I83" s="170" t="s">
        <v>578</v>
      </c>
      <c r="J83" s="170" t="s">
        <v>579</v>
      </c>
      <c r="K83" s="170" t="s">
        <v>167</v>
      </c>
      <c r="L83" s="170" t="s">
        <v>712</v>
      </c>
      <c r="M83" s="170" t="s">
        <v>165</v>
      </c>
      <c r="N83" s="180">
        <v>45918</v>
      </c>
      <c r="O83" s="180">
        <v>45913</v>
      </c>
      <c r="P83" s="170" t="s">
        <v>713</v>
      </c>
      <c r="Q83" s="170" t="s">
        <v>569</v>
      </c>
      <c r="R83" s="170" t="s">
        <v>570</v>
      </c>
      <c r="S83" s="193" t="s">
        <v>869</v>
      </c>
      <c r="T83" s="194" t="s">
        <v>186</v>
      </c>
      <c r="U83" s="194" t="s">
        <v>870</v>
      </c>
      <c r="V83" s="194" t="s">
        <v>24</v>
      </c>
      <c r="W83" s="194" t="s">
        <v>23</v>
      </c>
      <c r="X83" s="194" t="s">
        <v>598</v>
      </c>
      <c r="Y83" s="194" t="s">
        <v>599</v>
      </c>
      <c r="Z83" s="170" t="s">
        <v>155</v>
      </c>
      <c r="AA83" s="188" t="s">
        <v>551</v>
      </c>
      <c r="AB83" s="188" t="s">
        <v>551</v>
      </c>
      <c r="AC83" s="170" t="s">
        <v>206</v>
      </c>
      <c r="AD83" s="176">
        <v>1</v>
      </c>
      <c r="AE83" s="170" t="s">
        <v>134</v>
      </c>
      <c r="AF83" s="176">
        <v>1</v>
      </c>
      <c r="AG83" s="176">
        <v>1</v>
      </c>
      <c r="AH83" s="176" t="s">
        <v>28</v>
      </c>
      <c r="AI83" s="180">
        <v>45936</v>
      </c>
      <c r="AJ83" s="176">
        <v>69</v>
      </c>
      <c r="AK83" s="174" t="s">
        <v>1030</v>
      </c>
      <c r="AL83" s="180">
        <v>45936</v>
      </c>
      <c r="AM83" s="176" t="s">
        <v>789</v>
      </c>
      <c r="AN83" s="170" t="s">
        <v>871</v>
      </c>
      <c r="AO83" s="191" t="s">
        <v>636</v>
      </c>
      <c r="AP83" s="191" t="s">
        <v>600</v>
      </c>
      <c r="AQ83" s="170" t="s">
        <v>66</v>
      </c>
      <c r="AR83" s="176">
        <v>3</v>
      </c>
      <c r="AS83" s="170" t="s">
        <v>69</v>
      </c>
      <c r="AT83" s="176">
        <v>4</v>
      </c>
      <c r="AU83" s="170" t="s">
        <v>73</v>
      </c>
      <c r="AV83" s="176">
        <v>5</v>
      </c>
      <c r="AW83" s="170" t="s">
        <v>96</v>
      </c>
      <c r="AX83" s="176">
        <v>3</v>
      </c>
      <c r="AY83" s="170" t="s">
        <v>102</v>
      </c>
      <c r="AZ83" s="176">
        <v>5</v>
      </c>
      <c r="BA83" s="170" t="s">
        <v>103</v>
      </c>
      <c r="BB83" s="176">
        <v>5</v>
      </c>
      <c r="BC83" s="177">
        <f t="shared" si="17"/>
        <v>60</v>
      </c>
      <c r="BD83" s="176" t="str">
        <f>+IF($F83="","",IF(BC83="","",IF(BC83&lt;=EvaluacionControl!$I$13,"Deficiente",IF(BC83&lt;=EvaluacionControl!$I$14,"Débil",IF(BC83&lt;=EvaluacionControl!$I$15,"Regular",IF(BC83&lt;=EvaluacionControl!$I$16,"Bueno",IF(BC83&lt;=EvaluacionControl!$I$17,"Adecuado","Optimo")))))))</f>
        <v>Bueno</v>
      </c>
      <c r="BE83" s="176">
        <f t="shared" si="18"/>
        <v>3</v>
      </c>
      <c r="BF83" s="177">
        <f t="shared" si="19"/>
        <v>75</v>
      </c>
      <c r="BG83" s="176" t="str">
        <f>+IF($F83="","",IF(BF83="","",IF(BF83&lt;=EvaluacionControl!$I$13,"Deficiente",IF(BF83&lt;=EvaluacionControl!$I$14,"Débil",IF(BF83&lt;=EvaluacionControl!$I$15,"Regular",IF(BF83&lt;=EvaluacionControl!$I$16,"Bueno",IF(BF83&lt;=EvaluacionControl!$I$17,"Adecuado","Optimo")))))))</f>
        <v>Adecuado</v>
      </c>
      <c r="BH83" s="176">
        <f t="shared" si="20"/>
        <v>4</v>
      </c>
      <c r="BI83" s="177">
        <f t="shared" si="21"/>
        <v>1</v>
      </c>
      <c r="BJ83" s="177">
        <f t="shared" si="22"/>
        <v>1</v>
      </c>
      <c r="BK83" s="176">
        <f t="shared" si="23"/>
        <v>1</v>
      </c>
      <c r="BL83" s="176" t="str">
        <f>IF($BK83="","",IF(BK83&lt;=RInherente!$H$11,"BAJO",IF(BK83&lt;=RInherente!$H$12,"BAJO",IF(BK83&lt;=RInherente!$H$13,"MEDIO",IF(BK83&lt;=RInherente!$H$14,"ALTO","MUY ALTO")))))</f>
        <v>BAJO</v>
      </c>
      <c r="BM83" s="178" t="s">
        <v>383</v>
      </c>
      <c r="BN83" s="178"/>
      <c r="BO83" s="179" t="s">
        <v>385</v>
      </c>
      <c r="BP83" s="179"/>
      <c r="BQ83" s="179"/>
      <c r="BR83" s="174" t="s">
        <v>384</v>
      </c>
      <c r="BS83" s="179" t="s">
        <v>385</v>
      </c>
      <c r="BT83" s="171">
        <v>43861</v>
      </c>
      <c r="BU83" s="171">
        <v>43277</v>
      </c>
      <c r="BV83" s="179" t="s">
        <v>386</v>
      </c>
      <c r="BW83" s="179"/>
      <c r="BX83" s="178" t="s">
        <v>387</v>
      </c>
      <c r="BY83" s="147"/>
      <c r="BZ83" s="7" t="str">
        <f t="shared" si="12"/>
        <v>Implementación del Sistema de SI</v>
      </c>
      <c r="CA83" s="7">
        <f>+COUNTIFS($BZ$12:BZ83,BZ83)</f>
        <v>44</v>
      </c>
      <c r="CB83" s="147" t="str">
        <f t="shared" si="13"/>
        <v>PRO-PTS-01</v>
      </c>
      <c r="CC83" s="7" t="str">
        <f t="shared" si="14"/>
        <v>Tecnología de la Información</v>
      </c>
      <c r="CD83" s="7" t="str">
        <f t="shared" si="15"/>
        <v>Seguridad de la informacion</v>
      </c>
    </row>
    <row r="84" spans="1:82" ht="65" x14ac:dyDescent="0.3">
      <c r="A84" s="7" t="str">
        <f t="shared" si="16"/>
        <v>Implementación del Sistema de SI</v>
      </c>
      <c r="B84" s="170">
        <v>73</v>
      </c>
      <c r="C84" s="180">
        <v>45936</v>
      </c>
      <c r="D84" s="172" t="s">
        <v>710</v>
      </c>
      <c r="E84" s="170" t="s">
        <v>162</v>
      </c>
      <c r="F84" s="173" t="s">
        <v>336</v>
      </c>
      <c r="G84" s="173" t="s">
        <v>680</v>
      </c>
      <c r="H84" s="173" t="s">
        <v>711</v>
      </c>
      <c r="I84" s="170" t="s">
        <v>578</v>
      </c>
      <c r="J84" s="170" t="s">
        <v>579</v>
      </c>
      <c r="K84" s="170" t="s">
        <v>167</v>
      </c>
      <c r="L84" s="170" t="s">
        <v>712</v>
      </c>
      <c r="M84" s="170" t="s">
        <v>165</v>
      </c>
      <c r="N84" s="180">
        <v>45918</v>
      </c>
      <c r="O84" s="180">
        <v>45913</v>
      </c>
      <c r="P84" s="170" t="s">
        <v>713</v>
      </c>
      <c r="Q84" s="170" t="s">
        <v>569</v>
      </c>
      <c r="R84" s="170" t="s">
        <v>570</v>
      </c>
      <c r="S84" s="193" t="s">
        <v>872</v>
      </c>
      <c r="T84" s="194" t="s">
        <v>186</v>
      </c>
      <c r="U84" s="194" t="s">
        <v>873</v>
      </c>
      <c r="V84" s="194" t="s">
        <v>24</v>
      </c>
      <c r="W84" s="194" t="s">
        <v>23</v>
      </c>
      <c r="X84" s="194" t="s">
        <v>598</v>
      </c>
      <c r="Y84" s="194" t="s">
        <v>599</v>
      </c>
      <c r="Z84" s="170" t="s">
        <v>155</v>
      </c>
      <c r="AA84" s="188" t="s">
        <v>551</v>
      </c>
      <c r="AB84" s="188" t="s">
        <v>551</v>
      </c>
      <c r="AC84" s="170" t="s">
        <v>206</v>
      </c>
      <c r="AD84" s="176">
        <v>1</v>
      </c>
      <c r="AE84" s="170" t="s">
        <v>134</v>
      </c>
      <c r="AF84" s="176">
        <v>1</v>
      </c>
      <c r="AG84" s="176">
        <v>1</v>
      </c>
      <c r="AH84" s="176" t="s">
        <v>28</v>
      </c>
      <c r="AI84" s="180">
        <v>45936</v>
      </c>
      <c r="AJ84" s="176">
        <v>71</v>
      </c>
      <c r="AK84" s="174" t="s">
        <v>874</v>
      </c>
      <c r="AL84" s="180">
        <v>45936</v>
      </c>
      <c r="AM84" s="176" t="s">
        <v>641</v>
      </c>
      <c r="AN84" s="170" t="s">
        <v>875</v>
      </c>
      <c r="AO84" s="191" t="s">
        <v>636</v>
      </c>
      <c r="AP84" s="191" t="s">
        <v>600</v>
      </c>
      <c r="AQ84" s="170" t="s">
        <v>66</v>
      </c>
      <c r="AR84" s="176">
        <v>3</v>
      </c>
      <c r="AS84" s="170" t="s">
        <v>69</v>
      </c>
      <c r="AT84" s="176">
        <v>4</v>
      </c>
      <c r="AU84" s="170" t="s">
        <v>73</v>
      </c>
      <c r="AV84" s="176">
        <v>5</v>
      </c>
      <c r="AW84" s="170" t="s">
        <v>19</v>
      </c>
      <c r="AX84" s="176">
        <v>4</v>
      </c>
      <c r="AY84" s="170" t="s">
        <v>102</v>
      </c>
      <c r="AZ84" s="176">
        <v>5</v>
      </c>
      <c r="BA84" s="170" t="s">
        <v>103</v>
      </c>
      <c r="BB84" s="176">
        <v>5</v>
      </c>
      <c r="BC84" s="177">
        <f t="shared" si="17"/>
        <v>60</v>
      </c>
      <c r="BD84" s="176" t="str">
        <f>+IF($F84="","",IF(BC84="","",IF(BC84&lt;=EvaluacionControl!$I$13,"Deficiente",IF(BC84&lt;=EvaluacionControl!$I$14,"Débil",IF(BC84&lt;=EvaluacionControl!$I$15,"Regular",IF(BC84&lt;=EvaluacionControl!$I$16,"Bueno",IF(BC84&lt;=EvaluacionControl!$I$17,"Adecuado","Optimo")))))))</f>
        <v>Bueno</v>
      </c>
      <c r="BE84" s="176">
        <f t="shared" si="18"/>
        <v>3</v>
      </c>
      <c r="BF84" s="177">
        <f t="shared" si="19"/>
        <v>100</v>
      </c>
      <c r="BG84" s="176" t="str">
        <f>+IF($F84="","",IF(BF84="","",IF(BF84&lt;=EvaluacionControl!$I$13,"Deficiente",IF(BF84&lt;=EvaluacionControl!$I$14,"Débil",IF(BF84&lt;=EvaluacionControl!$I$15,"Regular",IF(BF84&lt;=EvaluacionControl!$I$16,"Bueno",IF(BF84&lt;=EvaluacionControl!$I$17,"Adecuado","Optimo")))))))</f>
        <v>Optimo</v>
      </c>
      <c r="BH84" s="176">
        <f t="shared" si="20"/>
        <v>5</v>
      </c>
      <c r="BI84" s="177">
        <f t="shared" si="21"/>
        <v>1</v>
      </c>
      <c r="BJ84" s="177">
        <f t="shared" si="22"/>
        <v>1</v>
      </c>
      <c r="BK84" s="176">
        <f t="shared" si="23"/>
        <v>1</v>
      </c>
      <c r="BL84" s="176" t="str">
        <f>IF($BK84="","",IF(BK84&lt;=RInherente!$H$11,"BAJO",IF(BK84&lt;=RInherente!$H$12,"BAJO",IF(BK84&lt;=RInherente!$H$13,"MEDIO",IF(BK84&lt;=RInherente!$H$14,"ALTO","MUY ALTO")))))</f>
        <v>BAJO</v>
      </c>
      <c r="BM84" s="178" t="s">
        <v>383</v>
      </c>
      <c r="BN84" s="178"/>
      <c r="BO84" s="179" t="s">
        <v>385</v>
      </c>
      <c r="BP84" s="179"/>
      <c r="BQ84" s="179"/>
      <c r="BR84" s="174" t="s">
        <v>384</v>
      </c>
      <c r="BS84" s="179" t="s">
        <v>385</v>
      </c>
      <c r="BT84" s="171">
        <v>43861</v>
      </c>
      <c r="BU84" s="171">
        <v>43277</v>
      </c>
      <c r="BV84" s="179" t="s">
        <v>386</v>
      </c>
      <c r="BW84" s="179"/>
      <c r="BX84" s="178" t="s">
        <v>387</v>
      </c>
      <c r="BY84" s="147"/>
      <c r="BZ84" s="7" t="str">
        <f t="shared" si="12"/>
        <v>Implementación del Sistema de SI</v>
      </c>
      <c r="CA84" s="7">
        <f>+COUNTIFS($BZ$12:BZ84,BZ84)</f>
        <v>45</v>
      </c>
      <c r="CB84" s="147" t="str">
        <f t="shared" si="13"/>
        <v>PRO-PTS-01</v>
      </c>
      <c r="CC84" s="7" t="str">
        <f t="shared" si="14"/>
        <v>Tecnología de la Información</v>
      </c>
      <c r="CD84" s="7" t="str">
        <f t="shared" si="15"/>
        <v>Seguridad de la informacion</v>
      </c>
    </row>
    <row r="85" spans="1:82" ht="65" x14ac:dyDescent="0.3">
      <c r="A85" s="7" t="str">
        <f t="shared" si="16"/>
        <v>Implementación del Sistema de SI</v>
      </c>
      <c r="B85" s="170">
        <v>74</v>
      </c>
      <c r="C85" s="180">
        <v>45936</v>
      </c>
      <c r="D85" s="172" t="s">
        <v>710</v>
      </c>
      <c r="E85" s="170" t="s">
        <v>162</v>
      </c>
      <c r="F85" s="173" t="s">
        <v>336</v>
      </c>
      <c r="G85" s="173" t="s">
        <v>680</v>
      </c>
      <c r="H85" s="173" t="s">
        <v>711</v>
      </c>
      <c r="I85" s="170" t="s">
        <v>578</v>
      </c>
      <c r="J85" s="170" t="s">
        <v>579</v>
      </c>
      <c r="K85" s="170" t="s">
        <v>167</v>
      </c>
      <c r="L85" s="170" t="s">
        <v>712</v>
      </c>
      <c r="M85" s="170" t="s">
        <v>165</v>
      </c>
      <c r="N85" s="180">
        <v>45918</v>
      </c>
      <c r="O85" s="180">
        <v>45913</v>
      </c>
      <c r="P85" s="170" t="s">
        <v>713</v>
      </c>
      <c r="Q85" s="170" t="s">
        <v>569</v>
      </c>
      <c r="R85" s="170" t="s">
        <v>570</v>
      </c>
      <c r="S85" s="193" t="s">
        <v>876</v>
      </c>
      <c r="T85" s="194" t="s">
        <v>186</v>
      </c>
      <c r="U85" s="194" t="s">
        <v>877</v>
      </c>
      <c r="V85" s="194" t="s">
        <v>24</v>
      </c>
      <c r="W85" s="194" t="s">
        <v>23</v>
      </c>
      <c r="X85" s="194" t="s">
        <v>598</v>
      </c>
      <c r="Y85" s="194" t="s">
        <v>599</v>
      </c>
      <c r="Z85" s="170" t="s">
        <v>155</v>
      </c>
      <c r="AA85" s="188" t="s">
        <v>551</v>
      </c>
      <c r="AB85" s="188" t="s">
        <v>551</v>
      </c>
      <c r="AC85" s="170" t="s">
        <v>206</v>
      </c>
      <c r="AD85" s="176">
        <v>1</v>
      </c>
      <c r="AE85" s="170" t="s">
        <v>134</v>
      </c>
      <c r="AF85" s="176">
        <v>1</v>
      </c>
      <c r="AG85" s="176">
        <v>1</v>
      </c>
      <c r="AH85" s="176" t="s">
        <v>28</v>
      </c>
      <c r="AI85" s="180">
        <v>45936</v>
      </c>
      <c r="AJ85" s="176">
        <v>72</v>
      </c>
      <c r="AK85" s="174" t="s">
        <v>1031</v>
      </c>
      <c r="AL85" s="180">
        <v>45936</v>
      </c>
      <c r="AM85" s="176" t="s">
        <v>641</v>
      </c>
      <c r="AN85" s="170" t="s">
        <v>878</v>
      </c>
      <c r="AO85" s="191" t="s">
        <v>879</v>
      </c>
      <c r="AP85" s="191" t="s">
        <v>600</v>
      </c>
      <c r="AQ85" s="170" t="s">
        <v>66</v>
      </c>
      <c r="AR85" s="176">
        <v>3</v>
      </c>
      <c r="AS85" s="170" t="s">
        <v>69</v>
      </c>
      <c r="AT85" s="176">
        <v>4</v>
      </c>
      <c r="AU85" s="170" t="s">
        <v>73</v>
      </c>
      <c r="AV85" s="176">
        <v>5</v>
      </c>
      <c r="AW85" s="170" t="s">
        <v>19</v>
      </c>
      <c r="AX85" s="176">
        <v>4</v>
      </c>
      <c r="AY85" s="170" t="s">
        <v>102</v>
      </c>
      <c r="AZ85" s="176">
        <v>5</v>
      </c>
      <c r="BA85" s="170" t="s">
        <v>103</v>
      </c>
      <c r="BB85" s="176">
        <v>5</v>
      </c>
      <c r="BC85" s="177">
        <f t="shared" si="17"/>
        <v>60</v>
      </c>
      <c r="BD85" s="176" t="str">
        <f>+IF($F85="","",IF(BC85="","",IF(BC85&lt;=EvaluacionControl!$I$13,"Deficiente",IF(BC85&lt;=EvaluacionControl!$I$14,"Débil",IF(BC85&lt;=EvaluacionControl!$I$15,"Regular",IF(BC85&lt;=EvaluacionControl!$I$16,"Bueno",IF(BC85&lt;=EvaluacionControl!$I$17,"Adecuado","Optimo")))))))</f>
        <v>Bueno</v>
      </c>
      <c r="BE85" s="176">
        <f t="shared" si="18"/>
        <v>3</v>
      </c>
      <c r="BF85" s="177">
        <f t="shared" si="19"/>
        <v>100</v>
      </c>
      <c r="BG85" s="176" t="str">
        <f>+IF($F85="","",IF(BF85="","",IF(BF85&lt;=EvaluacionControl!$I$13,"Deficiente",IF(BF85&lt;=EvaluacionControl!$I$14,"Débil",IF(BF85&lt;=EvaluacionControl!$I$15,"Regular",IF(BF85&lt;=EvaluacionControl!$I$16,"Bueno",IF(BF85&lt;=EvaluacionControl!$I$17,"Adecuado","Optimo")))))))</f>
        <v>Optimo</v>
      </c>
      <c r="BH85" s="176">
        <f t="shared" si="20"/>
        <v>5</v>
      </c>
      <c r="BI85" s="177">
        <f t="shared" si="21"/>
        <v>1</v>
      </c>
      <c r="BJ85" s="177">
        <f t="shared" si="22"/>
        <v>1</v>
      </c>
      <c r="BK85" s="176">
        <f t="shared" si="23"/>
        <v>1</v>
      </c>
      <c r="BL85" s="176" t="str">
        <f>IF($BK85="","",IF(BK85&lt;=RInherente!$H$11,"BAJO",IF(BK85&lt;=RInherente!$H$12,"BAJO",IF(BK85&lt;=RInherente!$H$13,"MEDIO",IF(BK85&lt;=RInherente!$H$14,"ALTO","MUY ALTO")))))</f>
        <v>BAJO</v>
      </c>
      <c r="BM85" s="178" t="s">
        <v>383</v>
      </c>
      <c r="BN85" s="178"/>
      <c r="BO85" s="179" t="s">
        <v>385</v>
      </c>
      <c r="BP85" s="179"/>
      <c r="BQ85" s="179"/>
      <c r="BR85" s="174" t="s">
        <v>384</v>
      </c>
      <c r="BS85" s="179" t="s">
        <v>385</v>
      </c>
      <c r="BT85" s="171">
        <v>43861</v>
      </c>
      <c r="BU85" s="171">
        <v>43277</v>
      </c>
      <c r="BV85" s="179" t="s">
        <v>386</v>
      </c>
      <c r="BW85" s="179"/>
      <c r="BX85" s="178" t="s">
        <v>387</v>
      </c>
      <c r="BY85" s="147"/>
      <c r="BZ85" s="7" t="str">
        <f t="shared" si="12"/>
        <v>Implementación del Sistema de SI</v>
      </c>
      <c r="CA85" s="7">
        <f>+COUNTIFS($BZ$12:BZ85,BZ85)</f>
        <v>46</v>
      </c>
      <c r="CB85" s="147" t="str">
        <f t="shared" si="13"/>
        <v>PRO-PTS-01</v>
      </c>
      <c r="CC85" s="7" t="str">
        <f t="shared" si="14"/>
        <v>Tecnología de la Información</v>
      </c>
      <c r="CD85" s="7" t="str">
        <f t="shared" si="15"/>
        <v>Seguridad de la informacion</v>
      </c>
    </row>
    <row r="86" spans="1:82" ht="65" x14ac:dyDescent="0.3">
      <c r="A86" s="7" t="str">
        <f t="shared" si="16"/>
        <v>Implementación del Sistema de SI</v>
      </c>
      <c r="B86" s="170">
        <v>75</v>
      </c>
      <c r="C86" s="180">
        <v>45936</v>
      </c>
      <c r="D86" s="172" t="s">
        <v>710</v>
      </c>
      <c r="E86" s="170" t="s">
        <v>162</v>
      </c>
      <c r="F86" s="173" t="s">
        <v>336</v>
      </c>
      <c r="G86" s="173" t="s">
        <v>680</v>
      </c>
      <c r="H86" s="173" t="s">
        <v>711</v>
      </c>
      <c r="I86" s="170" t="s">
        <v>578</v>
      </c>
      <c r="J86" s="170" t="s">
        <v>579</v>
      </c>
      <c r="K86" s="170" t="s">
        <v>167</v>
      </c>
      <c r="L86" s="170" t="s">
        <v>712</v>
      </c>
      <c r="M86" s="170" t="s">
        <v>165</v>
      </c>
      <c r="N86" s="180">
        <v>45918</v>
      </c>
      <c r="O86" s="180">
        <v>45913</v>
      </c>
      <c r="P86" s="170" t="s">
        <v>713</v>
      </c>
      <c r="Q86" s="170" t="s">
        <v>569</v>
      </c>
      <c r="R86" s="170" t="s">
        <v>570</v>
      </c>
      <c r="S86" s="193" t="s">
        <v>880</v>
      </c>
      <c r="T86" s="194" t="s">
        <v>186</v>
      </c>
      <c r="U86" s="194" t="s">
        <v>881</v>
      </c>
      <c r="V86" s="194" t="s">
        <v>24</v>
      </c>
      <c r="W86" s="194" t="s">
        <v>23</v>
      </c>
      <c r="X86" s="194" t="s">
        <v>598</v>
      </c>
      <c r="Y86" s="194" t="s">
        <v>599</v>
      </c>
      <c r="Z86" s="170" t="s">
        <v>155</v>
      </c>
      <c r="AA86" s="188" t="s">
        <v>551</v>
      </c>
      <c r="AB86" s="188" t="s">
        <v>551</v>
      </c>
      <c r="AC86" s="170" t="s">
        <v>206</v>
      </c>
      <c r="AD86" s="176">
        <v>1</v>
      </c>
      <c r="AE86" s="170" t="s">
        <v>134</v>
      </c>
      <c r="AF86" s="176">
        <v>1</v>
      </c>
      <c r="AG86" s="176">
        <v>1</v>
      </c>
      <c r="AH86" s="176" t="s">
        <v>28</v>
      </c>
      <c r="AI86" s="180">
        <v>45936</v>
      </c>
      <c r="AJ86" s="176">
        <v>73</v>
      </c>
      <c r="AK86" s="174" t="s">
        <v>882</v>
      </c>
      <c r="AL86" s="180">
        <v>45936</v>
      </c>
      <c r="AM86" s="176" t="s">
        <v>641</v>
      </c>
      <c r="AN86" s="170" t="s">
        <v>883</v>
      </c>
      <c r="AO86" s="191" t="s">
        <v>636</v>
      </c>
      <c r="AP86" s="191" t="s">
        <v>600</v>
      </c>
      <c r="AQ86" s="170" t="s">
        <v>66</v>
      </c>
      <c r="AR86" s="176">
        <v>3</v>
      </c>
      <c r="AS86" s="170" t="s">
        <v>69</v>
      </c>
      <c r="AT86" s="176">
        <v>4</v>
      </c>
      <c r="AU86" s="170" t="s">
        <v>73</v>
      </c>
      <c r="AV86" s="176">
        <v>5</v>
      </c>
      <c r="AW86" s="170" t="s">
        <v>101</v>
      </c>
      <c r="AX86" s="176">
        <v>5</v>
      </c>
      <c r="AY86" s="170" t="s">
        <v>102</v>
      </c>
      <c r="AZ86" s="176">
        <v>5</v>
      </c>
      <c r="BA86" s="170" t="s">
        <v>103</v>
      </c>
      <c r="BB86" s="176">
        <v>5</v>
      </c>
      <c r="BC86" s="177">
        <f t="shared" si="17"/>
        <v>60</v>
      </c>
      <c r="BD86" s="176" t="str">
        <f>+IF($F86="","",IF(BC86="","",IF(BC86&lt;=EvaluacionControl!$I$13,"Deficiente",IF(BC86&lt;=EvaluacionControl!$I$14,"Débil",IF(BC86&lt;=EvaluacionControl!$I$15,"Regular",IF(BC86&lt;=EvaluacionControl!$I$16,"Bueno",IF(BC86&lt;=EvaluacionControl!$I$17,"Adecuado","Optimo")))))))</f>
        <v>Bueno</v>
      </c>
      <c r="BE86" s="176">
        <f t="shared" si="18"/>
        <v>3</v>
      </c>
      <c r="BF86" s="177">
        <f t="shared" si="19"/>
        <v>125</v>
      </c>
      <c r="BG86" s="176" t="str">
        <f>+IF($F86="","",IF(BF86="","",IF(BF86&lt;=EvaluacionControl!$I$13,"Deficiente",IF(BF86&lt;=EvaluacionControl!$I$14,"Débil",IF(BF86&lt;=EvaluacionControl!$I$15,"Regular",IF(BF86&lt;=EvaluacionControl!$I$16,"Bueno",IF(BF86&lt;=EvaluacionControl!$I$17,"Adecuado","Optimo")))))))</f>
        <v>Optimo</v>
      </c>
      <c r="BH86" s="176">
        <f t="shared" si="20"/>
        <v>5</v>
      </c>
      <c r="BI86" s="177">
        <f t="shared" si="21"/>
        <v>1</v>
      </c>
      <c r="BJ86" s="177">
        <f t="shared" si="22"/>
        <v>1</v>
      </c>
      <c r="BK86" s="176">
        <f t="shared" si="23"/>
        <v>1</v>
      </c>
      <c r="BL86" s="176" t="str">
        <f>IF($BK86="","",IF(BK86&lt;=RInherente!$H$11,"BAJO",IF(BK86&lt;=RInherente!$H$12,"BAJO",IF(BK86&lt;=RInherente!$H$13,"MEDIO",IF(BK86&lt;=RInherente!$H$14,"ALTO","MUY ALTO")))))</f>
        <v>BAJO</v>
      </c>
      <c r="BM86" s="178" t="s">
        <v>383</v>
      </c>
      <c r="BN86" s="178"/>
      <c r="BO86" s="179" t="s">
        <v>385</v>
      </c>
      <c r="BP86" s="179"/>
      <c r="BQ86" s="179"/>
      <c r="BR86" s="174" t="s">
        <v>384</v>
      </c>
      <c r="BS86" s="179" t="s">
        <v>385</v>
      </c>
      <c r="BT86" s="171">
        <v>43861</v>
      </c>
      <c r="BU86" s="171">
        <v>43277</v>
      </c>
      <c r="BV86" s="179" t="s">
        <v>386</v>
      </c>
      <c r="BW86" s="179"/>
      <c r="BX86" s="178" t="s">
        <v>387</v>
      </c>
      <c r="BY86" s="147"/>
      <c r="BZ86" s="7" t="str">
        <f t="shared" si="12"/>
        <v>Implementación del Sistema de SI</v>
      </c>
      <c r="CA86" s="7">
        <f>+COUNTIFS($BZ$12:BZ86,BZ86)</f>
        <v>47</v>
      </c>
      <c r="CB86" s="147" t="str">
        <f t="shared" si="13"/>
        <v>PRO-PTS-01</v>
      </c>
      <c r="CC86" s="7" t="str">
        <f t="shared" si="14"/>
        <v>Tecnología de la Información</v>
      </c>
      <c r="CD86" s="7" t="str">
        <f t="shared" si="15"/>
        <v>Seguridad de la informacion</v>
      </c>
    </row>
    <row r="87" spans="1:82" ht="65" x14ac:dyDescent="0.3">
      <c r="A87" s="7" t="str">
        <f t="shared" si="16"/>
        <v>Implementación del Sistema de SI</v>
      </c>
      <c r="B87" s="170">
        <v>76</v>
      </c>
      <c r="C87" s="180">
        <v>45936</v>
      </c>
      <c r="D87" s="172" t="s">
        <v>710</v>
      </c>
      <c r="E87" s="170" t="s">
        <v>162</v>
      </c>
      <c r="F87" s="173" t="s">
        <v>336</v>
      </c>
      <c r="G87" s="173" t="s">
        <v>680</v>
      </c>
      <c r="H87" s="173" t="s">
        <v>711</v>
      </c>
      <c r="I87" s="170" t="s">
        <v>578</v>
      </c>
      <c r="J87" s="170" t="s">
        <v>579</v>
      </c>
      <c r="K87" s="170" t="s">
        <v>167</v>
      </c>
      <c r="L87" s="170" t="s">
        <v>712</v>
      </c>
      <c r="M87" s="170" t="s">
        <v>165</v>
      </c>
      <c r="N87" s="180">
        <v>45918</v>
      </c>
      <c r="O87" s="180">
        <v>45913</v>
      </c>
      <c r="P87" s="170" t="s">
        <v>713</v>
      </c>
      <c r="Q87" s="170" t="s">
        <v>569</v>
      </c>
      <c r="R87" s="170" t="s">
        <v>570</v>
      </c>
      <c r="S87" s="193" t="s">
        <v>884</v>
      </c>
      <c r="T87" s="194" t="s">
        <v>186</v>
      </c>
      <c r="U87" s="194" t="s">
        <v>885</v>
      </c>
      <c r="V87" s="194" t="s">
        <v>24</v>
      </c>
      <c r="W87" s="194" t="s">
        <v>23</v>
      </c>
      <c r="X87" s="194" t="s">
        <v>598</v>
      </c>
      <c r="Y87" s="194" t="s">
        <v>599</v>
      </c>
      <c r="Z87" s="170" t="s">
        <v>155</v>
      </c>
      <c r="AA87" s="188" t="s">
        <v>551</v>
      </c>
      <c r="AB87" s="188" t="s">
        <v>551</v>
      </c>
      <c r="AC87" s="170" t="s">
        <v>206</v>
      </c>
      <c r="AD87" s="176">
        <v>1</v>
      </c>
      <c r="AE87" s="170" t="s">
        <v>134</v>
      </c>
      <c r="AF87" s="176">
        <v>1</v>
      </c>
      <c r="AG87" s="176">
        <v>1</v>
      </c>
      <c r="AH87" s="176" t="s">
        <v>28</v>
      </c>
      <c r="AI87" s="180">
        <v>45936</v>
      </c>
      <c r="AJ87" s="176">
        <v>74</v>
      </c>
      <c r="AK87" s="174" t="s">
        <v>1032</v>
      </c>
      <c r="AL87" s="180">
        <v>45936</v>
      </c>
      <c r="AM87" s="176" t="s">
        <v>789</v>
      </c>
      <c r="AN87" s="170" t="s">
        <v>886</v>
      </c>
      <c r="AO87" s="191" t="s">
        <v>636</v>
      </c>
      <c r="AP87" s="191" t="s">
        <v>600</v>
      </c>
      <c r="AQ87" s="170" t="s">
        <v>66</v>
      </c>
      <c r="AR87" s="176">
        <v>3</v>
      </c>
      <c r="AS87" s="170" t="s">
        <v>69</v>
      </c>
      <c r="AT87" s="176">
        <v>4</v>
      </c>
      <c r="AU87" s="170" t="s">
        <v>73</v>
      </c>
      <c r="AV87" s="176">
        <v>5</v>
      </c>
      <c r="AW87" s="170" t="s">
        <v>101</v>
      </c>
      <c r="AX87" s="176">
        <v>5</v>
      </c>
      <c r="AY87" s="170" t="s">
        <v>102</v>
      </c>
      <c r="AZ87" s="176">
        <v>5</v>
      </c>
      <c r="BA87" s="170" t="s">
        <v>103</v>
      </c>
      <c r="BB87" s="176">
        <v>5</v>
      </c>
      <c r="BC87" s="177">
        <f t="shared" si="17"/>
        <v>60</v>
      </c>
      <c r="BD87" s="176" t="str">
        <f>+IF($F87="","",IF(BC87="","",IF(BC87&lt;=EvaluacionControl!$I$13,"Deficiente",IF(BC87&lt;=EvaluacionControl!$I$14,"Débil",IF(BC87&lt;=EvaluacionControl!$I$15,"Regular",IF(BC87&lt;=EvaluacionControl!$I$16,"Bueno",IF(BC87&lt;=EvaluacionControl!$I$17,"Adecuado","Optimo")))))))</f>
        <v>Bueno</v>
      </c>
      <c r="BE87" s="176">
        <f t="shared" si="18"/>
        <v>3</v>
      </c>
      <c r="BF87" s="177">
        <f t="shared" si="19"/>
        <v>125</v>
      </c>
      <c r="BG87" s="176" t="str">
        <f>+IF($F87="","",IF(BF87="","",IF(BF87&lt;=EvaluacionControl!$I$13,"Deficiente",IF(BF87&lt;=EvaluacionControl!$I$14,"Débil",IF(BF87&lt;=EvaluacionControl!$I$15,"Regular",IF(BF87&lt;=EvaluacionControl!$I$16,"Bueno",IF(BF87&lt;=EvaluacionControl!$I$17,"Adecuado","Optimo")))))))</f>
        <v>Optimo</v>
      </c>
      <c r="BH87" s="176">
        <f t="shared" si="20"/>
        <v>5</v>
      </c>
      <c r="BI87" s="177">
        <f t="shared" si="21"/>
        <v>1</v>
      </c>
      <c r="BJ87" s="177">
        <f t="shared" si="22"/>
        <v>1</v>
      </c>
      <c r="BK87" s="176">
        <f t="shared" si="23"/>
        <v>1</v>
      </c>
      <c r="BL87" s="176" t="str">
        <f>IF($BK87="","",IF(BK87&lt;=RInherente!$H$11,"BAJO",IF(BK87&lt;=RInherente!$H$12,"BAJO",IF(BK87&lt;=RInherente!$H$13,"MEDIO",IF(BK87&lt;=RInherente!$H$14,"ALTO","MUY ALTO")))))</f>
        <v>BAJO</v>
      </c>
      <c r="BM87" s="178" t="s">
        <v>383</v>
      </c>
      <c r="BN87" s="178"/>
      <c r="BO87" s="179" t="s">
        <v>385</v>
      </c>
      <c r="BP87" s="179"/>
      <c r="BQ87" s="179"/>
      <c r="BR87" s="174" t="s">
        <v>384</v>
      </c>
      <c r="BS87" s="179" t="s">
        <v>385</v>
      </c>
      <c r="BT87" s="171">
        <v>43861</v>
      </c>
      <c r="BU87" s="171">
        <v>43277</v>
      </c>
      <c r="BV87" s="179" t="s">
        <v>386</v>
      </c>
      <c r="BW87" s="179"/>
      <c r="BX87" s="178" t="s">
        <v>387</v>
      </c>
      <c r="BY87" s="147"/>
      <c r="BZ87" s="7" t="str">
        <f t="shared" si="12"/>
        <v>Implementación del Sistema de SI</v>
      </c>
      <c r="CA87" s="7">
        <f>+COUNTIFS($BZ$12:BZ87,BZ87)</f>
        <v>48</v>
      </c>
      <c r="CB87" s="147" t="str">
        <f t="shared" si="13"/>
        <v>PRO-PTS-01</v>
      </c>
      <c r="CC87" s="7" t="str">
        <f t="shared" si="14"/>
        <v>Tecnología de la Información</v>
      </c>
      <c r="CD87" s="7" t="str">
        <f t="shared" si="15"/>
        <v>Seguridad de la informacion</v>
      </c>
    </row>
    <row r="88" spans="1:82" ht="65" x14ac:dyDescent="0.3">
      <c r="A88" s="7" t="str">
        <f t="shared" si="16"/>
        <v>Implementación del Sistema de SI</v>
      </c>
      <c r="B88" s="170">
        <v>77</v>
      </c>
      <c r="C88" s="180">
        <v>45936</v>
      </c>
      <c r="D88" s="172" t="s">
        <v>710</v>
      </c>
      <c r="E88" s="170" t="s">
        <v>162</v>
      </c>
      <c r="F88" s="173" t="s">
        <v>336</v>
      </c>
      <c r="G88" s="173" t="s">
        <v>680</v>
      </c>
      <c r="H88" s="173" t="s">
        <v>711</v>
      </c>
      <c r="I88" s="170" t="s">
        <v>578</v>
      </c>
      <c r="J88" s="170" t="s">
        <v>579</v>
      </c>
      <c r="K88" s="170" t="s">
        <v>167</v>
      </c>
      <c r="L88" s="170" t="s">
        <v>712</v>
      </c>
      <c r="M88" s="170" t="s">
        <v>165</v>
      </c>
      <c r="N88" s="180">
        <v>45918</v>
      </c>
      <c r="O88" s="180">
        <v>45913</v>
      </c>
      <c r="P88" s="170" t="s">
        <v>713</v>
      </c>
      <c r="Q88" s="170" t="s">
        <v>569</v>
      </c>
      <c r="R88" s="170" t="s">
        <v>570</v>
      </c>
      <c r="S88" s="193" t="s">
        <v>887</v>
      </c>
      <c r="T88" s="194" t="s">
        <v>186</v>
      </c>
      <c r="U88" s="194" t="s">
        <v>888</v>
      </c>
      <c r="V88" s="194" t="s">
        <v>24</v>
      </c>
      <c r="W88" s="194" t="s">
        <v>23</v>
      </c>
      <c r="X88" s="194" t="s">
        <v>598</v>
      </c>
      <c r="Y88" s="194" t="s">
        <v>599</v>
      </c>
      <c r="Z88" s="170" t="s">
        <v>155</v>
      </c>
      <c r="AA88" s="188" t="s">
        <v>551</v>
      </c>
      <c r="AB88" s="188" t="s">
        <v>551</v>
      </c>
      <c r="AC88" s="170" t="s">
        <v>206</v>
      </c>
      <c r="AD88" s="176">
        <v>1</v>
      </c>
      <c r="AE88" s="170" t="s">
        <v>134</v>
      </c>
      <c r="AF88" s="176">
        <v>1</v>
      </c>
      <c r="AG88" s="176">
        <v>1</v>
      </c>
      <c r="AH88" s="176" t="s">
        <v>28</v>
      </c>
      <c r="AI88" s="180">
        <v>45936</v>
      </c>
      <c r="AJ88" s="176">
        <v>75</v>
      </c>
      <c r="AK88" s="174" t="s">
        <v>1032</v>
      </c>
      <c r="AL88" s="180">
        <v>45936</v>
      </c>
      <c r="AM88" s="176" t="s">
        <v>789</v>
      </c>
      <c r="AN88" s="170" t="s">
        <v>889</v>
      </c>
      <c r="AO88" s="191" t="s">
        <v>636</v>
      </c>
      <c r="AP88" s="191" t="s">
        <v>600</v>
      </c>
      <c r="AQ88" s="170" t="s">
        <v>66</v>
      </c>
      <c r="AR88" s="176">
        <v>3</v>
      </c>
      <c r="AS88" s="170" t="s">
        <v>69</v>
      </c>
      <c r="AT88" s="176">
        <v>4</v>
      </c>
      <c r="AU88" s="170" t="s">
        <v>73</v>
      </c>
      <c r="AV88" s="176">
        <v>5</v>
      </c>
      <c r="AW88" s="170" t="s">
        <v>19</v>
      </c>
      <c r="AX88" s="176">
        <v>4</v>
      </c>
      <c r="AY88" s="170" t="s">
        <v>102</v>
      </c>
      <c r="AZ88" s="176">
        <v>5</v>
      </c>
      <c r="BA88" s="170" t="s">
        <v>103</v>
      </c>
      <c r="BB88" s="176">
        <v>5</v>
      </c>
      <c r="BC88" s="177">
        <f t="shared" si="17"/>
        <v>60</v>
      </c>
      <c r="BD88" s="176" t="str">
        <f>+IF($F88="","",IF(BC88="","",IF(BC88&lt;=EvaluacionControl!$I$13,"Deficiente",IF(BC88&lt;=EvaluacionControl!$I$14,"Débil",IF(BC88&lt;=EvaluacionControl!$I$15,"Regular",IF(BC88&lt;=EvaluacionControl!$I$16,"Bueno",IF(BC88&lt;=EvaluacionControl!$I$17,"Adecuado","Optimo")))))))</f>
        <v>Bueno</v>
      </c>
      <c r="BE88" s="176">
        <f t="shared" si="18"/>
        <v>3</v>
      </c>
      <c r="BF88" s="177">
        <f t="shared" si="19"/>
        <v>100</v>
      </c>
      <c r="BG88" s="176" t="str">
        <f>+IF($F88="","",IF(BF88="","",IF(BF88&lt;=EvaluacionControl!$I$13,"Deficiente",IF(BF88&lt;=EvaluacionControl!$I$14,"Débil",IF(BF88&lt;=EvaluacionControl!$I$15,"Regular",IF(BF88&lt;=EvaluacionControl!$I$16,"Bueno",IF(BF88&lt;=EvaluacionControl!$I$17,"Adecuado","Optimo")))))))</f>
        <v>Optimo</v>
      </c>
      <c r="BH88" s="176">
        <f t="shared" si="20"/>
        <v>5</v>
      </c>
      <c r="BI88" s="177">
        <f t="shared" si="21"/>
        <v>1</v>
      </c>
      <c r="BJ88" s="177">
        <f t="shared" si="22"/>
        <v>1</v>
      </c>
      <c r="BK88" s="176">
        <f t="shared" si="23"/>
        <v>1</v>
      </c>
      <c r="BL88" s="176" t="str">
        <f>IF($BK88="","",IF(BK88&lt;=RInherente!$H$11,"BAJO",IF(BK88&lt;=RInherente!$H$12,"BAJO",IF(BK88&lt;=RInherente!$H$13,"MEDIO",IF(BK88&lt;=RInherente!$H$14,"ALTO","MUY ALTO")))))</f>
        <v>BAJO</v>
      </c>
      <c r="BM88" s="178" t="s">
        <v>383</v>
      </c>
      <c r="BN88" s="178"/>
      <c r="BO88" s="179" t="s">
        <v>385</v>
      </c>
      <c r="BP88" s="179"/>
      <c r="BQ88" s="179"/>
      <c r="BR88" s="174" t="s">
        <v>384</v>
      </c>
      <c r="BS88" s="179" t="s">
        <v>385</v>
      </c>
      <c r="BT88" s="171">
        <v>43861</v>
      </c>
      <c r="BU88" s="171">
        <v>43277</v>
      </c>
      <c r="BV88" s="179" t="s">
        <v>386</v>
      </c>
      <c r="BW88" s="179"/>
      <c r="BX88" s="178" t="s">
        <v>387</v>
      </c>
      <c r="BY88" s="147"/>
      <c r="BZ88" s="7" t="str">
        <f t="shared" si="12"/>
        <v>Implementación del Sistema de SI</v>
      </c>
      <c r="CA88" s="7">
        <f>+COUNTIFS($BZ$12:BZ88,BZ88)</f>
        <v>49</v>
      </c>
      <c r="CB88" s="147" t="str">
        <f t="shared" si="13"/>
        <v>PRO-PTS-01</v>
      </c>
      <c r="CC88" s="7" t="str">
        <f t="shared" si="14"/>
        <v>Tecnología de la Información</v>
      </c>
      <c r="CD88" s="7" t="str">
        <f t="shared" si="15"/>
        <v>Seguridad de la informacion</v>
      </c>
    </row>
    <row r="89" spans="1:82" ht="65" x14ac:dyDescent="0.3">
      <c r="A89" s="7" t="str">
        <f t="shared" si="16"/>
        <v>Implementación del Sistema de SI</v>
      </c>
      <c r="B89" s="170">
        <v>78</v>
      </c>
      <c r="C89" s="180">
        <v>45936</v>
      </c>
      <c r="D89" s="172" t="s">
        <v>710</v>
      </c>
      <c r="E89" s="170" t="s">
        <v>162</v>
      </c>
      <c r="F89" s="173" t="s">
        <v>336</v>
      </c>
      <c r="G89" s="173" t="s">
        <v>680</v>
      </c>
      <c r="H89" s="173" t="s">
        <v>711</v>
      </c>
      <c r="I89" s="170" t="s">
        <v>578</v>
      </c>
      <c r="J89" s="170" t="s">
        <v>579</v>
      </c>
      <c r="K89" s="170" t="s">
        <v>167</v>
      </c>
      <c r="L89" s="170" t="s">
        <v>712</v>
      </c>
      <c r="M89" s="170" t="s">
        <v>165</v>
      </c>
      <c r="N89" s="180">
        <v>45918</v>
      </c>
      <c r="O89" s="180">
        <v>45913</v>
      </c>
      <c r="P89" s="170" t="s">
        <v>713</v>
      </c>
      <c r="Q89" s="170" t="s">
        <v>569</v>
      </c>
      <c r="R89" s="170" t="s">
        <v>570</v>
      </c>
      <c r="S89" s="193" t="s">
        <v>890</v>
      </c>
      <c r="T89" s="194" t="s">
        <v>186</v>
      </c>
      <c r="U89" s="194" t="s">
        <v>891</v>
      </c>
      <c r="V89" s="194" t="s">
        <v>24</v>
      </c>
      <c r="W89" s="194" t="s">
        <v>23</v>
      </c>
      <c r="X89" s="194" t="s">
        <v>598</v>
      </c>
      <c r="Y89" s="194" t="s">
        <v>599</v>
      </c>
      <c r="Z89" s="170" t="s">
        <v>155</v>
      </c>
      <c r="AA89" s="188" t="s">
        <v>551</v>
      </c>
      <c r="AB89" s="188" t="s">
        <v>551</v>
      </c>
      <c r="AC89" s="170" t="s">
        <v>206</v>
      </c>
      <c r="AD89" s="176">
        <v>1</v>
      </c>
      <c r="AE89" s="170" t="s">
        <v>134</v>
      </c>
      <c r="AF89" s="176">
        <v>1</v>
      </c>
      <c r="AG89" s="176">
        <v>1</v>
      </c>
      <c r="AH89" s="176" t="s">
        <v>28</v>
      </c>
      <c r="AI89" s="180">
        <v>45936</v>
      </c>
      <c r="AJ89" s="176">
        <v>76</v>
      </c>
      <c r="AK89" s="174" t="s">
        <v>1033</v>
      </c>
      <c r="AL89" s="180">
        <v>45936</v>
      </c>
      <c r="AM89" s="176" t="s">
        <v>755</v>
      </c>
      <c r="AN89" s="170" t="s">
        <v>892</v>
      </c>
      <c r="AO89" s="191" t="s">
        <v>723</v>
      </c>
      <c r="AP89" s="191" t="s">
        <v>600</v>
      </c>
      <c r="AQ89" s="170" t="s">
        <v>66</v>
      </c>
      <c r="AR89" s="176">
        <v>3</v>
      </c>
      <c r="AS89" s="170" t="s">
        <v>69</v>
      </c>
      <c r="AT89" s="176">
        <v>4</v>
      </c>
      <c r="AU89" s="170" t="s">
        <v>73</v>
      </c>
      <c r="AV89" s="176">
        <v>5</v>
      </c>
      <c r="AW89" s="170" t="s">
        <v>101</v>
      </c>
      <c r="AX89" s="176">
        <v>5</v>
      </c>
      <c r="AY89" s="170" t="s">
        <v>102</v>
      </c>
      <c r="AZ89" s="176">
        <v>5</v>
      </c>
      <c r="BA89" s="170" t="s">
        <v>103</v>
      </c>
      <c r="BB89" s="176">
        <v>5</v>
      </c>
      <c r="BC89" s="177">
        <f t="shared" si="17"/>
        <v>60</v>
      </c>
      <c r="BD89" s="176" t="str">
        <f>+IF($F89="","",IF(BC89="","",IF(BC89&lt;=EvaluacionControl!$I$13,"Deficiente",IF(BC89&lt;=EvaluacionControl!$I$14,"Débil",IF(BC89&lt;=EvaluacionControl!$I$15,"Regular",IF(BC89&lt;=EvaluacionControl!$I$16,"Bueno",IF(BC89&lt;=EvaluacionControl!$I$17,"Adecuado","Optimo")))))))</f>
        <v>Bueno</v>
      </c>
      <c r="BE89" s="176">
        <f t="shared" si="18"/>
        <v>3</v>
      </c>
      <c r="BF89" s="177">
        <f t="shared" si="19"/>
        <v>125</v>
      </c>
      <c r="BG89" s="176" t="str">
        <f>+IF($F89="","",IF(BF89="","",IF(BF89&lt;=EvaluacionControl!$I$13,"Deficiente",IF(BF89&lt;=EvaluacionControl!$I$14,"Débil",IF(BF89&lt;=EvaluacionControl!$I$15,"Regular",IF(BF89&lt;=EvaluacionControl!$I$16,"Bueno",IF(BF89&lt;=EvaluacionControl!$I$17,"Adecuado","Optimo")))))))</f>
        <v>Optimo</v>
      </c>
      <c r="BH89" s="176">
        <f t="shared" si="20"/>
        <v>5</v>
      </c>
      <c r="BI89" s="177">
        <f t="shared" si="21"/>
        <v>1</v>
      </c>
      <c r="BJ89" s="177">
        <f t="shared" si="22"/>
        <v>1</v>
      </c>
      <c r="BK89" s="176">
        <f t="shared" si="23"/>
        <v>1</v>
      </c>
      <c r="BL89" s="176" t="str">
        <f>IF($BK89="","",IF(BK89&lt;=RInherente!$H$11,"BAJO",IF(BK89&lt;=RInherente!$H$12,"BAJO",IF(BK89&lt;=RInherente!$H$13,"MEDIO",IF(BK89&lt;=RInherente!$H$14,"ALTO","MUY ALTO")))))</f>
        <v>BAJO</v>
      </c>
      <c r="BM89" s="178" t="s">
        <v>383</v>
      </c>
      <c r="BN89" s="178"/>
      <c r="BO89" s="179" t="s">
        <v>385</v>
      </c>
      <c r="BP89" s="179"/>
      <c r="BQ89" s="179"/>
      <c r="BR89" s="174" t="s">
        <v>384</v>
      </c>
      <c r="BS89" s="179" t="s">
        <v>385</v>
      </c>
      <c r="BT89" s="171">
        <v>43861</v>
      </c>
      <c r="BU89" s="171">
        <v>43277</v>
      </c>
      <c r="BV89" s="179" t="s">
        <v>386</v>
      </c>
      <c r="BW89" s="179"/>
      <c r="BX89" s="178" t="s">
        <v>387</v>
      </c>
      <c r="BY89" s="147"/>
      <c r="BZ89" s="7" t="str">
        <f t="shared" si="12"/>
        <v>Implementación del Sistema de SI</v>
      </c>
      <c r="CA89" s="7">
        <f>+COUNTIFS($BZ$12:BZ89,BZ89)</f>
        <v>50</v>
      </c>
      <c r="CB89" s="147" t="str">
        <f t="shared" si="13"/>
        <v>PRO-PTS-01</v>
      </c>
      <c r="CC89" s="7" t="str">
        <f t="shared" si="14"/>
        <v>Tecnología de la Información</v>
      </c>
      <c r="CD89" s="7" t="str">
        <f t="shared" si="15"/>
        <v>Seguridad de la informacion</v>
      </c>
    </row>
    <row r="90" spans="1:82" ht="91" x14ac:dyDescent="0.3">
      <c r="A90" s="7" t="str">
        <f t="shared" si="16"/>
        <v>Implementación del Sistema de SI</v>
      </c>
      <c r="B90" s="170">
        <v>79</v>
      </c>
      <c r="C90" s="180">
        <v>45936</v>
      </c>
      <c r="D90" s="172" t="s">
        <v>710</v>
      </c>
      <c r="E90" s="170" t="s">
        <v>162</v>
      </c>
      <c r="F90" s="173" t="s">
        <v>336</v>
      </c>
      <c r="G90" s="173" t="s">
        <v>680</v>
      </c>
      <c r="H90" s="173" t="s">
        <v>711</v>
      </c>
      <c r="I90" s="170" t="s">
        <v>578</v>
      </c>
      <c r="J90" s="170" t="s">
        <v>579</v>
      </c>
      <c r="K90" s="170" t="s">
        <v>167</v>
      </c>
      <c r="L90" s="170" t="s">
        <v>712</v>
      </c>
      <c r="M90" s="170" t="s">
        <v>165</v>
      </c>
      <c r="N90" s="180">
        <v>45918</v>
      </c>
      <c r="O90" s="180">
        <v>45913</v>
      </c>
      <c r="P90" s="170" t="s">
        <v>713</v>
      </c>
      <c r="Q90" s="170" t="s">
        <v>569</v>
      </c>
      <c r="R90" s="170" t="s">
        <v>570</v>
      </c>
      <c r="S90" s="193" t="s">
        <v>893</v>
      </c>
      <c r="T90" s="194" t="s">
        <v>186</v>
      </c>
      <c r="U90" s="194" t="s">
        <v>894</v>
      </c>
      <c r="V90" s="194" t="s">
        <v>24</v>
      </c>
      <c r="W90" s="194" t="s">
        <v>23</v>
      </c>
      <c r="X90" s="194" t="s">
        <v>598</v>
      </c>
      <c r="Y90" s="194" t="s">
        <v>599</v>
      </c>
      <c r="Z90" s="170" t="s">
        <v>155</v>
      </c>
      <c r="AA90" s="188" t="s">
        <v>551</v>
      </c>
      <c r="AB90" s="188" t="s">
        <v>551</v>
      </c>
      <c r="AC90" s="170" t="s">
        <v>206</v>
      </c>
      <c r="AD90" s="176">
        <v>1</v>
      </c>
      <c r="AE90" s="170" t="s">
        <v>134</v>
      </c>
      <c r="AF90" s="176">
        <v>1</v>
      </c>
      <c r="AG90" s="176">
        <v>1</v>
      </c>
      <c r="AH90" s="176" t="s">
        <v>28</v>
      </c>
      <c r="AI90" s="180">
        <v>45936</v>
      </c>
      <c r="AJ90" s="176">
        <v>77</v>
      </c>
      <c r="AK90" s="174" t="s">
        <v>895</v>
      </c>
      <c r="AL90" s="180">
        <v>45936</v>
      </c>
      <c r="AM90" s="176" t="s">
        <v>638</v>
      </c>
      <c r="AN90" s="170" t="s">
        <v>896</v>
      </c>
      <c r="AO90" s="191" t="s">
        <v>723</v>
      </c>
      <c r="AP90" s="191" t="s">
        <v>600</v>
      </c>
      <c r="AQ90" s="170" t="s">
        <v>66</v>
      </c>
      <c r="AR90" s="176">
        <v>3</v>
      </c>
      <c r="AS90" s="170" t="s">
        <v>69</v>
      </c>
      <c r="AT90" s="176">
        <v>4</v>
      </c>
      <c r="AU90" s="170" t="s">
        <v>73</v>
      </c>
      <c r="AV90" s="176">
        <v>5</v>
      </c>
      <c r="AW90" s="170" t="s">
        <v>101</v>
      </c>
      <c r="AX90" s="176">
        <v>5</v>
      </c>
      <c r="AY90" s="170" t="s">
        <v>102</v>
      </c>
      <c r="AZ90" s="176">
        <v>5</v>
      </c>
      <c r="BA90" s="170" t="s">
        <v>103</v>
      </c>
      <c r="BB90" s="176">
        <v>5</v>
      </c>
      <c r="BC90" s="177">
        <f t="shared" si="17"/>
        <v>60</v>
      </c>
      <c r="BD90" s="176" t="str">
        <f>+IF($F90="","",IF(BC90="","",IF(BC90&lt;=EvaluacionControl!$I$13,"Deficiente",IF(BC90&lt;=EvaluacionControl!$I$14,"Débil",IF(BC90&lt;=EvaluacionControl!$I$15,"Regular",IF(BC90&lt;=EvaluacionControl!$I$16,"Bueno",IF(BC90&lt;=EvaluacionControl!$I$17,"Adecuado","Optimo")))))))</f>
        <v>Bueno</v>
      </c>
      <c r="BE90" s="176">
        <f t="shared" si="18"/>
        <v>3</v>
      </c>
      <c r="BF90" s="177">
        <f t="shared" si="19"/>
        <v>125</v>
      </c>
      <c r="BG90" s="176" t="str">
        <f>+IF($F90="","",IF(BF90="","",IF(BF90&lt;=EvaluacionControl!$I$13,"Deficiente",IF(BF90&lt;=EvaluacionControl!$I$14,"Débil",IF(BF90&lt;=EvaluacionControl!$I$15,"Regular",IF(BF90&lt;=EvaluacionControl!$I$16,"Bueno",IF(BF90&lt;=EvaluacionControl!$I$17,"Adecuado","Optimo")))))))</f>
        <v>Optimo</v>
      </c>
      <c r="BH90" s="176">
        <f t="shared" si="20"/>
        <v>5</v>
      </c>
      <c r="BI90" s="177">
        <f t="shared" si="21"/>
        <v>1</v>
      </c>
      <c r="BJ90" s="177">
        <f t="shared" si="22"/>
        <v>1</v>
      </c>
      <c r="BK90" s="176">
        <f t="shared" si="23"/>
        <v>1</v>
      </c>
      <c r="BL90" s="176" t="str">
        <f>IF($BK90="","",IF(BK90&lt;=RInherente!$H$11,"BAJO",IF(BK90&lt;=RInherente!$H$12,"BAJO",IF(BK90&lt;=RInherente!$H$13,"MEDIO",IF(BK90&lt;=RInherente!$H$14,"ALTO","MUY ALTO")))))</f>
        <v>BAJO</v>
      </c>
      <c r="BM90" s="178" t="s">
        <v>383</v>
      </c>
      <c r="BN90" s="178"/>
      <c r="BO90" s="179" t="s">
        <v>385</v>
      </c>
      <c r="BP90" s="179"/>
      <c r="BQ90" s="179"/>
      <c r="BR90" s="174" t="s">
        <v>384</v>
      </c>
      <c r="BS90" s="179" t="s">
        <v>385</v>
      </c>
      <c r="BT90" s="171">
        <v>43861</v>
      </c>
      <c r="BU90" s="171">
        <v>43277</v>
      </c>
      <c r="BV90" s="179" t="s">
        <v>386</v>
      </c>
      <c r="BW90" s="179"/>
      <c r="BX90" s="178" t="s">
        <v>387</v>
      </c>
      <c r="BY90" s="147"/>
      <c r="BZ90" s="7" t="str">
        <f t="shared" si="12"/>
        <v>Implementación del Sistema de SI</v>
      </c>
      <c r="CA90" s="7">
        <f>+COUNTIFS($BZ$12:BZ90,BZ90)</f>
        <v>51</v>
      </c>
      <c r="CB90" s="147" t="str">
        <f t="shared" si="13"/>
        <v>PRO-PTS-01</v>
      </c>
      <c r="CC90" s="7" t="str">
        <f t="shared" si="14"/>
        <v>Tecnología de la Información</v>
      </c>
      <c r="CD90" s="7" t="str">
        <f t="shared" si="15"/>
        <v>Seguridad de la informacion</v>
      </c>
    </row>
    <row r="91" spans="1:82" ht="65" x14ac:dyDescent="0.3">
      <c r="A91" s="7" t="str">
        <f t="shared" si="16"/>
        <v>Implementación del Sistema de SI</v>
      </c>
      <c r="B91" s="170">
        <v>80</v>
      </c>
      <c r="C91" s="180">
        <v>45936</v>
      </c>
      <c r="D91" s="172" t="s">
        <v>710</v>
      </c>
      <c r="E91" s="170" t="s">
        <v>162</v>
      </c>
      <c r="F91" s="173" t="s">
        <v>336</v>
      </c>
      <c r="G91" s="173" t="s">
        <v>680</v>
      </c>
      <c r="H91" s="173" t="s">
        <v>711</v>
      </c>
      <c r="I91" s="170" t="s">
        <v>578</v>
      </c>
      <c r="J91" s="170" t="s">
        <v>579</v>
      </c>
      <c r="K91" s="170" t="s">
        <v>167</v>
      </c>
      <c r="L91" s="170" t="s">
        <v>712</v>
      </c>
      <c r="M91" s="170" t="s">
        <v>165</v>
      </c>
      <c r="N91" s="180">
        <v>45918</v>
      </c>
      <c r="O91" s="180">
        <v>45913</v>
      </c>
      <c r="P91" s="170" t="s">
        <v>713</v>
      </c>
      <c r="Q91" s="170" t="s">
        <v>569</v>
      </c>
      <c r="R91" s="170" t="s">
        <v>570</v>
      </c>
      <c r="S91" s="193" t="s">
        <v>897</v>
      </c>
      <c r="T91" s="194" t="s">
        <v>186</v>
      </c>
      <c r="U91" s="194" t="s">
        <v>898</v>
      </c>
      <c r="V91" s="194" t="s">
        <v>24</v>
      </c>
      <c r="W91" s="194" t="s">
        <v>23</v>
      </c>
      <c r="X91" s="194" t="s">
        <v>598</v>
      </c>
      <c r="Y91" s="194" t="s">
        <v>599</v>
      </c>
      <c r="Z91" s="170" t="s">
        <v>155</v>
      </c>
      <c r="AA91" s="188" t="s">
        <v>551</v>
      </c>
      <c r="AB91" s="188" t="s">
        <v>551</v>
      </c>
      <c r="AC91" s="170" t="s">
        <v>206</v>
      </c>
      <c r="AD91" s="176">
        <v>1</v>
      </c>
      <c r="AE91" s="170" t="s">
        <v>134</v>
      </c>
      <c r="AF91" s="176">
        <v>1</v>
      </c>
      <c r="AG91" s="176">
        <v>1</v>
      </c>
      <c r="AH91" s="176" t="s">
        <v>28</v>
      </c>
      <c r="AI91" s="180">
        <v>45936</v>
      </c>
      <c r="AJ91" s="176">
        <v>78</v>
      </c>
      <c r="AK91" s="174" t="s">
        <v>882</v>
      </c>
      <c r="AL91" s="180">
        <v>45936</v>
      </c>
      <c r="AM91" s="176" t="s">
        <v>641</v>
      </c>
      <c r="AN91" s="170" t="s">
        <v>899</v>
      </c>
      <c r="AO91" s="191" t="s">
        <v>636</v>
      </c>
      <c r="AP91" s="191" t="s">
        <v>600</v>
      </c>
      <c r="AQ91" s="170" t="s">
        <v>66</v>
      </c>
      <c r="AR91" s="176">
        <v>3</v>
      </c>
      <c r="AS91" s="170" t="s">
        <v>69</v>
      </c>
      <c r="AT91" s="176">
        <v>4</v>
      </c>
      <c r="AU91" s="170" t="s">
        <v>73</v>
      </c>
      <c r="AV91" s="176">
        <v>5</v>
      </c>
      <c r="AW91" s="170" t="s">
        <v>19</v>
      </c>
      <c r="AX91" s="176">
        <v>4</v>
      </c>
      <c r="AY91" s="170" t="s">
        <v>102</v>
      </c>
      <c r="AZ91" s="176">
        <v>5</v>
      </c>
      <c r="BA91" s="170" t="s">
        <v>103</v>
      </c>
      <c r="BB91" s="176">
        <v>5</v>
      </c>
      <c r="BC91" s="177">
        <f t="shared" si="17"/>
        <v>60</v>
      </c>
      <c r="BD91" s="176" t="str">
        <f>+IF($F91="","",IF(BC91="","",IF(BC91&lt;=EvaluacionControl!$I$13,"Deficiente",IF(BC91&lt;=EvaluacionControl!$I$14,"Débil",IF(BC91&lt;=EvaluacionControl!$I$15,"Regular",IF(BC91&lt;=EvaluacionControl!$I$16,"Bueno",IF(BC91&lt;=EvaluacionControl!$I$17,"Adecuado","Optimo")))))))</f>
        <v>Bueno</v>
      </c>
      <c r="BE91" s="176">
        <f t="shared" si="18"/>
        <v>3</v>
      </c>
      <c r="BF91" s="177">
        <f t="shared" si="19"/>
        <v>100</v>
      </c>
      <c r="BG91" s="176" t="str">
        <f>+IF($F91="","",IF(BF91="","",IF(BF91&lt;=EvaluacionControl!$I$13,"Deficiente",IF(BF91&lt;=EvaluacionControl!$I$14,"Débil",IF(BF91&lt;=EvaluacionControl!$I$15,"Regular",IF(BF91&lt;=EvaluacionControl!$I$16,"Bueno",IF(BF91&lt;=EvaluacionControl!$I$17,"Adecuado","Optimo")))))))</f>
        <v>Optimo</v>
      </c>
      <c r="BH91" s="176">
        <f t="shared" si="20"/>
        <v>5</v>
      </c>
      <c r="BI91" s="177">
        <f t="shared" si="21"/>
        <v>1</v>
      </c>
      <c r="BJ91" s="177">
        <f t="shared" si="22"/>
        <v>1</v>
      </c>
      <c r="BK91" s="176">
        <f t="shared" si="23"/>
        <v>1</v>
      </c>
      <c r="BL91" s="176" t="str">
        <f>IF($BK91="","",IF(BK91&lt;=RInherente!$H$11,"BAJO",IF(BK91&lt;=RInherente!$H$12,"BAJO",IF(BK91&lt;=RInherente!$H$13,"MEDIO",IF(BK91&lt;=RInherente!$H$14,"ALTO","MUY ALTO")))))</f>
        <v>BAJO</v>
      </c>
      <c r="BM91" s="178" t="s">
        <v>383</v>
      </c>
      <c r="BN91" s="178"/>
      <c r="BO91" s="179" t="s">
        <v>385</v>
      </c>
      <c r="BP91" s="179"/>
      <c r="BQ91" s="179"/>
      <c r="BR91" s="174" t="s">
        <v>384</v>
      </c>
      <c r="BS91" s="179" t="s">
        <v>385</v>
      </c>
      <c r="BT91" s="171">
        <v>43861</v>
      </c>
      <c r="BU91" s="171">
        <v>43277</v>
      </c>
      <c r="BV91" s="179" t="s">
        <v>386</v>
      </c>
      <c r="BW91" s="179"/>
      <c r="BX91" s="178" t="s">
        <v>387</v>
      </c>
      <c r="BY91" s="147"/>
      <c r="BZ91" s="7" t="str">
        <f t="shared" si="12"/>
        <v>Implementación del Sistema de SI</v>
      </c>
      <c r="CA91" s="7">
        <f>+COUNTIFS($BZ$12:BZ91,BZ91)</f>
        <v>52</v>
      </c>
      <c r="CB91" s="147" t="str">
        <f t="shared" si="13"/>
        <v>PRO-PTS-01</v>
      </c>
      <c r="CC91" s="7" t="str">
        <f t="shared" si="14"/>
        <v>Tecnología de la Información</v>
      </c>
      <c r="CD91" s="7" t="str">
        <f t="shared" si="15"/>
        <v>Seguridad de la informacion</v>
      </c>
    </row>
    <row r="92" spans="1:82" ht="65" x14ac:dyDescent="0.3">
      <c r="A92" s="7" t="str">
        <f t="shared" si="16"/>
        <v>Implementación del Sistema de SI</v>
      </c>
      <c r="B92" s="170">
        <v>81</v>
      </c>
      <c r="C92" s="180">
        <v>45936</v>
      </c>
      <c r="D92" s="172" t="s">
        <v>710</v>
      </c>
      <c r="E92" s="170" t="s">
        <v>162</v>
      </c>
      <c r="F92" s="173" t="s">
        <v>336</v>
      </c>
      <c r="G92" s="173" t="s">
        <v>680</v>
      </c>
      <c r="H92" s="173" t="s">
        <v>711</v>
      </c>
      <c r="I92" s="170" t="s">
        <v>578</v>
      </c>
      <c r="J92" s="170" t="s">
        <v>579</v>
      </c>
      <c r="K92" s="170" t="s">
        <v>167</v>
      </c>
      <c r="L92" s="170" t="s">
        <v>712</v>
      </c>
      <c r="M92" s="170" t="s">
        <v>165</v>
      </c>
      <c r="N92" s="180">
        <v>45918</v>
      </c>
      <c r="O92" s="180">
        <v>45913</v>
      </c>
      <c r="P92" s="170" t="s">
        <v>713</v>
      </c>
      <c r="Q92" s="170" t="s">
        <v>569</v>
      </c>
      <c r="R92" s="170" t="s">
        <v>570</v>
      </c>
      <c r="S92" s="193" t="s">
        <v>900</v>
      </c>
      <c r="T92" s="194" t="s">
        <v>186</v>
      </c>
      <c r="U92" s="194" t="s">
        <v>901</v>
      </c>
      <c r="V92" s="194" t="s">
        <v>24</v>
      </c>
      <c r="W92" s="194" t="s">
        <v>23</v>
      </c>
      <c r="X92" s="194" t="s">
        <v>598</v>
      </c>
      <c r="Y92" s="194" t="s">
        <v>599</v>
      </c>
      <c r="Z92" s="170" t="s">
        <v>155</v>
      </c>
      <c r="AA92" s="188" t="s">
        <v>551</v>
      </c>
      <c r="AB92" s="188" t="s">
        <v>551</v>
      </c>
      <c r="AC92" s="170" t="s">
        <v>206</v>
      </c>
      <c r="AD92" s="176">
        <v>1</v>
      </c>
      <c r="AE92" s="170" t="s">
        <v>134</v>
      </c>
      <c r="AF92" s="176">
        <v>1</v>
      </c>
      <c r="AG92" s="176">
        <v>1</v>
      </c>
      <c r="AH92" s="176" t="s">
        <v>28</v>
      </c>
      <c r="AI92" s="180">
        <v>45936</v>
      </c>
      <c r="AJ92" s="176">
        <v>79</v>
      </c>
      <c r="AK92" s="174" t="s">
        <v>902</v>
      </c>
      <c r="AL92" s="180">
        <v>45936</v>
      </c>
      <c r="AM92" s="176" t="s">
        <v>641</v>
      </c>
      <c r="AN92" s="170" t="s">
        <v>600</v>
      </c>
      <c r="AO92" s="191" t="s">
        <v>600</v>
      </c>
      <c r="AP92" s="191" t="s">
        <v>600</v>
      </c>
      <c r="AQ92" s="170" t="s">
        <v>20</v>
      </c>
      <c r="AR92" s="176">
        <v>1</v>
      </c>
      <c r="AS92" s="170" t="s">
        <v>61</v>
      </c>
      <c r="AT92" s="176">
        <v>1</v>
      </c>
      <c r="AU92" s="170" t="s">
        <v>70</v>
      </c>
      <c r="AV92" s="176">
        <v>4</v>
      </c>
      <c r="AW92" s="170" t="s">
        <v>96</v>
      </c>
      <c r="AX92" s="176">
        <v>3</v>
      </c>
      <c r="AY92" s="170" t="s">
        <v>102</v>
      </c>
      <c r="AZ92" s="176">
        <v>5</v>
      </c>
      <c r="BA92" s="170" t="s">
        <v>98</v>
      </c>
      <c r="BB92" s="176">
        <v>3</v>
      </c>
      <c r="BC92" s="177">
        <f t="shared" si="17"/>
        <v>4</v>
      </c>
      <c r="BD92" s="176" t="str">
        <f>+IF($F92="","",IF(BC92="","",IF(BC92&lt;=EvaluacionControl!$I$13,"Deficiente",IF(BC92&lt;=EvaluacionControl!$I$14,"Débil",IF(BC92&lt;=EvaluacionControl!$I$15,"Regular",IF(BC92&lt;=EvaluacionControl!$I$16,"Bueno",IF(BC92&lt;=EvaluacionControl!$I$17,"Adecuado","Optimo")))))))</f>
        <v>Deficiente</v>
      </c>
      <c r="BE92" s="176">
        <f t="shared" si="18"/>
        <v>-1</v>
      </c>
      <c r="BF92" s="177">
        <f t="shared" si="19"/>
        <v>45</v>
      </c>
      <c r="BG92" s="176" t="str">
        <f>+IF($F92="","",IF(BF92="","",IF(BF92&lt;=EvaluacionControl!$I$13,"Deficiente",IF(BF92&lt;=EvaluacionControl!$I$14,"Débil",IF(BF92&lt;=EvaluacionControl!$I$15,"Regular",IF(BF92&lt;=EvaluacionControl!$I$16,"Bueno",IF(BF92&lt;=EvaluacionControl!$I$17,"Adecuado","Optimo")))))))</f>
        <v>Bueno</v>
      </c>
      <c r="BH92" s="176">
        <f t="shared" si="20"/>
        <v>3</v>
      </c>
      <c r="BI92" s="177">
        <f t="shared" si="21"/>
        <v>1</v>
      </c>
      <c r="BJ92" s="177">
        <f t="shared" si="22"/>
        <v>1</v>
      </c>
      <c r="BK92" s="176">
        <f t="shared" si="23"/>
        <v>1</v>
      </c>
      <c r="BL92" s="176" t="str">
        <f>IF($BK92="","",IF(BK92&lt;=RInherente!$H$11,"BAJO",IF(BK92&lt;=RInherente!$H$12,"BAJO",IF(BK92&lt;=RInherente!$H$13,"MEDIO",IF(BK92&lt;=RInherente!$H$14,"ALTO","MUY ALTO")))))</f>
        <v>BAJO</v>
      </c>
      <c r="BM92" s="178" t="s">
        <v>383</v>
      </c>
      <c r="BN92" s="178"/>
      <c r="BO92" s="179" t="s">
        <v>385</v>
      </c>
      <c r="BP92" s="179"/>
      <c r="BQ92" s="179"/>
      <c r="BR92" s="174" t="s">
        <v>384</v>
      </c>
      <c r="BS92" s="179" t="s">
        <v>385</v>
      </c>
      <c r="BT92" s="171">
        <v>43861</v>
      </c>
      <c r="BU92" s="171">
        <v>43277</v>
      </c>
      <c r="BV92" s="179" t="s">
        <v>386</v>
      </c>
      <c r="BW92" s="179"/>
      <c r="BX92" s="178" t="s">
        <v>387</v>
      </c>
      <c r="BY92" s="147"/>
      <c r="BZ92" s="7" t="str">
        <f t="shared" si="12"/>
        <v>Implementación del Sistema de SI</v>
      </c>
      <c r="CA92" s="7">
        <f>+COUNTIFS($BZ$12:BZ92,BZ92)</f>
        <v>53</v>
      </c>
      <c r="CB92" s="147" t="str">
        <f t="shared" si="13"/>
        <v>PRO-PTS-01</v>
      </c>
      <c r="CC92" s="7" t="str">
        <f t="shared" si="14"/>
        <v>Tecnología de la Información</v>
      </c>
      <c r="CD92" s="7" t="str">
        <f t="shared" si="15"/>
        <v>Seguridad de la informacion</v>
      </c>
    </row>
    <row r="93" spans="1:82" ht="65" x14ac:dyDescent="0.3">
      <c r="A93" s="7" t="str">
        <f t="shared" si="16"/>
        <v>Implementación del Sistema de SI</v>
      </c>
      <c r="B93" s="170">
        <v>82</v>
      </c>
      <c r="C93" s="180">
        <v>45936</v>
      </c>
      <c r="D93" s="172" t="s">
        <v>710</v>
      </c>
      <c r="E93" s="170" t="s">
        <v>162</v>
      </c>
      <c r="F93" s="173" t="s">
        <v>336</v>
      </c>
      <c r="G93" s="173" t="s">
        <v>680</v>
      </c>
      <c r="H93" s="173" t="s">
        <v>711</v>
      </c>
      <c r="I93" s="170" t="s">
        <v>578</v>
      </c>
      <c r="J93" s="170" t="s">
        <v>579</v>
      </c>
      <c r="K93" s="170" t="s">
        <v>167</v>
      </c>
      <c r="L93" s="170" t="s">
        <v>712</v>
      </c>
      <c r="M93" s="170" t="s">
        <v>165</v>
      </c>
      <c r="N93" s="180">
        <v>45918</v>
      </c>
      <c r="O93" s="180">
        <v>45913</v>
      </c>
      <c r="P93" s="170" t="s">
        <v>713</v>
      </c>
      <c r="Q93" s="170" t="s">
        <v>569</v>
      </c>
      <c r="R93" s="170" t="s">
        <v>570</v>
      </c>
      <c r="S93" s="193" t="s">
        <v>903</v>
      </c>
      <c r="T93" s="194" t="s">
        <v>186</v>
      </c>
      <c r="U93" s="194" t="s">
        <v>904</v>
      </c>
      <c r="V93" s="194" t="s">
        <v>24</v>
      </c>
      <c r="W93" s="194" t="s">
        <v>23</v>
      </c>
      <c r="X93" s="194" t="s">
        <v>598</v>
      </c>
      <c r="Y93" s="194" t="s">
        <v>599</v>
      </c>
      <c r="Z93" s="170" t="s">
        <v>155</v>
      </c>
      <c r="AA93" s="188" t="s">
        <v>551</v>
      </c>
      <c r="AB93" s="188" t="s">
        <v>551</v>
      </c>
      <c r="AC93" s="170" t="s">
        <v>206</v>
      </c>
      <c r="AD93" s="176">
        <v>1</v>
      </c>
      <c r="AE93" s="170" t="s">
        <v>134</v>
      </c>
      <c r="AF93" s="176">
        <v>1</v>
      </c>
      <c r="AG93" s="176">
        <v>1</v>
      </c>
      <c r="AH93" s="176" t="s">
        <v>28</v>
      </c>
      <c r="AI93" s="180">
        <v>45936</v>
      </c>
      <c r="AJ93" s="176">
        <v>80</v>
      </c>
      <c r="AK93" s="174" t="s">
        <v>905</v>
      </c>
      <c r="AL93" s="180">
        <v>45936</v>
      </c>
      <c r="AM93" s="176" t="s">
        <v>638</v>
      </c>
      <c r="AN93" s="170" t="s">
        <v>906</v>
      </c>
      <c r="AO93" s="191" t="s">
        <v>723</v>
      </c>
      <c r="AP93" s="191" t="s">
        <v>600</v>
      </c>
      <c r="AQ93" s="170" t="s">
        <v>66</v>
      </c>
      <c r="AR93" s="176">
        <v>3</v>
      </c>
      <c r="AS93" s="170" t="s">
        <v>69</v>
      </c>
      <c r="AT93" s="176">
        <v>4</v>
      </c>
      <c r="AU93" s="170" t="s">
        <v>73</v>
      </c>
      <c r="AV93" s="176">
        <v>5</v>
      </c>
      <c r="AW93" s="170" t="s">
        <v>93</v>
      </c>
      <c r="AX93" s="176">
        <v>2</v>
      </c>
      <c r="AY93" s="170" t="s">
        <v>102</v>
      </c>
      <c r="AZ93" s="176">
        <v>5</v>
      </c>
      <c r="BA93" s="170" t="s">
        <v>103</v>
      </c>
      <c r="BB93" s="176">
        <v>5</v>
      </c>
      <c r="BC93" s="177">
        <f t="shared" si="17"/>
        <v>60</v>
      </c>
      <c r="BD93" s="176" t="str">
        <f>+IF($F93="","",IF(BC93="","",IF(BC93&lt;=EvaluacionControl!$I$13,"Deficiente",IF(BC93&lt;=EvaluacionControl!$I$14,"Débil",IF(BC93&lt;=EvaluacionControl!$I$15,"Regular",IF(BC93&lt;=EvaluacionControl!$I$16,"Bueno",IF(BC93&lt;=EvaluacionControl!$I$17,"Adecuado","Optimo")))))))</f>
        <v>Bueno</v>
      </c>
      <c r="BE93" s="176">
        <f t="shared" si="18"/>
        <v>3</v>
      </c>
      <c r="BF93" s="177">
        <f t="shared" si="19"/>
        <v>50</v>
      </c>
      <c r="BG93" s="176" t="str">
        <f>+IF($F93="","",IF(BF93="","",IF(BF93&lt;=EvaluacionControl!$I$13,"Deficiente",IF(BF93&lt;=EvaluacionControl!$I$14,"Débil",IF(BF93&lt;=EvaluacionControl!$I$15,"Regular",IF(BF93&lt;=EvaluacionControl!$I$16,"Bueno",IF(BF93&lt;=EvaluacionControl!$I$17,"Adecuado","Optimo")))))))</f>
        <v>Bueno</v>
      </c>
      <c r="BH93" s="176">
        <f t="shared" si="20"/>
        <v>3</v>
      </c>
      <c r="BI93" s="177">
        <f t="shared" si="21"/>
        <v>1</v>
      </c>
      <c r="BJ93" s="177">
        <f t="shared" si="22"/>
        <v>1</v>
      </c>
      <c r="BK93" s="176">
        <f t="shared" si="23"/>
        <v>1</v>
      </c>
      <c r="BL93" s="176" t="str">
        <f>IF($BK93="","",IF(BK93&lt;=RInherente!$H$11,"BAJO",IF(BK93&lt;=RInherente!$H$12,"BAJO",IF(BK93&lt;=RInherente!$H$13,"MEDIO",IF(BK93&lt;=RInherente!$H$14,"ALTO","MUY ALTO")))))</f>
        <v>BAJO</v>
      </c>
      <c r="BM93" s="178" t="s">
        <v>383</v>
      </c>
      <c r="BN93" s="178"/>
      <c r="BO93" s="179" t="s">
        <v>385</v>
      </c>
      <c r="BP93" s="179"/>
      <c r="BQ93" s="179"/>
      <c r="BR93" s="174" t="s">
        <v>384</v>
      </c>
      <c r="BS93" s="179" t="s">
        <v>385</v>
      </c>
      <c r="BT93" s="171">
        <v>43861</v>
      </c>
      <c r="BU93" s="171">
        <v>43277</v>
      </c>
      <c r="BV93" s="179" t="s">
        <v>386</v>
      </c>
      <c r="BW93" s="179"/>
      <c r="BX93" s="178" t="s">
        <v>387</v>
      </c>
      <c r="BY93" s="147"/>
      <c r="BZ93" s="7" t="str">
        <f t="shared" si="12"/>
        <v>Implementación del Sistema de SI</v>
      </c>
      <c r="CA93" s="7">
        <f>+COUNTIFS($BZ$12:BZ93,BZ93)</f>
        <v>54</v>
      </c>
      <c r="CB93" s="147" t="str">
        <f t="shared" si="13"/>
        <v>PRO-PTS-01</v>
      </c>
      <c r="CC93" s="7" t="str">
        <f t="shared" si="14"/>
        <v>Tecnología de la Información</v>
      </c>
      <c r="CD93" s="7" t="str">
        <f t="shared" si="15"/>
        <v>Seguridad de la informacion</v>
      </c>
    </row>
    <row r="94" spans="1:82" ht="65" x14ac:dyDescent="0.3">
      <c r="A94" s="7" t="str">
        <f t="shared" si="16"/>
        <v>Implementación del Sistema de SI</v>
      </c>
      <c r="B94" s="170">
        <v>83</v>
      </c>
      <c r="C94" s="180">
        <v>45936</v>
      </c>
      <c r="D94" s="172" t="s">
        <v>710</v>
      </c>
      <c r="E94" s="170" t="s">
        <v>162</v>
      </c>
      <c r="F94" s="173" t="s">
        <v>336</v>
      </c>
      <c r="G94" s="173" t="s">
        <v>680</v>
      </c>
      <c r="H94" s="173" t="s">
        <v>711</v>
      </c>
      <c r="I94" s="170" t="s">
        <v>578</v>
      </c>
      <c r="J94" s="170" t="s">
        <v>579</v>
      </c>
      <c r="K94" s="170" t="s">
        <v>167</v>
      </c>
      <c r="L94" s="170" t="s">
        <v>712</v>
      </c>
      <c r="M94" s="170" t="s">
        <v>165</v>
      </c>
      <c r="N94" s="180">
        <v>45918</v>
      </c>
      <c r="O94" s="180">
        <v>45913</v>
      </c>
      <c r="P94" s="170" t="s">
        <v>713</v>
      </c>
      <c r="Q94" s="170" t="s">
        <v>569</v>
      </c>
      <c r="R94" s="170" t="s">
        <v>570</v>
      </c>
      <c r="S94" s="193" t="s">
        <v>907</v>
      </c>
      <c r="T94" s="194" t="s">
        <v>186</v>
      </c>
      <c r="U94" s="194" t="s">
        <v>908</v>
      </c>
      <c r="V94" s="194" t="s">
        <v>24</v>
      </c>
      <c r="W94" s="194" t="s">
        <v>23</v>
      </c>
      <c r="X94" s="194" t="s">
        <v>598</v>
      </c>
      <c r="Y94" s="194" t="s">
        <v>599</v>
      </c>
      <c r="Z94" s="170" t="s">
        <v>155</v>
      </c>
      <c r="AA94" s="188" t="s">
        <v>551</v>
      </c>
      <c r="AB94" s="188" t="s">
        <v>551</v>
      </c>
      <c r="AC94" s="170" t="s">
        <v>206</v>
      </c>
      <c r="AD94" s="176">
        <v>1</v>
      </c>
      <c r="AE94" s="170" t="s">
        <v>134</v>
      </c>
      <c r="AF94" s="176">
        <v>1</v>
      </c>
      <c r="AG94" s="176">
        <v>1</v>
      </c>
      <c r="AH94" s="176" t="s">
        <v>28</v>
      </c>
      <c r="AI94" s="180">
        <v>45936</v>
      </c>
      <c r="AJ94" s="176">
        <v>81</v>
      </c>
      <c r="AK94" s="174" t="s">
        <v>882</v>
      </c>
      <c r="AL94" s="180">
        <v>45936</v>
      </c>
      <c r="AM94" s="176" t="s">
        <v>641</v>
      </c>
      <c r="AN94" s="170" t="s">
        <v>909</v>
      </c>
      <c r="AO94" s="191" t="s">
        <v>636</v>
      </c>
      <c r="AP94" s="191" t="s">
        <v>600</v>
      </c>
      <c r="AQ94" s="170" t="s">
        <v>66</v>
      </c>
      <c r="AR94" s="176">
        <v>3</v>
      </c>
      <c r="AS94" s="170" t="s">
        <v>69</v>
      </c>
      <c r="AT94" s="176">
        <v>4</v>
      </c>
      <c r="AU94" s="170" t="s">
        <v>73</v>
      </c>
      <c r="AV94" s="176">
        <v>5</v>
      </c>
      <c r="AW94" s="170" t="s">
        <v>19</v>
      </c>
      <c r="AX94" s="176">
        <v>4</v>
      </c>
      <c r="AY94" s="170" t="s">
        <v>102</v>
      </c>
      <c r="AZ94" s="176">
        <v>5</v>
      </c>
      <c r="BA94" s="170" t="s">
        <v>103</v>
      </c>
      <c r="BB94" s="176">
        <v>5</v>
      </c>
      <c r="BC94" s="177">
        <f t="shared" si="17"/>
        <v>60</v>
      </c>
      <c r="BD94" s="176" t="str">
        <f>+IF($F94="","",IF(BC94="","",IF(BC94&lt;=EvaluacionControl!$I$13,"Deficiente",IF(BC94&lt;=EvaluacionControl!$I$14,"Débil",IF(BC94&lt;=EvaluacionControl!$I$15,"Regular",IF(BC94&lt;=EvaluacionControl!$I$16,"Bueno",IF(BC94&lt;=EvaluacionControl!$I$17,"Adecuado","Optimo")))))))</f>
        <v>Bueno</v>
      </c>
      <c r="BE94" s="176">
        <f t="shared" si="18"/>
        <v>3</v>
      </c>
      <c r="BF94" s="177">
        <f t="shared" si="19"/>
        <v>100</v>
      </c>
      <c r="BG94" s="176" t="str">
        <f>+IF($F94="","",IF(BF94="","",IF(BF94&lt;=EvaluacionControl!$I$13,"Deficiente",IF(BF94&lt;=EvaluacionControl!$I$14,"Débil",IF(BF94&lt;=EvaluacionControl!$I$15,"Regular",IF(BF94&lt;=EvaluacionControl!$I$16,"Bueno",IF(BF94&lt;=EvaluacionControl!$I$17,"Adecuado","Optimo")))))))</f>
        <v>Optimo</v>
      </c>
      <c r="BH94" s="176">
        <f t="shared" si="20"/>
        <v>5</v>
      </c>
      <c r="BI94" s="177">
        <f t="shared" si="21"/>
        <v>1</v>
      </c>
      <c r="BJ94" s="177">
        <f t="shared" si="22"/>
        <v>1</v>
      </c>
      <c r="BK94" s="176">
        <f t="shared" si="23"/>
        <v>1</v>
      </c>
      <c r="BL94" s="176" t="str">
        <f>IF($BK94="","",IF(BK94&lt;=RInherente!$H$11,"BAJO",IF(BK94&lt;=RInherente!$H$12,"BAJO",IF(BK94&lt;=RInherente!$H$13,"MEDIO",IF(BK94&lt;=RInherente!$H$14,"ALTO","MUY ALTO")))))</f>
        <v>BAJO</v>
      </c>
      <c r="BM94" s="178" t="s">
        <v>383</v>
      </c>
      <c r="BN94" s="178"/>
      <c r="BO94" s="179" t="s">
        <v>385</v>
      </c>
      <c r="BP94" s="179"/>
      <c r="BQ94" s="179"/>
      <c r="BR94" s="174" t="s">
        <v>384</v>
      </c>
      <c r="BS94" s="179" t="s">
        <v>385</v>
      </c>
      <c r="BT94" s="171">
        <v>43861</v>
      </c>
      <c r="BU94" s="171">
        <v>43277</v>
      </c>
      <c r="BV94" s="179" t="s">
        <v>386</v>
      </c>
      <c r="BW94" s="179"/>
      <c r="BX94" s="178" t="s">
        <v>387</v>
      </c>
      <c r="BY94" s="147"/>
      <c r="BZ94" s="7" t="str">
        <f t="shared" si="12"/>
        <v>Implementación del Sistema de SI</v>
      </c>
      <c r="CA94" s="7">
        <f>+COUNTIFS($BZ$12:BZ94,BZ94)</f>
        <v>55</v>
      </c>
      <c r="CB94" s="147" t="str">
        <f t="shared" si="13"/>
        <v>PRO-PTS-01</v>
      </c>
      <c r="CC94" s="7" t="str">
        <f t="shared" si="14"/>
        <v>Tecnología de la Información</v>
      </c>
      <c r="CD94" s="7" t="str">
        <f t="shared" si="15"/>
        <v>Seguridad de la informacion</v>
      </c>
    </row>
    <row r="95" spans="1:82" ht="65" x14ac:dyDescent="0.3">
      <c r="A95" s="7" t="str">
        <f t="shared" si="16"/>
        <v>Implementación del Sistema de SI</v>
      </c>
      <c r="B95" s="170">
        <v>84</v>
      </c>
      <c r="C95" s="180">
        <v>45936</v>
      </c>
      <c r="D95" s="172" t="s">
        <v>710</v>
      </c>
      <c r="E95" s="170" t="s">
        <v>162</v>
      </c>
      <c r="F95" s="173" t="s">
        <v>336</v>
      </c>
      <c r="G95" s="173" t="s">
        <v>680</v>
      </c>
      <c r="H95" s="173" t="s">
        <v>711</v>
      </c>
      <c r="I95" s="170" t="s">
        <v>578</v>
      </c>
      <c r="J95" s="170" t="s">
        <v>579</v>
      </c>
      <c r="K95" s="170" t="s">
        <v>167</v>
      </c>
      <c r="L95" s="170" t="s">
        <v>712</v>
      </c>
      <c r="M95" s="170" t="s">
        <v>165</v>
      </c>
      <c r="N95" s="180">
        <v>45918</v>
      </c>
      <c r="O95" s="180">
        <v>45913</v>
      </c>
      <c r="P95" s="170" t="s">
        <v>713</v>
      </c>
      <c r="Q95" s="170" t="s">
        <v>569</v>
      </c>
      <c r="R95" s="170" t="s">
        <v>570</v>
      </c>
      <c r="S95" s="193" t="s">
        <v>910</v>
      </c>
      <c r="T95" s="194" t="s">
        <v>186</v>
      </c>
      <c r="U95" s="194" t="s">
        <v>911</v>
      </c>
      <c r="V95" s="194" t="s">
        <v>24</v>
      </c>
      <c r="W95" s="194" t="s">
        <v>23</v>
      </c>
      <c r="X95" s="194" t="s">
        <v>598</v>
      </c>
      <c r="Y95" s="194" t="s">
        <v>599</v>
      </c>
      <c r="Z95" s="170" t="s">
        <v>155</v>
      </c>
      <c r="AA95" s="188" t="s">
        <v>551</v>
      </c>
      <c r="AB95" s="188" t="s">
        <v>551</v>
      </c>
      <c r="AC95" s="170" t="s">
        <v>206</v>
      </c>
      <c r="AD95" s="176">
        <v>1</v>
      </c>
      <c r="AE95" s="170" t="s">
        <v>134</v>
      </c>
      <c r="AF95" s="176">
        <v>1</v>
      </c>
      <c r="AG95" s="176">
        <v>1</v>
      </c>
      <c r="AH95" s="176" t="s">
        <v>28</v>
      </c>
      <c r="AI95" s="180">
        <v>45936</v>
      </c>
      <c r="AJ95" s="176">
        <v>82</v>
      </c>
      <c r="AK95" s="174" t="s">
        <v>912</v>
      </c>
      <c r="AL95" s="180">
        <v>45936</v>
      </c>
      <c r="AM95" s="176" t="s">
        <v>641</v>
      </c>
      <c r="AN95" s="170" t="s">
        <v>600</v>
      </c>
      <c r="AO95" s="191" t="s">
        <v>600</v>
      </c>
      <c r="AP95" s="191" t="s">
        <v>600</v>
      </c>
      <c r="AQ95" s="170" t="s">
        <v>20</v>
      </c>
      <c r="AR95" s="176">
        <v>1</v>
      </c>
      <c r="AS95" s="170" t="s">
        <v>61</v>
      </c>
      <c r="AT95" s="176">
        <v>1</v>
      </c>
      <c r="AU95" s="170" t="s">
        <v>70</v>
      </c>
      <c r="AV95" s="176">
        <v>4</v>
      </c>
      <c r="AW95" s="170" t="s">
        <v>96</v>
      </c>
      <c r="AX95" s="176">
        <v>3</v>
      </c>
      <c r="AY95" s="170" t="s">
        <v>102</v>
      </c>
      <c r="AZ95" s="176">
        <v>5</v>
      </c>
      <c r="BA95" s="170" t="s">
        <v>98</v>
      </c>
      <c r="BB95" s="176">
        <v>3</v>
      </c>
      <c r="BC95" s="177">
        <f t="shared" si="17"/>
        <v>4</v>
      </c>
      <c r="BD95" s="176" t="str">
        <f>+IF($F95="","",IF(BC95="","",IF(BC95&lt;=EvaluacionControl!$I$13,"Deficiente",IF(BC95&lt;=EvaluacionControl!$I$14,"Débil",IF(BC95&lt;=EvaluacionControl!$I$15,"Regular",IF(BC95&lt;=EvaluacionControl!$I$16,"Bueno",IF(BC95&lt;=EvaluacionControl!$I$17,"Adecuado","Optimo")))))))</f>
        <v>Deficiente</v>
      </c>
      <c r="BE95" s="176">
        <f t="shared" si="18"/>
        <v>-1</v>
      </c>
      <c r="BF95" s="177">
        <f t="shared" si="19"/>
        <v>45</v>
      </c>
      <c r="BG95" s="176" t="str">
        <f>+IF($F95="","",IF(BF95="","",IF(BF95&lt;=EvaluacionControl!$I$13,"Deficiente",IF(BF95&lt;=EvaluacionControl!$I$14,"Débil",IF(BF95&lt;=EvaluacionControl!$I$15,"Regular",IF(BF95&lt;=EvaluacionControl!$I$16,"Bueno",IF(BF95&lt;=EvaluacionControl!$I$17,"Adecuado","Optimo")))))))</f>
        <v>Bueno</v>
      </c>
      <c r="BH95" s="176">
        <f t="shared" si="20"/>
        <v>3</v>
      </c>
      <c r="BI95" s="177">
        <f t="shared" si="21"/>
        <v>1</v>
      </c>
      <c r="BJ95" s="177">
        <f t="shared" si="22"/>
        <v>1</v>
      </c>
      <c r="BK95" s="176">
        <f t="shared" si="23"/>
        <v>1</v>
      </c>
      <c r="BL95" s="176" t="str">
        <f>IF($BK95="","",IF(BK95&lt;=RInherente!$H$11,"BAJO",IF(BK95&lt;=RInherente!$H$12,"BAJO",IF(BK95&lt;=RInherente!$H$13,"MEDIO",IF(BK95&lt;=RInherente!$H$14,"ALTO","MUY ALTO")))))</f>
        <v>BAJO</v>
      </c>
      <c r="BM95" s="178" t="s">
        <v>383</v>
      </c>
      <c r="BN95" s="178"/>
      <c r="BO95" s="179" t="s">
        <v>385</v>
      </c>
      <c r="BP95" s="179"/>
      <c r="BQ95" s="179"/>
      <c r="BR95" s="174" t="s">
        <v>384</v>
      </c>
      <c r="BS95" s="179" t="s">
        <v>385</v>
      </c>
      <c r="BT95" s="171">
        <v>43861</v>
      </c>
      <c r="BU95" s="171">
        <v>43277</v>
      </c>
      <c r="BV95" s="179" t="s">
        <v>386</v>
      </c>
      <c r="BW95" s="179"/>
      <c r="BX95" s="178" t="s">
        <v>387</v>
      </c>
      <c r="BY95" s="147"/>
      <c r="BZ95" s="7" t="str">
        <f t="shared" si="12"/>
        <v>Implementación del Sistema de SI</v>
      </c>
      <c r="CA95" s="7">
        <f>+COUNTIFS($BZ$12:BZ95,BZ95)</f>
        <v>56</v>
      </c>
      <c r="CB95" s="147" t="str">
        <f t="shared" si="13"/>
        <v>PRO-PTS-01</v>
      </c>
      <c r="CC95" s="7" t="str">
        <f t="shared" si="14"/>
        <v>Tecnología de la Información</v>
      </c>
      <c r="CD95" s="7" t="str">
        <f t="shared" si="15"/>
        <v>Seguridad de la informacion</v>
      </c>
    </row>
    <row r="96" spans="1:82" ht="65" x14ac:dyDescent="0.3">
      <c r="A96" s="7" t="str">
        <f t="shared" si="16"/>
        <v>Implementación del Sistema de SI</v>
      </c>
      <c r="B96" s="170">
        <v>85</v>
      </c>
      <c r="C96" s="180">
        <v>45936</v>
      </c>
      <c r="D96" s="172" t="s">
        <v>710</v>
      </c>
      <c r="E96" s="170" t="s">
        <v>162</v>
      </c>
      <c r="F96" s="173" t="s">
        <v>336</v>
      </c>
      <c r="G96" s="173" t="s">
        <v>680</v>
      </c>
      <c r="H96" s="173" t="s">
        <v>711</v>
      </c>
      <c r="I96" s="170" t="s">
        <v>578</v>
      </c>
      <c r="J96" s="170" t="s">
        <v>579</v>
      </c>
      <c r="K96" s="170" t="s">
        <v>167</v>
      </c>
      <c r="L96" s="170" t="s">
        <v>712</v>
      </c>
      <c r="M96" s="170" t="s">
        <v>165</v>
      </c>
      <c r="N96" s="180">
        <v>45918</v>
      </c>
      <c r="O96" s="180">
        <v>45913</v>
      </c>
      <c r="P96" s="170" t="s">
        <v>713</v>
      </c>
      <c r="Q96" s="170" t="s">
        <v>569</v>
      </c>
      <c r="R96" s="170" t="s">
        <v>570</v>
      </c>
      <c r="S96" s="193" t="s">
        <v>913</v>
      </c>
      <c r="T96" s="194" t="s">
        <v>186</v>
      </c>
      <c r="U96" s="194" t="s">
        <v>914</v>
      </c>
      <c r="V96" s="194" t="s">
        <v>24</v>
      </c>
      <c r="W96" s="194" t="s">
        <v>23</v>
      </c>
      <c r="X96" s="194" t="s">
        <v>598</v>
      </c>
      <c r="Y96" s="194" t="s">
        <v>599</v>
      </c>
      <c r="Z96" s="170" t="s">
        <v>155</v>
      </c>
      <c r="AA96" s="188" t="s">
        <v>551</v>
      </c>
      <c r="AB96" s="188" t="s">
        <v>551</v>
      </c>
      <c r="AC96" s="170" t="s">
        <v>206</v>
      </c>
      <c r="AD96" s="176">
        <v>1</v>
      </c>
      <c r="AE96" s="170" t="s">
        <v>134</v>
      </c>
      <c r="AF96" s="176">
        <v>1</v>
      </c>
      <c r="AG96" s="176">
        <v>1</v>
      </c>
      <c r="AH96" s="176" t="s">
        <v>28</v>
      </c>
      <c r="AI96" s="180">
        <v>45936</v>
      </c>
      <c r="AJ96" s="176">
        <v>83</v>
      </c>
      <c r="AK96" s="174" t="s">
        <v>905</v>
      </c>
      <c r="AL96" s="180">
        <v>45936</v>
      </c>
      <c r="AM96" s="176" t="s">
        <v>638</v>
      </c>
      <c r="AN96" s="170" t="s">
        <v>906</v>
      </c>
      <c r="AO96" s="191" t="s">
        <v>723</v>
      </c>
      <c r="AP96" s="191" t="s">
        <v>600</v>
      </c>
      <c r="AQ96" s="170" t="s">
        <v>66</v>
      </c>
      <c r="AR96" s="176">
        <v>3</v>
      </c>
      <c r="AS96" s="170" t="s">
        <v>69</v>
      </c>
      <c r="AT96" s="176">
        <v>4</v>
      </c>
      <c r="AU96" s="170" t="s">
        <v>73</v>
      </c>
      <c r="AV96" s="176">
        <v>5</v>
      </c>
      <c r="AW96" s="170" t="s">
        <v>101</v>
      </c>
      <c r="AX96" s="176">
        <v>5</v>
      </c>
      <c r="AY96" s="170" t="s">
        <v>102</v>
      </c>
      <c r="AZ96" s="176">
        <v>5</v>
      </c>
      <c r="BA96" s="170" t="s">
        <v>103</v>
      </c>
      <c r="BB96" s="176">
        <v>5</v>
      </c>
      <c r="BC96" s="177">
        <f t="shared" si="17"/>
        <v>60</v>
      </c>
      <c r="BD96" s="176" t="str">
        <f>+IF($F96="","",IF(BC96="","",IF(BC96&lt;=EvaluacionControl!$I$13,"Deficiente",IF(BC96&lt;=EvaluacionControl!$I$14,"Débil",IF(BC96&lt;=EvaluacionControl!$I$15,"Regular",IF(BC96&lt;=EvaluacionControl!$I$16,"Bueno",IF(BC96&lt;=EvaluacionControl!$I$17,"Adecuado","Optimo")))))))</f>
        <v>Bueno</v>
      </c>
      <c r="BE96" s="176">
        <f t="shared" si="18"/>
        <v>3</v>
      </c>
      <c r="BF96" s="177">
        <f t="shared" si="19"/>
        <v>125</v>
      </c>
      <c r="BG96" s="176" t="str">
        <f>+IF($F96="","",IF(BF96="","",IF(BF96&lt;=EvaluacionControl!$I$13,"Deficiente",IF(BF96&lt;=EvaluacionControl!$I$14,"Débil",IF(BF96&lt;=EvaluacionControl!$I$15,"Regular",IF(BF96&lt;=EvaluacionControl!$I$16,"Bueno",IF(BF96&lt;=EvaluacionControl!$I$17,"Adecuado","Optimo")))))))</f>
        <v>Optimo</v>
      </c>
      <c r="BH96" s="176">
        <f t="shared" si="20"/>
        <v>5</v>
      </c>
      <c r="BI96" s="177">
        <f t="shared" si="21"/>
        <v>1</v>
      </c>
      <c r="BJ96" s="177">
        <f t="shared" si="22"/>
        <v>1</v>
      </c>
      <c r="BK96" s="176">
        <f t="shared" si="23"/>
        <v>1</v>
      </c>
      <c r="BL96" s="176" t="str">
        <f>IF($BK96="","",IF(BK96&lt;=RInherente!$H$11,"BAJO",IF(BK96&lt;=RInherente!$H$12,"BAJO",IF(BK96&lt;=RInherente!$H$13,"MEDIO",IF(BK96&lt;=RInherente!$H$14,"ALTO","MUY ALTO")))))</f>
        <v>BAJO</v>
      </c>
      <c r="BM96" s="178" t="s">
        <v>383</v>
      </c>
      <c r="BN96" s="178"/>
      <c r="BO96" s="179" t="s">
        <v>385</v>
      </c>
      <c r="BP96" s="179"/>
      <c r="BQ96" s="179"/>
      <c r="BR96" s="174" t="s">
        <v>384</v>
      </c>
      <c r="BS96" s="179" t="s">
        <v>385</v>
      </c>
      <c r="BT96" s="171">
        <v>43861</v>
      </c>
      <c r="BU96" s="171">
        <v>43277</v>
      </c>
      <c r="BV96" s="179" t="s">
        <v>386</v>
      </c>
      <c r="BW96" s="179"/>
      <c r="BX96" s="178" t="s">
        <v>387</v>
      </c>
      <c r="BY96" s="147"/>
      <c r="BZ96" s="7" t="str">
        <f t="shared" si="12"/>
        <v>Implementación del Sistema de SI</v>
      </c>
      <c r="CA96" s="7">
        <f>+COUNTIFS($BZ$12:BZ96,BZ96)</f>
        <v>57</v>
      </c>
      <c r="CB96" s="147" t="str">
        <f t="shared" si="13"/>
        <v>PRO-PTS-01</v>
      </c>
      <c r="CC96" s="7" t="str">
        <f t="shared" si="14"/>
        <v>Tecnología de la Información</v>
      </c>
      <c r="CD96" s="7" t="str">
        <f t="shared" si="15"/>
        <v>Seguridad de la informacion</v>
      </c>
    </row>
    <row r="97" spans="1:82" ht="91" x14ac:dyDescent="0.3">
      <c r="A97" s="7" t="str">
        <f t="shared" si="16"/>
        <v>Implementación del Sistema de SI</v>
      </c>
      <c r="B97" s="170">
        <v>86</v>
      </c>
      <c r="C97" s="180">
        <v>45936</v>
      </c>
      <c r="D97" s="172" t="s">
        <v>710</v>
      </c>
      <c r="E97" s="170" t="s">
        <v>162</v>
      </c>
      <c r="F97" s="173" t="s">
        <v>336</v>
      </c>
      <c r="G97" s="173" t="s">
        <v>680</v>
      </c>
      <c r="H97" s="173" t="s">
        <v>711</v>
      </c>
      <c r="I97" s="170" t="s">
        <v>578</v>
      </c>
      <c r="J97" s="170" t="s">
        <v>579</v>
      </c>
      <c r="K97" s="170" t="s">
        <v>167</v>
      </c>
      <c r="L97" s="170" t="s">
        <v>712</v>
      </c>
      <c r="M97" s="170" t="s">
        <v>165</v>
      </c>
      <c r="N97" s="180">
        <v>45918</v>
      </c>
      <c r="O97" s="180">
        <v>45913</v>
      </c>
      <c r="P97" s="170" t="s">
        <v>713</v>
      </c>
      <c r="Q97" s="170" t="s">
        <v>569</v>
      </c>
      <c r="R97" s="170" t="s">
        <v>570</v>
      </c>
      <c r="S97" s="193" t="s">
        <v>915</v>
      </c>
      <c r="T97" s="194" t="s">
        <v>186</v>
      </c>
      <c r="U97" s="194" t="s">
        <v>916</v>
      </c>
      <c r="V97" s="194" t="s">
        <v>24</v>
      </c>
      <c r="W97" s="194" t="s">
        <v>23</v>
      </c>
      <c r="X97" s="194" t="s">
        <v>598</v>
      </c>
      <c r="Y97" s="194" t="s">
        <v>599</v>
      </c>
      <c r="Z97" s="170" t="s">
        <v>155</v>
      </c>
      <c r="AA97" s="188" t="s">
        <v>551</v>
      </c>
      <c r="AB97" s="188" t="s">
        <v>551</v>
      </c>
      <c r="AC97" s="170" t="s">
        <v>206</v>
      </c>
      <c r="AD97" s="176">
        <v>1</v>
      </c>
      <c r="AE97" s="170" t="s">
        <v>134</v>
      </c>
      <c r="AF97" s="176">
        <v>1</v>
      </c>
      <c r="AG97" s="176">
        <v>1</v>
      </c>
      <c r="AH97" s="176" t="s">
        <v>28</v>
      </c>
      <c r="AI97" s="180">
        <v>45936</v>
      </c>
      <c r="AJ97" s="176">
        <v>32</v>
      </c>
      <c r="AK97" s="174" t="s">
        <v>917</v>
      </c>
      <c r="AL97" s="180">
        <v>45936</v>
      </c>
      <c r="AM97" s="176" t="s">
        <v>732</v>
      </c>
      <c r="AN97" s="170" t="s">
        <v>918</v>
      </c>
      <c r="AO97" s="191" t="s">
        <v>636</v>
      </c>
      <c r="AP97" s="191" t="s">
        <v>600</v>
      </c>
      <c r="AQ97" s="170" t="s">
        <v>66</v>
      </c>
      <c r="AR97" s="176">
        <v>3</v>
      </c>
      <c r="AS97" s="170" t="s">
        <v>69</v>
      </c>
      <c r="AT97" s="176">
        <v>4</v>
      </c>
      <c r="AU97" s="170" t="s">
        <v>73</v>
      </c>
      <c r="AV97" s="176">
        <v>5</v>
      </c>
      <c r="AW97" s="170" t="s">
        <v>101</v>
      </c>
      <c r="AX97" s="176">
        <v>5</v>
      </c>
      <c r="AY97" s="170" t="s">
        <v>102</v>
      </c>
      <c r="AZ97" s="176">
        <v>5</v>
      </c>
      <c r="BA97" s="170" t="s">
        <v>103</v>
      </c>
      <c r="BB97" s="176">
        <v>5</v>
      </c>
      <c r="BC97" s="177">
        <f t="shared" si="17"/>
        <v>60</v>
      </c>
      <c r="BD97" s="176" t="str">
        <f>+IF($F97="","",IF(BC97="","",IF(BC97&lt;=EvaluacionControl!$I$13,"Deficiente",IF(BC97&lt;=EvaluacionControl!$I$14,"Débil",IF(BC97&lt;=EvaluacionControl!$I$15,"Regular",IF(BC97&lt;=EvaluacionControl!$I$16,"Bueno",IF(BC97&lt;=EvaluacionControl!$I$17,"Adecuado","Optimo")))))))</f>
        <v>Bueno</v>
      </c>
      <c r="BE97" s="176">
        <f t="shared" si="18"/>
        <v>3</v>
      </c>
      <c r="BF97" s="177">
        <f t="shared" si="19"/>
        <v>125</v>
      </c>
      <c r="BG97" s="176" t="str">
        <f>+IF($F97="","",IF(BF97="","",IF(BF97&lt;=EvaluacionControl!$I$13,"Deficiente",IF(BF97&lt;=EvaluacionControl!$I$14,"Débil",IF(BF97&lt;=EvaluacionControl!$I$15,"Regular",IF(BF97&lt;=EvaluacionControl!$I$16,"Bueno",IF(BF97&lt;=EvaluacionControl!$I$17,"Adecuado","Optimo")))))))</f>
        <v>Optimo</v>
      </c>
      <c r="BH97" s="176">
        <f t="shared" si="20"/>
        <v>5</v>
      </c>
      <c r="BI97" s="177">
        <f t="shared" si="21"/>
        <v>1</v>
      </c>
      <c r="BJ97" s="177">
        <f t="shared" si="22"/>
        <v>1</v>
      </c>
      <c r="BK97" s="176">
        <f t="shared" si="23"/>
        <v>1</v>
      </c>
      <c r="BL97" s="176" t="str">
        <f>IF($BK97="","",IF(BK97&lt;=RInherente!$H$11,"BAJO",IF(BK97&lt;=RInherente!$H$12,"BAJO",IF(BK97&lt;=RInherente!$H$13,"MEDIO",IF(BK97&lt;=RInherente!$H$14,"ALTO","MUY ALTO")))))</f>
        <v>BAJO</v>
      </c>
      <c r="BM97" s="178" t="s">
        <v>383</v>
      </c>
      <c r="BN97" s="178"/>
      <c r="BO97" s="179" t="s">
        <v>385</v>
      </c>
      <c r="BP97" s="179"/>
      <c r="BQ97" s="179"/>
      <c r="BR97" s="174" t="s">
        <v>384</v>
      </c>
      <c r="BS97" s="179" t="s">
        <v>385</v>
      </c>
      <c r="BT97" s="171">
        <v>43861</v>
      </c>
      <c r="BU97" s="171">
        <v>43277</v>
      </c>
      <c r="BV97" s="179" t="s">
        <v>386</v>
      </c>
      <c r="BW97" s="179"/>
      <c r="BX97" s="178" t="s">
        <v>387</v>
      </c>
      <c r="BY97" s="147"/>
      <c r="BZ97" s="7" t="str">
        <f t="shared" si="12"/>
        <v>Implementación del Sistema de SI</v>
      </c>
      <c r="CA97" s="7">
        <f>+COUNTIFS($BZ$12:BZ97,BZ97)</f>
        <v>58</v>
      </c>
      <c r="CB97" s="147" t="str">
        <f t="shared" si="13"/>
        <v>PRO-PTS-01</v>
      </c>
      <c r="CC97" s="7" t="str">
        <f t="shared" si="14"/>
        <v>Tecnología de la Información</v>
      </c>
      <c r="CD97" s="7" t="str">
        <f t="shared" si="15"/>
        <v>Seguridad de la informacion</v>
      </c>
    </row>
    <row r="98" spans="1:82" ht="78" x14ac:dyDescent="0.3">
      <c r="A98" s="7" t="str">
        <f t="shared" si="16"/>
        <v>Implementación del Sistema de SI</v>
      </c>
      <c r="B98" s="170">
        <v>87</v>
      </c>
      <c r="C98" s="180">
        <v>45936</v>
      </c>
      <c r="D98" s="172" t="s">
        <v>710</v>
      </c>
      <c r="E98" s="170" t="s">
        <v>162</v>
      </c>
      <c r="F98" s="173" t="s">
        <v>336</v>
      </c>
      <c r="G98" s="173" t="s">
        <v>680</v>
      </c>
      <c r="H98" s="173" t="s">
        <v>711</v>
      </c>
      <c r="I98" s="170" t="s">
        <v>578</v>
      </c>
      <c r="J98" s="170" t="s">
        <v>579</v>
      </c>
      <c r="K98" s="170" t="s">
        <v>167</v>
      </c>
      <c r="L98" s="170" t="s">
        <v>712</v>
      </c>
      <c r="M98" s="170" t="s">
        <v>165</v>
      </c>
      <c r="N98" s="180">
        <v>45918</v>
      </c>
      <c r="O98" s="180">
        <v>45913</v>
      </c>
      <c r="P98" s="170" t="s">
        <v>713</v>
      </c>
      <c r="Q98" s="170" t="s">
        <v>569</v>
      </c>
      <c r="R98" s="170" t="s">
        <v>570</v>
      </c>
      <c r="S98" s="193" t="s">
        <v>919</v>
      </c>
      <c r="T98" s="194" t="s">
        <v>186</v>
      </c>
      <c r="U98" s="194" t="s">
        <v>920</v>
      </c>
      <c r="V98" s="194" t="s">
        <v>24</v>
      </c>
      <c r="W98" s="194" t="s">
        <v>23</v>
      </c>
      <c r="X98" s="194" t="s">
        <v>598</v>
      </c>
      <c r="Y98" s="194" t="s">
        <v>599</v>
      </c>
      <c r="Z98" s="170" t="s">
        <v>155</v>
      </c>
      <c r="AA98" s="188" t="s">
        <v>551</v>
      </c>
      <c r="AB98" s="188" t="s">
        <v>551</v>
      </c>
      <c r="AC98" s="170" t="s">
        <v>206</v>
      </c>
      <c r="AD98" s="176">
        <v>1</v>
      </c>
      <c r="AE98" s="170" t="s">
        <v>134</v>
      </c>
      <c r="AF98" s="176">
        <v>1</v>
      </c>
      <c r="AG98" s="176">
        <v>1</v>
      </c>
      <c r="AH98" s="176" t="s">
        <v>28</v>
      </c>
      <c r="AI98" s="180">
        <v>45936</v>
      </c>
      <c r="AJ98" s="176">
        <v>34</v>
      </c>
      <c r="AK98" s="174" t="s">
        <v>882</v>
      </c>
      <c r="AL98" s="180">
        <v>45936</v>
      </c>
      <c r="AM98" s="176" t="s">
        <v>641</v>
      </c>
      <c r="AN98" s="170" t="s">
        <v>921</v>
      </c>
      <c r="AO98" s="191" t="s">
        <v>636</v>
      </c>
      <c r="AP98" s="191" t="s">
        <v>600</v>
      </c>
      <c r="AQ98" s="170" t="s">
        <v>66</v>
      </c>
      <c r="AR98" s="176">
        <v>3</v>
      </c>
      <c r="AS98" s="170" t="s">
        <v>69</v>
      </c>
      <c r="AT98" s="176">
        <v>4</v>
      </c>
      <c r="AU98" s="170" t="s">
        <v>73</v>
      </c>
      <c r="AV98" s="176">
        <v>5</v>
      </c>
      <c r="AW98" s="170" t="s">
        <v>101</v>
      </c>
      <c r="AX98" s="176">
        <v>5</v>
      </c>
      <c r="AY98" s="170" t="s">
        <v>102</v>
      </c>
      <c r="AZ98" s="176">
        <v>5</v>
      </c>
      <c r="BA98" s="170" t="s">
        <v>103</v>
      </c>
      <c r="BB98" s="176">
        <v>5</v>
      </c>
      <c r="BC98" s="177">
        <f t="shared" si="17"/>
        <v>60</v>
      </c>
      <c r="BD98" s="176" t="str">
        <f>+IF($F98="","",IF(BC98="","",IF(BC98&lt;=EvaluacionControl!$I$13,"Deficiente",IF(BC98&lt;=EvaluacionControl!$I$14,"Débil",IF(BC98&lt;=EvaluacionControl!$I$15,"Regular",IF(BC98&lt;=EvaluacionControl!$I$16,"Bueno",IF(BC98&lt;=EvaluacionControl!$I$17,"Adecuado","Optimo")))))))</f>
        <v>Bueno</v>
      </c>
      <c r="BE98" s="176">
        <f t="shared" si="18"/>
        <v>3</v>
      </c>
      <c r="BF98" s="177">
        <f t="shared" si="19"/>
        <v>125</v>
      </c>
      <c r="BG98" s="176" t="str">
        <f>+IF($F98="","",IF(BF98="","",IF(BF98&lt;=EvaluacionControl!$I$13,"Deficiente",IF(BF98&lt;=EvaluacionControl!$I$14,"Débil",IF(BF98&lt;=EvaluacionControl!$I$15,"Regular",IF(BF98&lt;=EvaluacionControl!$I$16,"Bueno",IF(BF98&lt;=EvaluacionControl!$I$17,"Adecuado","Optimo")))))))</f>
        <v>Optimo</v>
      </c>
      <c r="BH98" s="176">
        <f t="shared" si="20"/>
        <v>5</v>
      </c>
      <c r="BI98" s="177">
        <f t="shared" si="21"/>
        <v>1</v>
      </c>
      <c r="BJ98" s="177">
        <f t="shared" si="22"/>
        <v>1</v>
      </c>
      <c r="BK98" s="176">
        <f t="shared" si="23"/>
        <v>1</v>
      </c>
      <c r="BL98" s="176" t="str">
        <f>IF($BK98="","",IF(BK98&lt;=RInherente!$H$11,"BAJO",IF(BK98&lt;=RInherente!$H$12,"BAJO",IF(BK98&lt;=RInherente!$H$13,"MEDIO",IF(BK98&lt;=RInherente!$H$14,"ALTO","MUY ALTO")))))</f>
        <v>BAJO</v>
      </c>
      <c r="BM98" s="178" t="s">
        <v>383</v>
      </c>
      <c r="BN98" s="178"/>
      <c r="BO98" s="179" t="s">
        <v>385</v>
      </c>
      <c r="BP98" s="179"/>
      <c r="BQ98" s="179"/>
      <c r="BR98" s="174" t="s">
        <v>384</v>
      </c>
      <c r="BS98" s="179" t="s">
        <v>385</v>
      </c>
      <c r="BT98" s="171">
        <v>43861</v>
      </c>
      <c r="BU98" s="171">
        <v>43277</v>
      </c>
      <c r="BV98" s="179" t="s">
        <v>386</v>
      </c>
      <c r="BW98" s="179"/>
      <c r="BX98" s="178" t="s">
        <v>387</v>
      </c>
      <c r="BY98" s="147"/>
      <c r="BZ98" s="7" t="str">
        <f t="shared" si="12"/>
        <v>Implementación del Sistema de SI</v>
      </c>
      <c r="CA98" s="7">
        <f>+COUNTIFS($BZ$12:BZ98,BZ98)</f>
        <v>59</v>
      </c>
      <c r="CB98" s="147" t="str">
        <f t="shared" si="13"/>
        <v>PRO-PTS-01</v>
      </c>
      <c r="CC98" s="7" t="str">
        <f t="shared" si="14"/>
        <v>Tecnología de la Información</v>
      </c>
      <c r="CD98" s="7" t="str">
        <f t="shared" si="15"/>
        <v>Seguridad de la informacion</v>
      </c>
    </row>
    <row r="99" spans="1:82" ht="65" x14ac:dyDescent="0.3">
      <c r="A99" s="7" t="str">
        <f t="shared" si="16"/>
        <v>Implementación del Sistema de SI</v>
      </c>
      <c r="B99" s="170">
        <v>88</v>
      </c>
      <c r="C99" s="180">
        <v>45936</v>
      </c>
      <c r="D99" s="172" t="s">
        <v>710</v>
      </c>
      <c r="E99" s="170" t="s">
        <v>162</v>
      </c>
      <c r="F99" s="173" t="s">
        <v>336</v>
      </c>
      <c r="G99" s="173" t="s">
        <v>680</v>
      </c>
      <c r="H99" s="173" t="s">
        <v>711</v>
      </c>
      <c r="I99" s="170" t="s">
        <v>578</v>
      </c>
      <c r="J99" s="170" t="s">
        <v>579</v>
      </c>
      <c r="K99" s="170" t="s">
        <v>167</v>
      </c>
      <c r="L99" s="170" t="s">
        <v>712</v>
      </c>
      <c r="M99" s="170" t="s">
        <v>165</v>
      </c>
      <c r="N99" s="180">
        <v>45918</v>
      </c>
      <c r="O99" s="180">
        <v>45913</v>
      </c>
      <c r="P99" s="170" t="s">
        <v>713</v>
      </c>
      <c r="Q99" s="170" t="s">
        <v>569</v>
      </c>
      <c r="R99" s="170" t="s">
        <v>570</v>
      </c>
      <c r="S99" s="193" t="s">
        <v>922</v>
      </c>
      <c r="T99" s="194" t="s">
        <v>186</v>
      </c>
      <c r="U99" s="194" t="s">
        <v>923</v>
      </c>
      <c r="V99" s="194" t="s">
        <v>24</v>
      </c>
      <c r="W99" s="194" t="s">
        <v>23</v>
      </c>
      <c r="X99" s="194" t="s">
        <v>598</v>
      </c>
      <c r="Y99" s="194" t="s">
        <v>599</v>
      </c>
      <c r="Z99" s="170" t="s">
        <v>155</v>
      </c>
      <c r="AA99" s="188" t="s">
        <v>551</v>
      </c>
      <c r="AB99" s="188" t="s">
        <v>551</v>
      </c>
      <c r="AC99" s="170" t="s">
        <v>206</v>
      </c>
      <c r="AD99" s="176">
        <v>1</v>
      </c>
      <c r="AE99" s="170" t="s">
        <v>134</v>
      </c>
      <c r="AF99" s="176">
        <v>1</v>
      </c>
      <c r="AG99" s="176">
        <v>1</v>
      </c>
      <c r="AH99" s="176" t="s">
        <v>28</v>
      </c>
      <c r="AI99" s="180">
        <v>45936</v>
      </c>
      <c r="AJ99" s="176">
        <v>35</v>
      </c>
      <c r="AK99" s="174" t="s">
        <v>924</v>
      </c>
      <c r="AL99" s="180">
        <v>45936</v>
      </c>
      <c r="AM99" s="176" t="s">
        <v>641</v>
      </c>
      <c r="AN99" s="170" t="s">
        <v>925</v>
      </c>
      <c r="AO99" s="191" t="s">
        <v>636</v>
      </c>
      <c r="AP99" s="191" t="s">
        <v>600</v>
      </c>
      <c r="AQ99" s="170" t="s">
        <v>66</v>
      </c>
      <c r="AR99" s="176">
        <v>3</v>
      </c>
      <c r="AS99" s="170" t="s">
        <v>69</v>
      </c>
      <c r="AT99" s="176">
        <v>4</v>
      </c>
      <c r="AU99" s="170" t="s">
        <v>73</v>
      </c>
      <c r="AV99" s="176">
        <v>5</v>
      </c>
      <c r="AW99" s="170" t="s">
        <v>101</v>
      </c>
      <c r="AX99" s="176">
        <v>5</v>
      </c>
      <c r="AY99" s="170" t="s">
        <v>102</v>
      </c>
      <c r="AZ99" s="176">
        <v>5</v>
      </c>
      <c r="BA99" s="170" t="s">
        <v>103</v>
      </c>
      <c r="BB99" s="176">
        <v>5</v>
      </c>
      <c r="BC99" s="177">
        <f t="shared" si="17"/>
        <v>60</v>
      </c>
      <c r="BD99" s="176" t="str">
        <f>+IF($F99="","",IF(BC99="","",IF(BC99&lt;=EvaluacionControl!$I$13,"Deficiente",IF(BC99&lt;=EvaluacionControl!$I$14,"Débil",IF(BC99&lt;=EvaluacionControl!$I$15,"Regular",IF(BC99&lt;=EvaluacionControl!$I$16,"Bueno",IF(BC99&lt;=EvaluacionControl!$I$17,"Adecuado","Optimo")))))))</f>
        <v>Bueno</v>
      </c>
      <c r="BE99" s="176">
        <f t="shared" si="18"/>
        <v>3</v>
      </c>
      <c r="BF99" s="177">
        <f t="shared" si="19"/>
        <v>125</v>
      </c>
      <c r="BG99" s="176" t="str">
        <f>+IF($F99="","",IF(BF99="","",IF(BF99&lt;=EvaluacionControl!$I$13,"Deficiente",IF(BF99&lt;=EvaluacionControl!$I$14,"Débil",IF(BF99&lt;=EvaluacionControl!$I$15,"Regular",IF(BF99&lt;=EvaluacionControl!$I$16,"Bueno",IF(BF99&lt;=EvaluacionControl!$I$17,"Adecuado","Optimo")))))))</f>
        <v>Optimo</v>
      </c>
      <c r="BH99" s="176">
        <f t="shared" si="20"/>
        <v>5</v>
      </c>
      <c r="BI99" s="177">
        <f t="shared" si="21"/>
        <v>1</v>
      </c>
      <c r="BJ99" s="177">
        <f t="shared" si="22"/>
        <v>1</v>
      </c>
      <c r="BK99" s="176">
        <f t="shared" si="23"/>
        <v>1</v>
      </c>
      <c r="BL99" s="176" t="str">
        <f>IF($BK99="","",IF(BK99&lt;=RInherente!$H$11,"BAJO",IF(BK99&lt;=RInherente!$H$12,"BAJO",IF(BK99&lt;=RInherente!$H$13,"MEDIO",IF(BK99&lt;=RInherente!$H$14,"ALTO","MUY ALTO")))))</f>
        <v>BAJO</v>
      </c>
      <c r="BM99" s="178" t="s">
        <v>383</v>
      </c>
      <c r="BN99" s="178"/>
      <c r="BO99" s="179" t="s">
        <v>385</v>
      </c>
      <c r="BP99" s="179"/>
      <c r="BQ99" s="179"/>
      <c r="BR99" s="174" t="s">
        <v>384</v>
      </c>
      <c r="BS99" s="179" t="s">
        <v>385</v>
      </c>
      <c r="BT99" s="171">
        <v>43861</v>
      </c>
      <c r="BU99" s="171">
        <v>43277</v>
      </c>
      <c r="BV99" s="179" t="s">
        <v>386</v>
      </c>
      <c r="BW99" s="179"/>
      <c r="BX99" s="178" t="s">
        <v>387</v>
      </c>
      <c r="BY99" s="147"/>
      <c r="BZ99" s="7" t="str">
        <f t="shared" si="12"/>
        <v>Implementación del Sistema de SI</v>
      </c>
      <c r="CA99" s="7">
        <f>+COUNTIFS($BZ$12:BZ99,BZ99)</f>
        <v>60</v>
      </c>
      <c r="CB99" s="147" t="str">
        <f t="shared" si="13"/>
        <v>PRO-PTS-01</v>
      </c>
      <c r="CC99" s="7" t="str">
        <f t="shared" si="14"/>
        <v>Tecnología de la Información</v>
      </c>
      <c r="CD99" s="7" t="str">
        <f t="shared" si="15"/>
        <v>Seguridad de la informacion</v>
      </c>
    </row>
    <row r="100" spans="1:82" ht="65" x14ac:dyDescent="0.3">
      <c r="A100" s="7" t="str">
        <f t="shared" si="16"/>
        <v>Implementación del Sistema de SI</v>
      </c>
      <c r="B100" s="170">
        <v>89</v>
      </c>
      <c r="C100" s="180">
        <v>45936</v>
      </c>
      <c r="D100" s="172" t="s">
        <v>710</v>
      </c>
      <c r="E100" s="170" t="s">
        <v>162</v>
      </c>
      <c r="F100" s="173" t="s">
        <v>336</v>
      </c>
      <c r="G100" s="173" t="s">
        <v>680</v>
      </c>
      <c r="H100" s="173" t="s">
        <v>711</v>
      </c>
      <c r="I100" s="170" t="s">
        <v>578</v>
      </c>
      <c r="J100" s="170" t="s">
        <v>579</v>
      </c>
      <c r="K100" s="170" t="s">
        <v>167</v>
      </c>
      <c r="L100" s="170" t="s">
        <v>712</v>
      </c>
      <c r="M100" s="170" t="s">
        <v>165</v>
      </c>
      <c r="N100" s="180">
        <v>45918</v>
      </c>
      <c r="O100" s="180">
        <v>45913</v>
      </c>
      <c r="P100" s="170" t="s">
        <v>713</v>
      </c>
      <c r="Q100" s="170" t="s">
        <v>569</v>
      </c>
      <c r="R100" s="170" t="s">
        <v>570</v>
      </c>
      <c r="S100" s="193" t="s">
        <v>926</v>
      </c>
      <c r="T100" s="194" t="s">
        <v>186</v>
      </c>
      <c r="U100" s="194" t="s">
        <v>927</v>
      </c>
      <c r="V100" s="194" t="s">
        <v>24</v>
      </c>
      <c r="W100" s="194" t="s">
        <v>23</v>
      </c>
      <c r="X100" s="194" t="s">
        <v>598</v>
      </c>
      <c r="Y100" s="194" t="s">
        <v>599</v>
      </c>
      <c r="Z100" s="170" t="s">
        <v>155</v>
      </c>
      <c r="AA100" s="188" t="s">
        <v>551</v>
      </c>
      <c r="AB100" s="188" t="s">
        <v>551</v>
      </c>
      <c r="AC100" s="170" t="s">
        <v>206</v>
      </c>
      <c r="AD100" s="176">
        <v>1</v>
      </c>
      <c r="AE100" s="170" t="s">
        <v>134</v>
      </c>
      <c r="AF100" s="176">
        <v>1</v>
      </c>
      <c r="AG100" s="176">
        <v>1</v>
      </c>
      <c r="AH100" s="176" t="s">
        <v>28</v>
      </c>
      <c r="AI100" s="180">
        <v>45936</v>
      </c>
      <c r="AJ100" s="176">
        <v>36</v>
      </c>
      <c r="AK100" s="174" t="s">
        <v>928</v>
      </c>
      <c r="AL100" s="180">
        <v>45936</v>
      </c>
      <c r="AM100" s="176" t="s">
        <v>929</v>
      </c>
      <c r="AN100" s="170" t="s">
        <v>930</v>
      </c>
      <c r="AO100" s="191" t="s">
        <v>636</v>
      </c>
      <c r="AP100" s="191" t="s">
        <v>600</v>
      </c>
      <c r="AQ100" s="170" t="s">
        <v>66</v>
      </c>
      <c r="AR100" s="176">
        <v>3</v>
      </c>
      <c r="AS100" s="170" t="s">
        <v>69</v>
      </c>
      <c r="AT100" s="176">
        <v>4</v>
      </c>
      <c r="AU100" s="170" t="s">
        <v>73</v>
      </c>
      <c r="AV100" s="176">
        <v>5</v>
      </c>
      <c r="AW100" s="170" t="s">
        <v>101</v>
      </c>
      <c r="AX100" s="176">
        <v>5</v>
      </c>
      <c r="AY100" s="170" t="s">
        <v>102</v>
      </c>
      <c r="AZ100" s="176">
        <v>5</v>
      </c>
      <c r="BA100" s="170" t="s">
        <v>103</v>
      </c>
      <c r="BB100" s="176">
        <v>5</v>
      </c>
      <c r="BC100" s="177">
        <f t="shared" si="17"/>
        <v>60</v>
      </c>
      <c r="BD100" s="176" t="str">
        <f>+IF($F100="","",IF(BC100="","",IF(BC100&lt;=EvaluacionControl!$I$13,"Deficiente",IF(BC100&lt;=EvaluacionControl!$I$14,"Débil",IF(BC100&lt;=EvaluacionControl!$I$15,"Regular",IF(BC100&lt;=EvaluacionControl!$I$16,"Bueno",IF(BC100&lt;=EvaluacionControl!$I$17,"Adecuado","Optimo")))))))</f>
        <v>Bueno</v>
      </c>
      <c r="BE100" s="176">
        <f t="shared" si="18"/>
        <v>3</v>
      </c>
      <c r="BF100" s="177">
        <f t="shared" si="19"/>
        <v>125</v>
      </c>
      <c r="BG100" s="176" t="str">
        <f>+IF($F100="","",IF(BF100="","",IF(BF100&lt;=EvaluacionControl!$I$13,"Deficiente",IF(BF100&lt;=EvaluacionControl!$I$14,"Débil",IF(BF100&lt;=EvaluacionControl!$I$15,"Regular",IF(BF100&lt;=EvaluacionControl!$I$16,"Bueno",IF(BF100&lt;=EvaluacionControl!$I$17,"Adecuado","Optimo")))))))</f>
        <v>Optimo</v>
      </c>
      <c r="BH100" s="176">
        <f t="shared" si="20"/>
        <v>5</v>
      </c>
      <c r="BI100" s="177">
        <f t="shared" si="21"/>
        <v>1</v>
      </c>
      <c r="BJ100" s="177">
        <f t="shared" si="22"/>
        <v>1</v>
      </c>
      <c r="BK100" s="176">
        <f t="shared" si="23"/>
        <v>1</v>
      </c>
      <c r="BL100" s="176" t="str">
        <f>IF($BK100="","",IF(BK100&lt;=RInherente!$H$11,"BAJO",IF(BK100&lt;=RInherente!$H$12,"BAJO",IF(BK100&lt;=RInherente!$H$13,"MEDIO",IF(BK100&lt;=RInherente!$H$14,"ALTO","MUY ALTO")))))</f>
        <v>BAJO</v>
      </c>
      <c r="BM100" s="178" t="s">
        <v>383</v>
      </c>
      <c r="BN100" s="178"/>
      <c r="BO100" s="179" t="s">
        <v>385</v>
      </c>
      <c r="BP100" s="179"/>
      <c r="BQ100" s="179"/>
      <c r="BR100" s="174" t="s">
        <v>384</v>
      </c>
      <c r="BS100" s="179" t="s">
        <v>385</v>
      </c>
      <c r="BT100" s="171">
        <v>43861</v>
      </c>
      <c r="BU100" s="171">
        <v>43277</v>
      </c>
      <c r="BV100" s="179" t="s">
        <v>386</v>
      </c>
      <c r="BW100" s="179"/>
      <c r="BX100" s="178" t="s">
        <v>387</v>
      </c>
      <c r="BY100" s="147"/>
      <c r="BZ100" s="7" t="str">
        <f t="shared" si="12"/>
        <v>Implementación del Sistema de SI</v>
      </c>
      <c r="CA100" s="7">
        <f>+COUNTIFS($BZ$12:BZ100,BZ100)</f>
        <v>61</v>
      </c>
      <c r="CB100" s="147" t="str">
        <f t="shared" si="13"/>
        <v>PRO-PTS-01</v>
      </c>
      <c r="CC100" s="7" t="str">
        <f t="shared" si="14"/>
        <v>Tecnología de la Información</v>
      </c>
      <c r="CD100" s="7" t="str">
        <f t="shared" si="15"/>
        <v>Seguridad de la informacion</v>
      </c>
    </row>
    <row r="101" spans="1:82" ht="65" x14ac:dyDescent="0.3">
      <c r="A101" s="7" t="str">
        <f t="shared" si="16"/>
        <v>Implementación del Sistema de SI</v>
      </c>
      <c r="B101" s="170">
        <v>90</v>
      </c>
      <c r="C101" s="180">
        <v>45936</v>
      </c>
      <c r="D101" s="172" t="s">
        <v>710</v>
      </c>
      <c r="E101" s="170" t="s">
        <v>162</v>
      </c>
      <c r="F101" s="173" t="s">
        <v>336</v>
      </c>
      <c r="G101" s="173" t="s">
        <v>680</v>
      </c>
      <c r="H101" s="173" t="s">
        <v>711</v>
      </c>
      <c r="I101" s="170" t="s">
        <v>578</v>
      </c>
      <c r="J101" s="170" t="s">
        <v>579</v>
      </c>
      <c r="K101" s="170" t="s">
        <v>167</v>
      </c>
      <c r="L101" s="170" t="s">
        <v>712</v>
      </c>
      <c r="M101" s="170" t="s">
        <v>165</v>
      </c>
      <c r="N101" s="180">
        <v>45918</v>
      </c>
      <c r="O101" s="180">
        <v>45913</v>
      </c>
      <c r="P101" s="170" t="s">
        <v>713</v>
      </c>
      <c r="Q101" s="170" t="s">
        <v>569</v>
      </c>
      <c r="R101" s="170" t="s">
        <v>570</v>
      </c>
      <c r="S101" s="193" t="s">
        <v>931</v>
      </c>
      <c r="T101" s="194" t="s">
        <v>186</v>
      </c>
      <c r="U101" s="194" t="s">
        <v>932</v>
      </c>
      <c r="V101" s="194" t="s">
        <v>24</v>
      </c>
      <c r="W101" s="194" t="s">
        <v>23</v>
      </c>
      <c r="X101" s="194" t="s">
        <v>598</v>
      </c>
      <c r="Y101" s="194" t="s">
        <v>599</v>
      </c>
      <c r="Z101" s="170" t="s">
        <v>155</v>
      </c>
      <c r="AA101" s="188" t="s">
        <v>551</v>
      </c>
      <c r="AB101" s="188" t="s">
        <v>551</v>
      </c>
      <c r="AC101" s="170" t="s">
        <v>206</v>
      </c>
      <c r="AD101" s="176">
        <v>1</v>
      </c>
      <c r="AE101" s="170" t="s">
        <v>134</v>
      </c>
      <c r="AF101" s="176">
        <v>1</v>
      </c>
      <c r="AG101" s="176">
        <v>1</v>
      </c>
      <c r="AH101" s="176" t="s">
        <v>28</v>
      </c>
      <c r="AI101" s="180">
        <v>45936</v>
      </c>
      <c r="AJ101" s="176">
        <v>37</v>
      </c>
      <c r="AK101" s="174" t="s">
        <v>1034</v>
      </c>
      <c r="AL101" s="180">
        <v>45936</v>
      </c>
      <c r="AM101" s="176" t="s">
        <v>732</v>
      </c>
      <c r="AN101" s="170" t="s">
        <v>933</v>
      </c>
      <c r="AO101" s="191" t="s">
        <v>636</v>
      </c>
      <c r="AP101" s="191" t="s">
        <v>600</v>
      </c>
      <c r="AQ101" s="170" t="s">
        <v>66</v>
      </c>
      <c r="AR101" s="176">
        <v>3</v>
      </c>
      <c r="AS101" s="170" t="s">
        <v>69</v>
      </c>
      <c r="AT101" s="176">
        <v>4</v>
      </c>
      <c r="AU101" s="170" t="s">
        <v>73</v>
      </c>
      <c r="AV101" s="176">
        <v>5</v>
      </c>
      <c r="AW101" s="170" t="s">
        <v>93</v>
      </c>
      <c r="AX101" s="176">
        <v>2</v>
      </c>
      <c r="AY101" s="170" t="s">
        <v>102</v>
      </c>
      <c r="AZ101" s="176">
        <v>5</v>
      </c>
      <c r="BA101" s="170" t="s">
        <v>103</v>
      </c>
      <c r="BB101" s="176">
        <v>5</v>
      </c>
      <c r="BC101" s="177">
        <f t="shared" si="17"/>
        <v>60</v>
      </c>
      <c r="BD101" s="176" t="str">
        <f>+IF($F101="","",IF(BC101="","",IF(BC101&lt;=EvaluacionControl!$I$13,"Deficiente",IF(BC101&lt;=EvaluacionControl!$I$14,"Débil",IF(BC101&lt;=EvaluacionControl!$I$15,"Regular",IF(BC101&lt;=EvaluacionControl!$I$16,"Bueno",IF(BC101&lt;=EvaluacionControl!$I$17,"Adecuado","Optimo")))))))</f>
        <v>Bueno</v>
      </c>
      <c r="BE101" s="176">
        <f t="shared" si="18"/>
        <v>3</v>
      </c>
      <c r="BF101" s="177">
        <f t="shared" si="19"/>
        <v>50</v>
      </c>
      <c r="BG101" s="176" t="str">
        <f>+IF($F101="","",IF(BF101="","",IF(BF101&lt;=EvaluacionControl!$I$13,"Deficiente",IF(BF101&lt;=EvaluacionControl!$I$14,"Débil",IF(BF101&lt;=EvaluacionControl!$I$15,"Regular",IF(BF101&lt;=EvaluacionControl!$I$16,"Bueno",IF(BF101&lt;=EvaluacionControl!$I$17,"Adecuado","Optimo")))))))</f>
        <v>Bueno</v>
      </c>
      <c r="BH101" s="176">
        <f t="shared" si="20"/>
        <v>3</v>
      </c>
      <c r="BI101" s="177">
        <f t="shared" si="21"/>
        <v>1</v>
      </c>
      <c r="BJ101" s="177">
        <f t="shared" si="22"/>
        <v>1</v>
      </c>
      <c r="BK101" s="176">
        <f t="shared" si="23"/>
        <v>1</v>
      </c>
      <c r="BL101" s="176" t="str">
        <f>IF($BK101="","",IF(BK101&lt;=RInherente!$H$11,"BAJO",IF(BK101&lt;=RInherente!$H$12,"BAJO",IF(BK101&lt;=RInherente!$H$13,"MEDIO",IF(BK101&lt;=RInherente!$H$14,"ALTO","MUY ALTO")))))</f>
        <v>BAJO</v>
      </c>
      <c r="BM101" s="178" t="s">
        <v>383</v>
      </c>
      <c r="BN101" s="178"/>
      <c r="BO101" s="179" t="s">
        <v>385</v>
      </c>
      <c r="BP101" s="179"/>
      <c r="BQ101" s="179"/>
      <c r="BR101" s="174" t="s">
        <v>384</v>
      </c>
      <c r="BS101" s="179" t="s">
        <v>385</v>
      </c>
      <c r="BT101" s="171">
        <v>43861</v>
      </c>
      <c r="BU101" s="171">
        <v>43277</v>
      </c>
      <c r="BV101" s="179" t="s">
        <v>386</v>
      </c>
      <c r="BW101" s="179"/>
      <c r="BX101" s="178" t="s">
        <v>387</v>
      </c>
      <c r="BY101" s="147"/>
      <c r="BZ101" s="7" t="str">
        <f t="shared" si="12"/>
        <v>Implementación del Sistema de SI</v>
      </c>
      <c r="CA101" s="7">
        <f>+COUNTIFS($BZ$12:BZ101,BZ101)</f>
        <v>62</v>
      </c>
      <c r="CB101" s="147" t="str">
        <f t="shared" si="13"/>
        <v>PRO-PTS-01</v>
      </c>
      <c r="CC101" s="7" t="str">
        <f t="shared" si="14"/>
        <v>Tecnología de la Información</v>
      </c>
      <c r="CD101" s="7" t="str">
        <f t="shared" si="15"/>
        <v>Seguridad de la informacion</v>
      </c>
    </row>
    <row r="102" spans="1:82" ht="65" x14ac:dyDescent="0.3">
      <c r="A102" s="7" t="str">
        <f t="shared" si="16"/>
        <v>Implementación del Sistema de SI</v>
      </c>
      <c r="B102" s="170">
        <v>91</v>
      </c>
      <c r="C102" s="180">
        <v>45936</v>
      </c>
      <c r="D102" s="172" t="s">
        <v>710</v>
      </c>
      <c r="E102" s="170" t="s">
        <v>162</v>
      </c>
      <c r="F102" s="173" t="s">
        <v>336</v>
      </c>
      <c r="G102" s="173" t="s">
        <v>680</v>
      </c>
      <c r="H102" s="173" t="s">
        <v>711</v>
      </c>
      <c r="I102" s="170" t="s">
        <v>578</v>
      </c>
      <c r="J102" s="170" t="s">
        <v>579</v>
      </c>
      <c r="K102" s="170" t="s">
        <v>167</v>
      </c>
      <c r="L102" s="170" t="s">
        <v>712</v>
      </c>
      <c r="M102" s="170" t="s">
        <v>165</v>
      </c>
      <c r="N102" s="180">
        <v>45918</v>
      </c>
      <c r="O102" s="180">
        <v>45913</v>
      </c>
      <c r="P102" s="170" t="s">
        <v>713</v>
      </c>
      <c r="Q102" s="170" t="s">
        <v>569</v>
      </c>
      <c r="R102" s="170" t="s">
        <v>570</v>
      </c>
      <c r="S102" s="193" t="s">
        <v>934</v>
      </c>
      <c r="T102" s="194" t="s">
        <v>186</v>
      </c>
      <c r="U102" s="194" t="s">
        <v>935</v>
      </c>
      <c r="V102" s="194" t="s">
        <v>24</v>
      </c>
      <c r="W102" s="194" t="s">
        <v>23</v>
      </c>
      <c r="X102" s="194" t="s">
        <v>598</v>
      </c>
      <c r="Y102" s="194" t="s">
        <v>599</v>
      </c>
      <c r="Z102" s="170" t="s">
        <v>155</v>
      </c>
      <c r="AA102" s="188" t="s">
        <v>551</v>
      </c>
      <c r="AB102" s="188" t="s">
        <v>551</v>
      </c>
      <c r="AC102" s="170" t="s">
        <v>206</v>
      </c>
      <c r="AD102" s="176">
        <v>1</v>
      </c>
      <c r="AE102" s="170" t="s">
        <v>134</v>
      </c>
      <c r="AF102" s="176">
        <v>1</v>
      </c>
      <c r="AG102" s="176">
        <v>1</v>
      </c>
      <c r="AH102" s="176" t="s">
        <v>28</v>
      </c>
      <c r="AI102" s="180">
        <v>45936</v>
      </c>
      <c r="AJ102" s="176">
        <v>84</v>
      </c>
      <c r="AK102" s="174" t="s">
        <v>936</v>
      </c>
      <c r="AL102" s="180">
        <v>45936</v>
      </c>
      <c r="AM102" s="176" t="s">
        <v>641</v>
      </c>
      <c r="AN102" s="170" t="s">
        <v>937</v>
      </c>
      <c r="AO102" s="191" t="s">
        <v>613</v>
      </c>
      <c r="AP102" s="191" t="s">
        <v>600</v>
      </c>
      <c r="AQ102" s="170" t="s">
        <v>66</v>
      </c>
      <c r="AR102" s="176">
        <v>3</v>
      </c>
      <c r="AS102" s="170" t="s">
        <v>69</v>
      </c>
      <c r="AT102" s="176">
        <v>4</v>
      </c>
      <c r="AU102" s="170" t="s">
        <v>73</v>
      </c>
      <c r="AV102" s="176">
        <v>5</v>
      </c>
      <c r="AW102" s="170" t="s">
        <v>101</v>
      </c>
      <c r="AX102" s="176">
        <v>5</v>
      </c>
      <c r="AY102" s="170" t="s">
        <v>102</v>
      </c>
      <c r="AZ102" s="176">
        <v>5</v>
      </c>
      <c r="BA102" s="170" t="s">
        <v>103</v>
      </c>
      <c r="BB102" s="176">
        <v>5</v>
      </c>
      <c r="BC102" s="177">
        <f t="shared" si="17"/>
        <v>60</v>
      </c>
      <c r="BD102" s="176" t="str">
        <f>+IF($F102="","",IF(BC102="","",IF(BC102&lt;=EvaluacionControl!$I$13,"Deficiente",IF(BC102&lt;=EvaluacionControl!$I$14,"Débil",IF(BC102&lt;=EvaluacionControl!$I$15,"Regular",IF(BC102&lt;=EvaluacionControl!$I$16,"Bueno",IF(BC102&lt;=EvaluacionControl!$I$17,"Adecuado","Optimo")))))))</f>
        <v>Bueno</v>
      </c>
      <c r="BE102" s="176">
        <f t="shared" si="18"/>
        <v>3</v>
      </c>
      <c r="BF102" s="177">
        <f t="shared" si="19"/>
        <v>125</v>
      </c>
      <c r="BG102" s="176" t="str">
        <f>+IF($F102="","",IF(BF102="","",IF(BF102&lt;=EvaluacionControl!$I$13,"Deficiente",IF(BF102&lt;=EvaluacionControl!$I$14,"Débil",IF(BF102&lt;=EvaluacionControl!$I$15,"Regular",IF(BF102&lt;=EvaluacionControl!$I$16,"Bueno",IF(BF102&lt;=EvaluacionControl!$I$17,"Adecuado","Optimo")))))))</f>
        <v>Optimo</v>
      </c>
      <c r="BH102" s="176">
        <f t="shared" si="20"/>
        <v>5</v>
      </c>
      <c r="BI102" s="177">
        <f t="shared" si="21"/>
        <v>1</v>
      </c>
      <c r="BJ102" s="177">
        <f t="shared" si="22"/>
        <v>1</v>
      </c>
      <c r="BK102" s="176">
        <f t="shared" si="23"/>
        <v>1</v>
      </c>
      <c r="BL102" s="176" t="str">
        <f>IF($BK102="","",IF(BK102&lt;=RInherente!$H$11,"BAJO",IF(BK102&lt;=RInherente!$H$12,"BAJO",IF(BK102&lt;=RInherente!$H$13,"MEDIO",IF(BK102&lt;=RInherente!$H$14,"ALTO","MUY ALTO")))))</f>
        <v>BAJO</v>
      </c>
      <c r="BM102" s="178" t="s">
        <v>383</v>
      </c>
      <c r="BN102" s="178"/>
      <c r="BO102" s="179" t="s">
        <v>385</v>
      </c>
      <c r="BP102" s="179"/>
      <c r="BQ102" s="179"/>
      <c r="BR102" s="174" t="s">
        <v>384</v>
      </c>
      <c r="BS102" s="179" t="s">
        <v>385</v>
      </c>
      <c r="BT102" s="171">
        <v>43861</v>
      </c>
      <c r="BU102" s="171">
        <v>43277</v>
      </c>
      <c r="BV102" s="179" t="s">
        <v>386</v>
      </c>
      <c r="BW102" s="179"/>
      <c r="BX102" s="178" t="s">
        <v>387</v>
      </c>
      <c r="BY102" s="147"/>
      <c r="BZ102" s="7" t="str">
        <f t="shared" si="12"/>
        <v>Implementación del Sistema de SI</v>
      </c>
      <c r="CA102" s="7">
        <f>+COUNTIFS($BZ$12:BZ102,BZ102)</f>
        <v>63</v>
      </c>
      <c r="CB102" s="147" t="str">
        <f t="shared" si="13"/>
        <v>PRO-PTS-01</v>
      </c>
      <c r="CC102" s="7" t="str">
        <f t="shared" si="14"/>
        <v>Tecnología de la Información</v>
      </c>
      <c r="CD102" s="7" t="str">
        <f t="shared" si="15"/>
        <v>Seguridad de la informacion</v>
      </c>
    </row>
    <row r="103" spans="1:82" ht="65" x14ac:dyDescent="0.3">
      <c r="A103" s="7" t="str">
        <f t="shared" si="16"/>
        <v>Implementación del Sistema de SI</v>
      </c>
      <c r="B103" s="170">
        <v>92</v>
      </c>
      <c r="C103" s="180">
        <v>45936</v>
      </c>
      <c r="D103" s="172" t="s">
        <v>710</v>
      </c>
      <c r="E103" s="170" t="s">
        <v>162</v>
      </c>
      <c r="F103" s="173" t="s">
        <v>336</v>
      </c>
      <c r="G103" s="173" t="s">
        <v>680</v>
      </c>
      <c r="H103" s="173" t="s">
        <v>711</v>
      </c>
      <c r="I103" s="170" t="s">
        <v>578</v>
      </c>
      <c r="J103" s="170" t="s">
        <v>579</v>
      </c>
      <c r="K103" s="170" t="s">
        <v>167</v>
      </c>
      <c r="L103" s="170" t="s">
        <v>712</v>
      </c>
      <c r="M103" s="170" t="s">
        <v>165</v>
      </c>
      <c r="N103" s="180">
        <v>45918</v>
      </c>
      <c r="O103" s="180">
        <v>45913</v>
      </c>
      <c r="P103" s="170" t="s">
        <v>713</v>
      </c>
      <c r="Q103" s="170" t="s">
        <v>569</v>
      </c>
      <c r="R103" s="170" t="s">
        <v>570</v>
      </c>
      <c r="S103" s="193" t="s">
        <v>938</v>
      </c>
      <c r="T103" s="194" t="s">
        <v>186</v>
      </c>
      <c r="U103" s="194" t="s">
        <v>939</v>
      </c>
      <c r="V103" s="194" t="s">
        <v>24</v>
      </c>
      <c r="W103" s="194" t="s">
        <v>23</v>
      </c>
      <c r="X103" s="194" t="s">
        <v>598</v>
      </c>
      <c r="Y103" s="194" t="s">
        <v>599</v>
      </c>
      <c r="Z103" s="170" t="s">
        <v>155</v>
      </c>
      <c r="AA103" s="188" t="s">
        <v>551</v>
      </c>
      <c r="AB103" s="188" t="s">
        <v>551</v>
      </c>
      <c r="AC103" s="170" t="s">
        <v>206</v>
      </c>
      <c r="AD103" s="176">
        <v>1</v>
      </c>
      <c r="AE103" s="170" t="s">
        <v>134</v>
      </c>
      <c r="AF103" s="176">
        <v>1</v>
      </c>
      <c r="AG103" s="176">
        <v>1</v>
      </c>
      <c r="AH103" s="176" t="s">
        <v>28</v>
      </c>
      <c r="AI103" s="180">
        <v>45936</v>
      </c>
      <c r="AJ103" s="176">
        <v>85</v>
      </c>
      <c r="AK103" s="174" t="s">
        <v>803</v>
      </c>
      <c r="AL103" s="180">
        <v>45936</v>
      </c>
      <c r="AM103" s="176" t="s">
        <v>641</v>
      </c>
      <c r="AN103" s="170" t="s">
        <v>940</v>
      </c>
      <c r="AO103" s="191" t="s">
        <v>613</v>
      </c>
      <c r="AP103" s="191" t="s">
        <v>600</v>
      </c>
      <c r="AQ103" s="170" t="s">
        <v>66</v>
      </c>
      <c r="AR103" s="176">
        <v>3</v>
      </c>
      <c r="AS103" s="170" t="s">
        <v>69</v>
      </c>
      <c r="AT103" s="176">
        <v>4</v>
      </c>
      <c r="AU103" s="170" t="s">
        <v>73</v>
      </c>
      <c r="AV103" s="176">
        <v>5</v>
      </c>
      <c r="AW103" s="170" t="s">
        <v>101</v>
      </c>
      <c r="AX103" s="176">
        <v>5</v>
      </c>
      <c r="AY103" s="170" t="s">
        <v>102</v>
      </c>
      <c r="AZ103" s="176">
        <v>5</v>
      </c>
      <c r="BA103" s="170" t="s">
        <v>103</v>
      </c>
      <c r="BB103" s="176">
        <v>5</v>
      </c>
      <c r="BC103" s="177">
        <f t="shared" si="17"/>
        <v>60</v>
      </c>
      <c r="BD103" s="176" t="str">
        <f>+IF($F103="","",IF(BC103="","",IF(BC103&lt;=EvaluacionControl!$I$13,"Deficiente",IF(BC103&lt;=EvaluacionControl!$I$14,"Débil",IF(BC103&lt;=EvaluacionControl!$I$15,"Regular",IF(BC103&lt;=EvaluacionControl!$I$16,"Bueno",IF(BC103&lt;=EvaluacionControl!$I$17,"Adecuado","Optimo")))))))</f>
        <v>Bueno</v>
      </c>
      <c r="BE103" s="176">
        <f t="shared" si="18"/>
        <v>3</v>
      </c>
      <c r="BF103" s="177">
        <f t="shared" si="19"/>
        <v>125</v>
      </c>
      <c r="BG103" s="176" t="str">
        <f>+IF($F103="","",IF(BF103="","",IF(BF103&lt;=EvaluacionControl!$I$13,"Deficiente",IF(BF103&lt;=EvaluacionControl!$I$14,"Débil",IF(BF103&lt;=EvaluacionControl!$I$15,"Regular",IF(BF103&lt;=EvaluacionControl!$I$16,"Bueno",IF(BF103&lt;=EvaluacionControl!$I$17,"Adecuado","Optimo")))))))</f>
        <v>Optimo</v>
      </c>
      <c r="BH103" s="176">
        <f t="shared" si="20"/>
        <v>5</v>
      </c>
      <c r="BI103" s="177">
        <f t="shared" si="21"/>
        <v>1</v>
      </c>
      <c r="BJ103" s="177">
        <f t="shared" si="22"/>
        <v>1</v>
      </c>
      <c r="BK103" s="176">
        <f t="shared" si="23"/>
        <v>1</v>
      </c>
      <c r="BL103" s="176" t="str">
        <f>IF($BK103="","",IF(BK103&lt;=RInherente!$H$11,"BAJO",IF(BK103&lt;=RInherente!$H$12,"BAJO",IF(BK103&lt;=RInherente!$H$13,"MEDIO",IF(BK103&lt;=RInherente!$H$14,"ALTO","MUY ALTO")))))</f>
        <v>BAJO</v>
      </c>
      <c r="BM103" s="178" t="s">
        <v>383</v>
      </c>
      <c r="BN103" s="178"/>
      <c r="BO103" s="179" t="s">
        <v>385</v>
      </c>
      <c r="BP103" s="179"/>
      <c r="BQ103" s="179"/>
      <c r="BR103" s="174" t="s">
        <v>384</v>
      </c>
      <c r="BS103" s="179" t="s">
        <v>385</v>
      </c>
      <c r="BT103" s="171">
        <v>43861</v>
      </c>
      <c r="BU103" s="171">
        <v>43277</v>
      </c>
      <c r="BV103" s="179" t="s">
        <v>386</v>
      </c>
      <c r="BW103" s="179"/>
      <c r="BX103" s="178" t="s">
        <v>387</v>
      </c>
      <c r="BY103" s="147"/>
      <c r="BZ103" s="7" t="str">
        <f t="shared" si="12"/>
        <v>Implementación del Sistema de SI</v>
      </c>
      <c r="CA103" s="7">
        <f>+COUNTIFS($BZ$12:BZ103,BZ103)</f>
        <v>64</v>
      </c>
      <c r="CB103" s="147" t="str">
        <f t="shared" si="13"/>
        <v>PRO-PTS-01</v>
      </c>
      <c r="CC103" s="7" t="str">
        <f t="shared" si="14"/>
        <v>Tecnología de la Información</v>
      </c>
      <c r="CD103" s="7" t="str">
        <f t="shared" si="15"/>
        <v>Seguridad de la informacion</v>
      </c>
    </row>
    <row r="104" spans="1:82" ht="65" x14ac:dyDescent="0.3">
      <c r="A104" s="7" t="str">
        <f t="shared" si="16"/>
        <v>Implementación del Sistema de SI</v>
      </c>
      <c r="B104" s="170">
        <v>93</v>
      </c>
      <c r="C104" s="180">
        <v>45936</v>
      </c>
      <c r="D104" s="172" t="s">
        <v>710</v>
      </c>
      <c r="E104" s="170" t="s">
        <v>162</v>
      </c>
      <c r="F104" s="173" t="s">
        <v>336</v>
      </c>
      <c r="G104" s="173" t="s">
        <v>680</v>
      </c>
      <c r="H104" s="173" t="s">
        <v>711</v>
      </c>
      <c r="I104" s="170" t="s">
        <v>578</v>
      </c>
      <c r="J104" s="170" t="s">
        <v>579</v>
      </c>
      <c r="K104" s="170" t="s">
        <v>167</v>
      </c>
      <c r="L104" s="170" t="s">
        <v>712</v>
      </c>
      <c r="M104" s="170" t="s">
        <v>165</v>
      </c>
      <c r="N104" s="180">
        <v>45918</v>
      </c>
      <c r="O104" s="180">
        <v>45913</v>
      </c>
      <c r="P104" s="170" t="s">
        <v>713</v>
      </c>
      <c r="Q104" s="170" t="s">
        <v>569</v>
      </c>
      <c r="R104" s="170" t="s">
        <v>570</v>
      </c>
      <c r="S104" s="193" t="s">
        <v>941</v>
      </c>
      <c r="T104" s="194" t="s">
        <v>186</v>
      </c>
      <c r="U104" s="194" t="s">
        <v>942</v>
      </c>
      <c r="V104" s="194" t="s">
        <v>24</v>
      </c>
      <c r="W104" s="194" t="s">
        <v>23</v>
      </c>
      <c r="X104" s="194" t="s">
        <v>598</v>
      </c>
      <c r="Y104" s="194" t="s">
        <v>599</v>
      </c>
      <c r="Z104" s="170" t="s">
        <v>155</v>
      </c>
      <c r="AA104" s="188" t="s">
        <v>551</v>
      </c>
      <c r="AB104" s="188" t="s">
        <v>551</v>
      </c>
      <c r="AC104" s="170" t="s">
        <v>206</v>
      </c>
      <c r="AD104" s="176">
        <v>1</v>
      </c>
      <c r="AE104" s="170" t="s">
        <v>134</v>
      </c>
      <c r="AF104" s="176">
        <v>1</v>
      </c>
      <c r="AG104" s="176">
        <v>1</v>
      </c>
      <c r="AH104" s="176" t="s">
        <v>28</v>
      </c>
      <c r="AI104" s="180">
        <v>45936</v>
      </c>
      <c r="AJ104" s="176">
        <v>86</v>
      </c>
      <c r="AK104" s="174" t="s">
        <v>943</v>
      </c>
      <c r="AL104" s="180">
        <v>45936</v>
      </c>
      <c r="AM104" s="176" t="s">
        <v>944</v>
      </c>
      <c r="AN104" s="170" t="s">
        <v>945</v>
      </c>
      <c r="AO104" s="191" t="s">
        <v>613</v>
      </c>
      <c r="AP104" s="191" t="s">
        <v>600</v>
      </c>
      <c r="AQ104" s="170" t="s">
        <v>66</v>
      </c>
      <c r="AR104" s="176">
        <v>3</v>
      </c>
      <c r="AS104" s="170" t="s">
        <v>69</v>
      </c>
      <c r="AT104" s="176">
        <v>4</v>
      </c>
      <c r="AU104" s="170" t="s">
        <v>73</v>
      </c>
      <c r="AV104" s="176">
        <v>5</v>
      </c>
      <c r="AW104" s="170" t="s">
        <v>101</v>
      </c>
      <c r="AX104" s="176">
        <v>5</v>
      </c>
      <c r="AY104" s="170" t="s">
        <v>102</v>
      </c>
      <c r="AZ104" s="176">
        <v>5</v>
      </c>
      <c r="BA104" s="170" t="s">
        <v>103</v>
      </c>
      <c r="BB104" s="176">
        <v>5</v>
      </c>
      <c r="BC104" s="177">
        <f t="shared" si="17"/>
        <v>60</v>
      </c>
      <c r="BD104" s="176" t="str">
        <f>+IF($F104="","",IF(BC104="","",IF(BC104&lt;=EvaluacionControl!$I$13,"Deficiente",IF(BC104&lt;=EvaluacionControl!$I$14,"Débil",IF(BC104&lt;=EvaluacionControl!$I$15,"Regular",IF(BC104&lt;=EvaluacionControl!$I$16,"Bueno",IF(BC104&lt;=EvaluacionControl!$I$17,"Adecuado","Optimo")))))))</f>
        <v>Bueno</v>
      </c>
      <c r="BE104" s="176">
        <f t="shared" si="18"/>
        <v>3</v>
      </c>
      <c r="BF104" s="177">
        <f t="shared" si="19"/>
        <v>125</v>
      </c>
      <c r="BG104" s="176" t="str">
        <f>+IF($F104="","",IF(BF104="","",IF(BF104&lt;=EvaluacionControl!$I$13,"Deficiente",IF(BF104&lt;=EvaluacionControl!$I$14,"Débil",IF(BF104&lt;=EvaluacionControl!$I$15,"Regular",IF(BF104&lt;=EvaluacionControl!$I$16,"Bueno",IF(BF104&lt;=EvaluacionControl!$I$17,"Adecuado","Optimo")))))))</f>
        <v>Optimo</v>
      </c>
      <c r="BH104" s="176">
        <f t="shared" si="20"/>
        <v>5</v>
      </c>
      <c r="BI104" s="177">
        <f t="shared" si="21"/>
        <v>1</v>
      </c>
      <c r="BJ104" s="177">
        <f t="shared" si="22"/>
        <v>1</v>
      </c>
      <c r="BK104" s="176">
        <f t="shared" si="23"/>
        <v>1</v>
      </c>
      <c r="BL104" s="176" t="str">
        <f>IF($BK104="","",IF(BK104&lt;=RInherente!$H$11,"BAJO",IF(BK104&lt;=RInherente!$H$12,"BAJO",IF(BK104&lt;=RInherente!$H$13,"MEDIO",IF(BK104&lt;=RInherente!$H$14,"ALTO","MUY ALTO")))))</f>
        <v>BAJO</v>
      </c>
      <c r="BM104" s="178" t="s">
        <v>383</v>
      </c>
      <c r="BN104" s="178"/>
      <c r="BO104" s="179" t="s">
        <v>385</v>
      </c>
      <c r="BP104" s="179"/>
      <c r="BQ104" s="179"/>
      <c r="BR104" s="174" t="s">
        <v>384</v>
      </c>
      <c r="BS104" s="179" t="s">
        <v>385</v>
      </c>
      <c r="BT104" s="171">
        <v>43861</v>
      </c>
      <c r="BU104" s="171">
        <v>43277</v>
      </c>
      <c r="BV104" s="179" t="s">
        <v>386</v>
      </c>
      <c r="BW104" s="179"/>
      <c r="BX104" s="178" t="s">
        <v>387</v>
      </c>
      <c r="BY104" s="147"/>
      <c r="BZ104" s="7" t="str">
        <f t="shared" si="12"/>
        <v>Implementación del Sistema de SI</v>
      </c>
      <c r="CA104" s="7">
        <f>+COUNTIFS($BZ$12:BZ104,BZ104)</f>
        <v>65</v>
      </c>
      <c r="CB104" s="147" t="str">
        <f t="shared" si="13"/>
        <v>PRO-PTS-01</v>
      </c>
      <c r="CC104" s="7" t="str">
        <f t="shared" si="14"/>
        <v>Tecnología de la Información</v>
      </c>
      <c r="CD104" s="7" t="str">
        <f t="shared" si="15"/>
        <v>Seguridad de la informacion</v>
      </c>
    </row>
    <row r="105" spans="1:82" ht="65" x14ac:dyDescent="0.3">
      <c r="A105" s="7" t="str">
        <f t="shared" si="16"/>
        <v>Implementación del Sistema de SI</v>
      </c>
      <c r="B105" s="170">
        <v>94</v>
      </c>
      <c r="C105" s="180">
        <v>45936</v>
      </c>
      <c r="D105" s="172" t="s">
        <v>710</v>
      </c>
      <c r="E105" s="170" t="s">
        <v>162</v>
      </c>
      <c r="F105" s="173" t="s">
        <v>336</v>
      </c>
      <c r="G105" s="173" t="s">
        <v>680</v>
      </c>
      <c r="H105" s="173" t="s">
        <v>711</v>
      </c>
      <c r="I105" s="170" t="s">
        <v>578</v>
      </c>
      <c r="J105" s="170" t="s">
        <v>579</v>
      </c>
      <c r="K105" s="170" t="s">
        <v>167</v>
      </c>
      <c r="L105" s="170" t="s">
        <v>712</v>
      </c>
      <c r="M105" s="170" t="s">
        <v>165</v>
      </c>
      <c r="N105" s="180">
        <v>45918</v>
      </c>
      <c r="O105" s="180">
        <v>45913</v>
      </c>
      <c r="P105" s="170" t="s">
        <v>713</v>
      </c>
      <c r="Q105" s="170" t="s">
        <v>569</v>
      </c>
      <c r="R105" s="170" t="s">
        <v>570</v>
      </c>
      <c r="S105" s="193" t="s">
        <v>946</v>
      </c>
      <c r="T105" s="194" t="s">
        <v>186</v>
      </c>
      <c r="U105" s="194" t="s">
        <v>947</v>
      </c>
      <c r="V105" s="194" t="s">
        <v>24</v>
      </c>
      <c r="W105" s="194" t="s">
        <v>23</v>
      </c>
      <c r="X105" s="194" t="s">
        <v>598</v>
      </c>
      <c r="Y105" s="194" t="s">
        <v>599</v>
      </c>
      <c r="Z105" s="170" t="s">
        <v>155</v>
      </c>
      <c r="AA105" s="188" t="s">
        <v>551</v>
      </c>
      <c r="AB105" s="188" t="s">
        <v>551</v>
      </c>
      <c r="AC105" s="170" t="s">
        <v>206</v>
      </c>
      <c r="AD105" s="176">
        <v>1</v>
      </c>
      <c r="AE105" s="170" t="s">
        <v>134</v>
      </c>
      <c r="AF105" s="176">
        <v>1</v>
      </c>
      <c r="AG105" s="176">
        <v>1</v>
      </c>
      <c r="AH105" s="176" t="s">
        <v>28</v>
      </c>
      <c r="AI105" s="180">
        <v>45936</v>
      </c>
      <c r="AJ105" s="176">
        <v>87</v>
      </c>
      <c r="AK105" s="174" t="s">
        <v>1035</v>
      </c>
      <c r="AL105" s="180">
        <v>45936</v>
      </c>
      <c r="AM105" s="176" t="s">
        <v>677</v>
      </c>
      <c r="AN105" s="170" t="s">
        <v>948</v>
      </c>
      <c r="AO105" s="191" t="s">
        <v>613</v>
      </c>
      <c r="AP105" s="191" t="s">
        <v>600</v>
      </c>
      <c r="AQ105" s="170" t="s">
        <v>66</v>
      </c>
      <c r="AR105" s="176">
        <v>3</v>
      </c>
      <c r="AS105" s="170" t="s">
        <v>69</v>
      </c>
      <c r="AT105" s="176">
        <v>4</v>
      </c>
      <c r="AU105" s="170" t="s">
        <v>73</v>
      </c>
      <c r="AV105" s="176">
        <v>5</v>
      </c>
      <c r="AW105" s="170" t="s">
        <v>101</v>
      </c>
      <c r="AX105" s="176">
        <v>5</v>
      </c>
      <c r="AY105" s="170" t="s">
        <v>102</v>
      </c>
      <c r="AZ105" s="176">
        <v>5</v>
      </c>
      <c r="BA105" s="170" t="s">
        <v>103</v>
      </c>
      <c r="BB105" s="176">
        <v>5</v>
      </c>
      <c r="BC105" s="177">
        <f t="shared" si="17"/>
        <v>60</v>
      </c>
      <c r="BD105" s="176" t="str">
        <f>+IF($F105="","",IF(BC105="","",IF(BC105&lt;=EvaluacionControl!$I$13,"Deficiente",IF(BC105&lt;=EvaluacionControl!$I$14,"Débil",IF(BC105&lt;=EvaluacionControl!$I$15,"Regular",IF(BC105&lt;=EvaluacionControl!$I$16,"Bueno",IF(BC105&lt;=EvaluacionControl!$I$17,"Adecuado","Optimo")))))))</f>
        <v>Bueno</v>
      </c>
      <c r="BE105" s="176">
        <f t="shared" si="18"/>
        <v>3</v>
      </c>
      <c r="BF105" s="177">
        <f t="shared" si="19"/>
        <v>125</v>
      </c>
      <c r="BG105" s="176" t="str">
        <f>+IF($F105="","",IF(BF105="","",IF(BF105&lt;=EvaluacionControl!$I$13,"Deficiente",IF(BF105&lt;=EvaluacionControl!$I$14,"Débil",IF(BF105&lt;=EvaluacionControl!$I$15,"Regular",IF(BF105&lt;=EvaluacionControl!$I$16,"Bueno",IF(BF105&lt;=EvaluacionControl!$I$17,"Adecuado","Optimo")))))))</f>
        <v>Optimo</v>
      </c>
      <c r="BH105" s="176">
        <f t="shared" si="20"/>
        <v>5</v>
      </c>
      <c r="BI105" s="177">
        <f t="shared" si="21"/>
        <v>1</v>
      </c>
      <c r="BJ105" s="177">
        <f t="shared" si="22"/>
        <v>1</v>
      </c>
      <c r="BK105" s="176">
        <f t="shared" si="23"/>
        <v>1</v>
      </c>
      <c r="BL105" s="176" t="str">
        <f>IF($BK105="","",IF(BK105&lt;=RInherente!$H$11,"BAJO",IF(BK105&lt;=RInherente!$H$12,"BAJO",IF(BK105&lt;=RInherente!$H$13,"MEDIO",IF(BK105&lt;=RInherente!$H$14,"ALTO","MUY ALTO")))))</f>
        <v>BAJO</v>
      </c>
      <c r="BM105" s="178" t="s">
        <v>383</v>
      </c>
      <c r="BN105" s="178"/>
      <c r="BO105" s="179" t="s">
        <v>385</v>
      </c>
      <c r="BP105" s="179"/>
      <c r="BQ105" s="179"/>
      <c r="BR105" s="174" t="s">
        <v>384</v>
      </c>
      <c r="BS105" s="179" t="s">
        <v>385</v>
      </c>
      <c r="BT105" s="171">
        <v>43861</v>
      </c>
      <c r="BU105" s="171">
        <v>43277</v>
      </c>
      <c r="BV105" s="179" t="s">
        <v>386</v>
      </c>
      <c r="BW105" s="179"/>
      <c r="BX105" s="178" t="s">
        <v>387</v>
      </c>
      <c r="BY105" s="147"/>
      <c r="BZ105" s="7" t="str">
        <f t="shared" si="12"/>
        <v>Implementación del Sistema de SI</v>
      </c>
      <c r="CA105" s="7">
        <f>+COUNTIFS($BZ$12:BZ105,BZ105)</f>
        <v>66</v>
      </c>
      <c r="CB105" s="147" t="str">
        <f t="shared" si="13"/>
        <v>PRO-PTS-01</v>
      </c>
      <c r="CC105" s="7" t="str">
        <f t="shared" si="14"/>
        <v>Tecnología de la Información</v>
      </c>
      <c r="CD105" s="7" t="str">
        <f t="shared" si="15"/>
        <v>Seguridad de la informacion</v>
      </c>
    </row>
    <row r="106" spans="1:82" ht="65" x14ac:dyDescent="0.3">
      <c r="A106" s="7" t="str">
        <f t="shared" si="16"/>
        <v>Implementación del Sistema de SI</v>
      </c>
      <c r="B106" s="170">
        <v>95</v>
      </c>
      <c r="C106" s="180">
        <v>45936</v>
      </c>
      <c r="D106" s="172" t="s">
        <v>710</v>
      </c>
      <c r="E106" s="170" t="s">
        <v>162</v>
      </c>
      <c r="F106" s="173" t="s">
        <v>336</v>
      </c>
      <c r="G106" s="173" t="s">
        <v>680</v>
      </c>
      <c r="H106" s="173" t="s">
        <v>711</v>
      </c>
      <c r="I106" s="170" t="s">
        <v>578</v>
      </c>
      <c r="J106" s="170" t="s">
        <v>579</v>
      </c>
      <c r="K106" s="170" t="s">
        <v>167</v>
      </c>
      <c r="L106" s="170" t="s">
        <v>712</v>
      </c>
      <c r="M106" s="170" t="s">
        <v>165</v>
      </c>
      <c r="N106" s="180">
        <v>45918</v>
      </c>
      <c r="O106" s="180">
        <v>45913</v>
      </c>
      <c r="P106" s="170" t="s">
        <v>713</v>
      </c>
      <c r="Q106" s="170" t="s">
        <v>569</v>
      </c>
      <c r="R106" s="170" t="s">
        <v>570</v>
      </c>
      <c r="S106" s="193" t="s">
        <v>949</v>
      </c>
      <c r="T106" s="194" t="s">
        <v>186</v>
      </c>
      <c r="U106" s="194" t="s">
        <v>950</v>
      </c>
      <c r="V106" s="194" t="s">
        <v>24</v>
      </c>
      <c r="W106" s="194" t="s">
        <v>23</v>
      </c>
      <c r="X106" s="194" t="s">
        <v>598</v>
      </c>
      <c r="Y106" s="194" t="s">
        <v>599</v>
      </c>
      <c r="Z106" s="170" t="s">
        <v>155</v>
      </c>
      <c r="AA106" s="188" t="s">
        <v>551</v>
      </c>
      <c r="AB106" s="188" t="s">
        <v>551</v>
      </c>
      <c r="AC106" s="170" t="s">
        <v>206</v>
      </c>
      <c r="AD106" s="176">
        <v>1</v>
      </c>
      <c r="AE106" s="170" t="s">
        <v>134</v>
      </c>
      <c r="AF106" s="176">
        <v>1</v>
      </c>
      <c r="AG106" s="176">
        <v>1</v>
      </c>
      <c r="AH106" s="176" t="s">
        <v>28</v>
      </c>
      <c r="AI106" s="180">
        <v>45936</v>
      </c>
      <c r="AJ106" s="176">
        <v>88</v>
      </c>
      <c r="AK106" s="174" t="s">
        <v>1036</v>
      </c>
      <c r="AL106" s="180">
        <v>45936</v>
      </c>
      <c r="AM106" s="176" t="s">
        <v>677</v>
      </c>
      <c r="AN106" s="170" t="s">
        <v>951</v>
      </c>
      <c r="AO106" s="191" t="s">
        <v>723</v>
      </c>
      <c r="AP106" s="191" t="s">
        <v>600</v>
      </c>
      <c r="AQ106" s="170" t="s">
        <v>66</v>
      </c>
      <c r="AR106" s="176">
        <v>3</v>
      </c>
      <c r="AS106" s="170" t="s">
        <v>69</v>
      </c>
      <c r="AT106" s="176">
        <v>4</v>
      </c>
      <c r="AU106" s="170" t="s">
        <v>73</v>
      </c>
      <c r="AV106" s="176">
        <v>5</v>
      </c>
      <c r="AW106" s="170" t="s">
        <v>101</v>
      </c>
      <c r="AX106" s="176">
        <v>5</v>
      </c>
      <c r="AY106" s="170" t="s">
        <v>102</v>
      </c>
      <c r="AZ106" s="176">
        <v>5</v>
      </c>
      <c r="BA106" s="170" t="s">
        <v>103</v>
      </c>
      <c r="BB106" s="176">
        <v>5</v>
      </c>
      <c r="BC106" s="177">
        <f t="shared" si="17"/>
        <v>60</v>
      </c>
      <c r="BD106" s="176" t="str">
        <f>+IF($F106="","",IF(BC106="","",IF(BC106&lt;=EvaluacionControl!$I$13,"Deficiente",IF(BC106&lt;=EvaluacionControl!$I$14,"Débil",IF(BC106&lt;=EvaluacionControl!$I$15,"Regular",IF(BC106&lt;=EvaluacionControl!$I$16,"Bueno",IF(BC106&lt;=EvaluacionControl!$I$17,"Adecuado","Optimo")))))))</f>
        <v>Bueno</v>
      </c>
      <c r="BE106" s="176">
        <f t="shared" si="18"/>
        <v>3</v>
      </c>
      <c r="BF106" s="177">
        <f t="shared" si="19"/>
        <v>125</v>
      </c>
      <c r="BG106" s="176" t="str">
        <f>+IF($F106="","",IF(BF106="","",IF(BF106&lt;=EvaluacionControl!$I$13,"Deficiente",IF(BF106&lt;=EvaluacionControl!$I$14,"Débil",IF(BF106&lt;=EvaluacionControl!$I$15,"Regular",IF(BF106&lt;=EvaluacionControl!$I$16,"Bueno",IF(BF106&lt;=EvaluacionControl!$I$17,"Adecuado","Optimo")))))))</f>
        <v>Optimo</v>
      </c>
      <c r="BH106" s="176">
        <f t="shared" si="20"/>
        <v>5</v>
      </c>
      <c r="BI106" s="177">
        <f t="shared" si="21"/>
        <v>1</v>
      </c>
      <c r="BJ106" s="177">
        <f t="shared" si="22"/>
        <v>1</v>
      </c>
      <c r="BK106" s="176">
        <f t="shared" si="23"/>
        <v>1</v>
      </c>
      <c r="BL106" s="176" t="str">
        <f>IF($BK106="","",IF(BK106&lt;=RInherente!$H$11,"BAJO",IF(BK106&lt;=RInherente!$H$12,"BAJO",IF(BK106&lt;=RInherente!$H$13,"MEDIO",IF(BK106&lt;=RInherente!$H$14,"ALTO","MUY ALTO")))))</f>
        <v>BAJO</v>
      </c>
      <c r="BM106" s="178" t="s">
        <v>383</v>
      </c>
      <c r="BN106" s="178"/>
      <c r="BO106" s="179" t="s">
        <v>385</v>
      </c>
      <c r="BP106" s="179"/>
      <c r="BQ106" s="179"/>
      <c r="BR106" s="174" t="s">
        <v>384</v>
      </c>
      <c r="BS106" s="179" t="s">
        <v>385</v>
      </c>
      <c r="BT106" s="171">
        <v>43861</v>
      </c>
      <c r="BU106" s="171">
        <v>43277</v>
      </c>
      <c r="BV106" s="179" t="s">
        <v>386</v>
      </c>
      <c r="BW106" s="179"/>
      <c r="BX106" s="178" t="s">
        <v>387</v>
      </c>
      <c r="BY106" s="147"/>
      <c r="BZ106" s="7" t="str">
        <f t="shared" si="12"/>
        <v>Implementación del Sistema de SI</v>
      </c>
      <c r="CA106" s="7">
        <f>+COUNTIFS($BZ$12:BZ106,BZ106)</f>
        <v>67</v>
      </c>
      <c r="CB106" s="147" t="str">
        <f t="shared" si="13"/>
        <v>PRO-PTS-01</v>
      </c>
      <c r="CC106" s="7" t="str">
        <f t="shared" si="14"/>
        <v>Tecnología de la Información</v>
      </c>
      <c r="CD106" s="7" t="str">
        <f t="shared" si="15"/>
        <v>Seguridad de la informacion</v>
      </c>
    </row>
    <row r="107" spans="1:82" ht="65" x14ac:dyDescent="0.3">
      <c r="A107" s="7" t="str">
        <f t="shared" si="16"/>
        <v>Implementación del Sistema de SI</v>
      </c>
      <c r="B107" s="170">
        <v>96</v>
      </c>
      <c r="C107" s="180">
        <v>45936</v>
      </c>
      <c r="D107" s="172" t="s">
        <v>710</v>
      </c>
      <c r="E107" s="170" t="s">
        <v>162</v>
      </c>
      <c r="F107" s="173" t="s">
        <v>336</v>
      </c>
      <c r="G107" s="173" t="s">
        <v>680</v>
      </c>
      <c r="H107" s="173" t="s">
        <v>711</v>
      </c>
      <c r="I107" s="170" t="s">
        <v>578</v>
      </c>
      <c r="J107" s="170" t="s">
        <v>579</v>
      </c>
      <c r="K107" s="170" t="s">
        <v>167</v>
      </c>
      <c r="L107" s="170" t="s">
        <v>712</v>
      </c>
      <c r="M107" s="170" t="s">
        <v>165</v>
      </c>
      <c r="N107" s="180">
        <v>45918</v>
      </c>
      <c r="O107" s="180">
        <v>45913</v>
      </c>
      <c r="P107" s="170" t="s">
        <v>713</v>
      </c>
      <c r="Q107" s="170" t="s">
        <v>569</v>
      </c>
      <c r="R107" s="170" t="s">
        <v>570</v>
      </c>
      <c r="S107" s="193" t="s">
        <v>952</v>
      </c>
      <c r="T107" s="194" t="s">
        <v>186</v>
      </c>
      <c r="U107" s="194" t="s">
        <v>953</v>
      </c>
      <c r="V107" s="194" t="s">
        <v>24</v>
      </c>
      <c r="W107" s="194" t="s">
        <v>23</v>
      </c>
      <c r="X107" s="194" t="s">
        <v>598</v>
      </c>
      <c r="Y107" s="194" t="s">
        <v>599</v>
      </c>
      <c r="Z107" s="170" t="s">
        <v>155</v>
      </c>
      <c r="AA107" s="188" t="s">
        <v>551</v>
      </c>
      <c r="AB107" s="188" t="s">
        <v>551</v>
      </c>
      <c r="AC107" s="170" t="s">
        <v>206</v>
      </c>
      <c r="AD107" s="176">
        <v>1</v>
      </c>
      <c r="AE107" s="170" t="s">
        <v>134</v>
      </c>
      <c r="AF107" s="176">
        <v>1</v>
      </c>
      <c r="AG107" s="176">
        <v>1</v>
      </c>
      <c r="AH107" s="176" t="s">
        <v>28</v>
      </c>
      <c r="AI107" s="180">
        <v>45936</v>
      </c>
      <c r="AJ107" s="176">
        <v>89</v>
      </c>
      <c r="AK107" s="174" t="s">
        <v>1037</v>
      </c>
      <c r="AL107" s="180">
        <v>45936</v>
      </c>
      <c r="AM107" s="176" t="s">
        <v>677</v>
      </c>
      <c r="AN107" s="170" t="s">
        <v>954</v>
      </c>
      <c r="AO107" s="191" t="s">
        <v>723</v>
      </c>
      <c r="AP107" s="191" t="s">
        <v>600</v>
      </c>
      <c r="AQ107" s="170" t="s">
        <v>66</v>
      </c>
      <c r="AR107" s="176">
        <v>3</v>
      </c>
      <c r="AS107" s="170" t="s">
        <v>69</v>
      </c>
      <c r="AT107" s="176">
        <v>4</v>
      </c>
      <c r="AU107" s="170" t="s">
        <v>73</v>
      </c>
      <c r="AV107" s="176">
        <v>5</v>
      </c>
      <c r="AW107" s="170" t="s">
        <v>101</v>
      </c>
      <c r="AX107" s="176">
        <v>5</v>
      </c>
      <c r="AY107" s="170" t="s">
        <v>102</v>
      </c>
      <c r="AZ107" s="176">
        <v>5</v>
      </c>
      <c r="BA107" s="170" t="s">
        <v>103</v>
      </c>
      <c r="BB107" s="176">
        <v>5</v>
      </c>
      <c r="BC107" s="177">
        <f t="shared" si="17"/>
        <v>60</v>
      </c>
      <c r="BD107" s="176" t="str">
        <f>+IF($F107="","",IF(BC107="","",IF(BC107&lt;=EvaluacionControl!$I$13,"Deficiente",IF(BC107&lt;=EvaluacionControl!$I$14,"Débil",IF(BC107&lt;=EvaluacionControl!$I$15,"Regular",IF(BC107&lt;=EvaluacionControl!$I$16,"Bueno",IF(BC107&lt;=EvaluacionControl!$I$17,"Adecuado","Optimo")))))))</f>
        <v>Bueno</v>
      </c>
      <c r="BE107" s="176">
        <f t="shared" si="18"/>
        <v>3</v>
      </c>
      <c r="BF107" s="177">
        <f t="shared" si="19"/>
        <v>125</v>
      </c>
      <c r="BG107" s="176" t="str">
        <f>+IF($F107="","",IF(BF107="","",IF(BF107&lt;=EvaluacionControl!$I$13,"Deficiente",IF(BF107&lt;=EvaluacionControl!$I$14,"Débil",IF(BF107&lt;=EvaluacionControl!$I$15,"Regular",IF(BF107&lt;=EvaluacionControl!$I$16,"Bueno",IF(BF107&lt;=EvaluacionControl!$I$17,"Adecuado","Optimo")))))))</f>
        <v>Optimo</v>
      </c>
      <c r="BH107" s="176">
        <f t="shared" si="20"/>
        <v>5</v>
      </c>
      <c r="BI107" s="177">
        <f t="shared" si="21"/>
        <v>1</v>
      </c>
      <c r="BJ107" s="177">
        <f t="shared" si="22"/>
        <v>1</v>
      </c>
      <c r="BK107" s="176">
        <f t="shared" si="23"/>
        <v>1</v>
      </c>
      <c r="BL107" s="176" t="str">
        <f>IF($BK107="","",IF(BK107&lt;=RInherente!$H$11,"BAJO",IF(BK107&lt;=RInherente!$H$12,"BAJO",IF(BK107&lt;=RInherente!$H$13,"MEDIO",IF(BK107&lt;=RInherente!$H$14,"ALTO","MUY ALTO")))))</f>
        <v>BAJO</v>
      </c>
      <c r="BM107" s="178" t="s">
        <v>383</v>
      </c>
      <c r="BN107" s="178"/>
      <c r="BO107" s="179" t="s">
        <v>385</v>
      </c>
      <c r="BP107" s="179"/>
      <c r="BQ107" s="179"/>
      <c r="BR107" s="174" t="s">
        <v>384</v>
      </c>
      <c r="BS107" s="179" t="s">
        <v>385</v>
      </c>
      <c r="BT107" s="171">
        <v>43861</v>
      </c>
      <c r="BU107" s="171">
        <v>43277</v>
      </c>
      <c r="BV107" s="179" t="s">
        <v>386</v>
      </c>
      <c r="BW107" s="179"/>
      <c r="BX107" s="178" t="s">
        <v>387</v>
      </c>
      <c r="BY107" s="147"/>
      <c r="BZ107" s="7" t="str">
        <f t="shared" si="12"/>
        <v>Implementación del Sistema de SI</v>
      </c>
      <c r="CA107" s="7">
        <f>+COUNTIFS($BZ$12:BZ107,BZ107)</f>
        <v>68</v>
      </c>
      <c r="CB107" s="147" t="str">
        <f t="shared" si="13"/>
        <v>PRO-PTS-01</v>
      </c>
      <c r="CC107" s="7" t="str">
        <f t="shared" si="14"/>
        <v>Tecnología de la Información</v>
      </c>
      <c r="CD107" s="7" t="str">
        <f t="shared" si="15"/>
        <v>Seguridad de la informacion</v>
      </c>
    </row>
    <row r="108" spans="1:82" ht="65" x14ac:dyDescent="0.3">
      <c r="A108" s="7" t="str">
        <f t="shared" si="16"/>
        <v>Implementación del Sistema de SI</v>
      </c>
      <c r="B108" s="170">
        <v>97</v>
      </c>
      <c r="C108" s="180">
        <v>45936</v>
      </c>
      <c r="D108" s="172" t="s">
        <v>710</v>
      </c>
      <c r="E108" s="170" t="s">
        <v>162</v>
      </c>
      <c r="F108" s="173" t="s">
        <v>336</v>
      </c>
      <c r="G108" s="173" t="s">
        <v>680</v>
      </c>
      <c r="H108" s="173" t="s">
        <v>711</v>
      </c>
      <c r="I108" s="170" t="s">
        <v>578</v>
      </c>
      <c r="J108" s="170" t="s">
        <v>579</v>
      </c>
      <c r="K108" s="170" t="s">
        <v>167</v>
      </c>
      <c r="L108" s="170" t="s">
        <v>712</v>
      </c>
      <c r="M108" s="170" t="s">
        <v>165</v>
      </c>
      <c r="N108" s="180">
        <v>45918</v>
      </c>
      <c r="O108" s="180">
        <v>45913</v>
      </c>
      <c r="P108" s="170" t="s">
        <v>713</v>
      </c>
      <c r="Q108" s="170" t="s">
        <v>569</v>
      </c>
      <c r="R108" s="170" t="s">
        <v>570</v>
      </c>
      <c r="S108" s="193" t="s">
        <v>955</v>
      </c>
      <c r="T108" s="194" t="s">
        <v>186</v>
      </c>
      <c r="U108" s="194" t="s">
        <v>956</v>
      </c>
      <c r="V108" s="194" t="s">
        <v>24</v>
      </c>
      <c r="W108" s="194" t="s">
        <v>23</v>
      </c>
      <c r="X108" s="194" t="s">
        <v>598</v>
      </c>
      <c r="Y108" s="194" t="s">
        <v>599</v>
      </c>
      <c r="Z108" s="170" t="s">
        <v>155</v>
      </c>
      <c r="AA108" s="188" t="s">
        <v>551</v>
      </c>
      <c r="AB108" s="188" t="s">
        <v>551</v>
      </c>
      <c r="AC108" s="170" t="s">
        <v>206</v>
      </c>
      <c r="AD108" s="176">
        <v>1</v>
      </c>
      <c r="AE108" s="170" t="s">
        <v>134</v>
      </c>
      <c r="AF108" s="176">
        <v>1</v>
      </c>
      <c r="AG108" s="176">
        <v>1</v>
      </c>
      <c r="AH108" s="176" t="s">
        <v>28</v>
      </c>
      <c r="AI108" s="180">
        <v>45936</v>
      </c>
      <c r="AJ108" s="176">
        <v>91</v>
      </c>
      <c r="AK108" s="174" t="s">
        <v>1038</v>
      </c>
      <c r="AL108" s="180">
        <v>45936</v>
      </c>
      <c r="AM108" s="176" t="s">
        <v>641</v>
      </c>
      <c r="AN108" s="170" t="s">
        <v>957</v>
      </c>
      <c r="AO108" s="191" t="s">
        <v>723</v>
      </c>
      <c r="AP108" s="191" t="s">
        <v>600</v>
      </c>
      <c r="AQ108" s="170" t="s">
        <v>66</v>
      </c>
      <c r="AR108" s="176">
        <v>3</v>
      </c>
      <c r="AS108" s="170" t="s">
        <v>69</v>
      </c>
      <c r="AT108" s="176">
        <v>4</v>
      </c>
      <c r="AU108" s="170" t="s">
        <v>73</v>
      </c>
      <c r="AV108" s="176">
        <v>5</v>
      </c>
      <c r="AW108" s="170" t="s">
        <v>96</v>
      </c>
      <c r="AX108" s="176">
        <v>3</v>
      </c>
      <c r="AY108" s="170" t="s">
        <v>102</v>
      </c>
      <c r="AZ108" s="176">
        <v>5</v>
      </c>
      <c r="BA108" s="170" t="s">
        <v>103</v>
      </c>
      <c r="BB108" s="176">
        <v>5</v>
      </c>
      <c r="BC108" s="177">
        <f t="shared" si="17"/>
        <v>60</v>
      </c>
      <c r="BD108" s="176" t="str">
        <f>+IF($F108="","",IF(BC108="","",IF(BC108&lt;=EvaluacionControl!$I$13,"Deficiente",IF(BC108&lt;=EvaluacionControl!$I$14,"Débil",IF(BC108&lt;=EvaluacionControl!$I$15,"Regular",IF(BC108&lt;=EvaluacionControl!$I$16,"Bueno",IF(BC108&lt;=EvaluacionControl!$I$17,"Adecuado","Optimo")))))))</f>
        <v>Bueno</v>
      </c>
      <c r="BE108" s="176">
        <f t="shared" si="18"/>
        <v>3</v>
      </c>
      <c r="BF108" s="177">
        <f t="shared" si="19"/>
        <v>75</v>
      </c>
      <c r="BG108" s="176" t="str">
        <f>+IF($F108="","",IF(BF108="","",IF(BF108&lt;=EvaluacionControl!$I$13,"Deficiente",IF(BF108&lt;=EvaluacionControl!$I$14,"Débil",IF(BF108&lt;=EvaluacionControl!$I$15,"Regular",IF(BF108&lt;=EvaluacionControl!$I$16,"Bueno",IF(BF108&lt;=EvaluacionControl!$I$17,"Adecuado","Optimo")))))))</f>
        <v>Adecuado</v>
      </c>
      <c r="BH108" s="176">
        <f t="shared" si="20"/>
        <v>4</v>
      </c>
      <c r="BI108" s="177">
        <f t="shared" si="21"/>
        <v>1</v>
      </c>
      <c r="BJ108" s="177">
        <f t="shared" si="22"/>
        <v>1</v>
      </c>
      <c r="BK108" s="176">
        <f t="shared" si="23"/>
        <v>1</v>
      </c>
      <c r="BL108" s="176" t="str">
        <f>IF($BK108="","",IF(BK108&lt;=RInherente!$H$11,"BAJO",IF(BK108&lt;=RInherente!$H$12,"BAJO",IF(BK108&lt;=RInherente!$H$13,"MEDIO",IF(BK108&lt;=RInherente!$H$14,"ALTO","MUY ALTO")))))</f>
        <v>BAJO</v>
      </c>
      <c r="BM108" s="178" t="s">
        <v>383</v>
      </c>
      <c r="BN108" s="178"/>
      <c r="BO108" s="179" t="s">
        <v>385</v>
      </c>
      <c r="BP108" s="179"/>
      <c r="BQ108" s="179"/>
      <c r="BR108" s="174" t="s">
        <v>384</v>
      </c>
      <c r="BS108" s="179" t="s">
        <v>385</v>
      </c>
      <c r="BT108" s="171">
        <v>43861</v>
      </c>
      <c r="BU108" s="171">
        <v>43277</v>
      </c>
      <c r="BV108" s="179" t="s">
        <v>386</v>
      </c>
      <c r="BW108" s="179"/>
      <c r="BX108" s="178" t="s">
        <v>387</v>
      </c>
      <c r="BY108" s="147"/>
      <c r="BZ108" s="7" t="str">
        <f t="shared" si="12"/>
        <v>Implementación del Sistema de SI</v>
      </c>
      <c r="CA108" s="7">
        <f>+COUNTIFS($BZ$12:BZ108,BZ108)</f>
        <v>69</v>
      </c>
      <c r="CB108" s="147" t="str">
        <f t="shared" si="13"/>
        <v>PRO-PTS-01</v>
      </c>
      <c r="CC108" s="7" t="str">
        <f t="shared" si="14"/>
        <v>Tecnología de la Información</v>
      </c>
      <c r="CD108" s="7" t="str">
        <f t="shared" si="15"/>
        <v>Seguridad de la informacion</v>
      </c>
    </row>
    <row r="109" spans="1:82" ht="65" x14ac:dyDescent="0.3">
      <c r="A109" s="7" t="str">
        <f t="shared" si="16"/>
        <v>Implementación del Sistema de SI</v>
      </c>
      <c r="B109" s="170">
        <v>98</v>
      </c>
      <c r="C109" s="180">
        <v>45936</v>
      </c>
      <c r="D109" s="172" t="s">
        <v>710</v>
      </c>
      <c r="E109" s="170" t="s">
        <v>162</v>
      </c>
      <c r="F109" s="173" t="s">
        <v>336</v>
      </c>
      <c r="G109" s="173" t="s">
        <v>680</v>
      </c>
      <c r="H109" s="173" t="s">
        <v>711</v>
      </c>
      <c r="I109" s="170" t="s">
        <v>578</v>
      </c>
      <c r="J109" s="170" t="s">
        <v>579</v>
      </c>
      <c r="K109" s="170" t="s">
        <v>167</v>
      </c>
      <c r="L109" s="170" t="s">
        <v>712</v>
      </c>
      <c r="M109" s="170" t="s">
        <v>165</v>
      </c>
      <c r="N109" s="180">
        <v>45918</v>
      </c>
      <c r="O109" s="180">
        <v>45913</v>
      </c>
      <c r="P109" s="170" t="s">
        <v>713</v>
      </c>
      <c r="Q109" s="170" t="s">
        <v>569</v>
      </c>
      <c r="R109" s="170" t="s">
        <v>570</v>
      </c>
      <c r="S109" s="193" t="s">
        <v>958</v>
      </c>
      <c r="T109" s="194" t="s">
        <v>186</v>
      </c>
      <c r="U109" s="194" t="s">
        <v>959</v>
      </c>
      <c r="V109" s="194" t="s">
        <v>24</v>
      </c>
      <c r="W109" s="194" t="s">
        <v>23</v>
      </c>
      <c r="X109" s="194" t="s">
        <v>598</v>
      </c>
      <c r="Y109" s="194" t="s">
        <v>599</v>
      </c>
      <c r="Z109" s="170" t="s">
        <v>155</v>
      </c>
      <c r="AA109" s="188" t="s">
        <v>551</v>
      </c>
      <c r="AB109" s="188" t="s">
        <v>551</v>
      </c>
      <c r="AC109" s="170" t="s">
        <v>206</v>
      </c>
      <c r="AD109" s="176">
        <v>1</v>
      </c>
      <c r="AE109" s="170" t="s">
        <v>134</v>
      </c>
      <c r="AF109" s="176">
        <v>1</v>
      </c>
      <c r="AG109" s="176">
        <v>1</v>
      </c>
      <c r="AH109" s="176" t="s">
        <v>28</v>
      </c>
      <c r="AI109" s="180">
        <v>45936</v>
      </c>
      <c r="AJ109" s="176">
        <v>92</v>
      </c>
      <c r="AK109" s="174" t="s">
        <v>960</v>
      </c>
      <c r="AL109" s="180">
        <v>45936</v>
      </c>
      <c r="AM109" s="176" t="s">
        <v>961</v>
      </c>
      <c r="AN109" s="170" t="s">
        <v>962</v>
      </c>
      <c r="AO109" s="191" t="s">
        <v>723</v>
      </c>
      <c r="AP109" s="191" t="s">
        <v>600</v>
      </c>
      <c r="AQ109" s="170" t="s">
        <v>66</v>
      </c>
      <c r="AR109" s="176">
        <v>3</v>
      </c>
      <c r="AS109" s="170" t="s">
        <v>69</v>
      </c>
      <c r="AT109" s="176">
        <v>4</v>
      </c>
      <c r="AU109" s="170" t="s">
        <v>73</v>
      </c>
      <c r="AV109" s="176">
        <v>5</v>
      </c>
      <c r="AW109" s="170" t="s">
        <v>96</v>
      </c>
      <c r="AX109" s="176">
        <v>3</v>
      </c>
      <c r="AY109" s="170" t="s">
        <v>102</v>
      </c>
      <c r="AZ109" s="176">
        <v>5</v>
      </c>
      <c r="BA109" s="170" t="s">
        <v>103</v>
      </c>
      <c r="BB109" s="176">
        <v>5</v>
      </c>
      <c r="BC109" s="177">
        <f t="shared" si="17"/>
        <v>60</v>
      </c>
      <c r="BD109" s="176" t="str">
        <f>+IF($F109="","",IF(BC109="","",IF(BC109&lt;=EvaluacionControl!$I$13,"Deficiente",IF(BC109&lt;=EvaluacionControl!$I$14,"Débil",IF(BC109&lt;=EvaluacionControl!$I$15,"Regular",IF(BC109&lt;=EvaluacionControl!$I$16,"Bueno",IF(BC109&lt;=EvaluacionControl!$I$17,"Adecuado","Optimo")))))))</f>
        <v>Bueno</v>
      </c>
      <c r="BE109" s="176">
        <f t="shared" si="18"/>
        <v>3</v>
      </c>
      <c r="BF109" s="177">
        <f t="shared" si="19"/>
        <v>75</v>
      </c>
      <c r="BG109" s="176" t="str">
        <f>+IF($F109="","",IF(BF109="","",IF(BF109&lt;=EvaluacionControl!$I$13,"Deficiente",IF(BF109&lt;=EvaluacionControl!$I$14,"Débil",IF(BF109&lt;=EvaluacionControl!$I$15,"Regular",IF(BF109&lt;=EvaluacionControl!$I$16,"Bueno",IF(BF109&lt;=EvaluacionControl!$I$17,"Adecuado","Optimo")))))))</f>
        <v>Adecuado</v>
      </c>
      <c r="BH109" s="176">
        <f t="shared" si="20"/>
        <v>4</v>
      </c>
      <c r="BI109" s="177">
        <f t="shared" si="21"/>
        <v>1</v>
      </c>
      <c r="BJ109" s="177">
        <f t="shared" si="22"/>
        <v>1</v>
      </c>
      <c r="BK109" s="176">
        <f t="shared" si="23"/>
        <v>1</v>
      </c>
      <c r="BL109" s="176" t="str">
        <f>IF($BK109="","",IF(BK109&lt;=RInherente!$H$11,"BAJO",IF(BK109&lt;=RInherente!$H$12,"BAJO",IF(BK109&lt;=RInherente!$H$13,"MEDIO",IF(BK109&lt;=RInherente!$H$14,"ALTO","MUY ALTO")))))</f>
        <v>BAJO</v>
      </c>
      <c r="BM109" s="178" t="s">
        <v>383</v>
      </c>
      <c r="BN109" s="178"/>
      <c r="BO109" s="179" t="s">
        <v>385</v>
      </c>
      <c r="BP109" s="179"/>
      <c r="BQ109" s="179"/>
      <c r="BR109" s="174" t="s">
        <v>384</v>
      </c>
      <c r="BS109" s="179" t="s">
        <v>385</v>
      </c>
      <c r="BT109" s="171">
        <v>43861</v>
      </c>
      <c r="BU109" s="171">
        <v>43277</v>
      </c>
      <c r="BV109" s="179" t="s">
        <v>386</v>
      </c>
      <c r="BW109" s="179"/>
      <c r="BX109" s="178" t="s">
        <v>387</v>
      </c>
      <c r="BY109" s="147"/>
      <c r="BZ109" s="7" t="str">
        <f t="shared" si="12"/>
        <v>Implementación del Sistema de SI</v>
      </c>
      <c r="CA109" s="7">
        <f>+COUNTIFS($BZ$12:BZ109,BZ109)</f>
        <v>70</v>
      </c>
      <c r="CB109" s="147" t="str">
        <f t="shared" si="13"/>
        <v>PRO-PTS-01</v>
      </c>
      <c r="CC109" s="7" t="str">
        <f t="shared" si="14"/>
        <v>Tecnología de la Información</v>
      </c>
      <c r="CD109" s="7" t="str">
        <f t="shared" si="15"/>
        <v>Seguridad de la informacion</v>
      </c>
    </row>
    <row r="110" spans="1:82" ht="65" x14ac:dyDescent="0.3">
      <c r="A110" s="7" t="str">
        <f t="shared" si="16"/>
        <v>Implementación del Sistema de SI</v>
      </c>
      <c r="B110" s="170">
        <v>99</v>
      </c>
      <c r="C110" s="180">
        <v>45936</v>
      </c>
      <c r="D110" s="172" t="s">
        <v>710</v>
      </c>
      <c r="E110" s="170" t="s">
        <v>162</v>
      </c>
      <c r="F110" s="173" t="s">
        <v>336</v>
      </c>
      <c r="G110" s="173" t="s">
        <v>680</v>
      </c>
      <c r="H110" s="173" t="s">
        <v>711</v>
      </c>
      <c r="I110" s="170" t="s">
        <v>578</v>
      </c>
      <c r="J110" s="170" t="s">
        <v>579</v>
      </c>
      <c r="K110" s="170" t="s">
        <v>167</v>
      </c>
      <c r="L110" s="170" t="s">
        <v>712</v>
      </c>
      <c r="M110" s="170" t="s">
        <v>165</v>
      </c>
      <c r="N110" s="180">
        <v>45918</v>
      </c>
      <c r="O110" s="180">
        <v>45913</v>
      </c>
      <c r="P110" s="170" t="s">
        <v>713</v>
      </c>
      <c r="Q110" s="170" t="s">
        <v>569</v>
      </c>
      <c r="R110" s="170" t="s">
        <v>570</v>
      </c>
      <c r="S110" s="193" t="s">
        <v>963</v>
      </c>
      <c r="T110" s="194" t="s">
        <v>186</v>
      </c>
      <c r="U110" s="194" t="s">
        <v>964</v>
      </c>
      <c r="V110" s="194" t="s">
        <v>24</v>
      </c>
      <c r="W110" s="194" t="s">
        <v>23</v>
      </c>
      <c r="X110" s="194" t="s">
        <v>598</v>
      </c>
      <c r="Y110" s="194" t="s">
        <v>599</v>
      </c>
      <c r="Z110" s="170" t="s">
        <v>155</v>
      </c>
      <c r="AA110" s="188" t="s">
        <v>551</v>
      </c>
      <c r="AB110" s="188" t="s">
        <v>551</v>
      </c>
      <c r="AC110" s="170" t="s">
        <v>206</v>
      </c>
      <c r="AD110" s="176">
        <v>1</v>
      </c>
      <c r="AE110" s="170" t="s">
        <v>134</v>
      </c>
      <c r="AF110" s="176">
        <v>1</v>
      </c>
      <c r="AG110" s="176">
        <v>1</v>
      </c>
      <c r="AH110" s="176" t="s">
        <v>28</v>
      </c>
      <c r="AI110" s="180">
        <v>45936</v>
      </c>
      <c r="AJ110" s="176">
        <v>93</v>
      </c>
      <c r="AK110" s="174" t="s">
        <v>1039</v>
      </c>
      <c r="AL110" s="180">
        <v>45936</v>
      </c>
      <c r="AM110" s="176" t="s">
        <v>755</v>
      </c>
      <c r="AN110" s="170" t="s">
        <v>965</v>
      </c>
      <c r="AO110" s="191" t="s">
        <v>613</v>
      </c>
      <c r="AP110" s="191" t="s">
        <v>600</v>
      </c>
      <c r="AQ110" s="170" t="s">
        <v>66</v>
      </c>
      <c r="AR110" s="176">
        <v>3</v>
      </c>
      <c r="AS110" s="170" t="s">
        <v>69</v>
      </c>
      <c r="AT110" s="176">
        <v>4</v>
      </c>
      <c r="AU110" s="170" t="s">
        <v>73</v>
      </c>
      <c r="AV110" s="176">
        <v>5</v>
      </c>
      <c r="AW110" s="170" t="s">
        <v>101</v>
      </c>
      <c r="AX110" s="176">
        <v>5</v>
      </c>
      <c r="AY110" s="170" t="s">
        <v>102</v>
      </c>
      <c r="AZ110" s="176">
        <v>5</v>
      </c>
      <c r="BA110" s="170" t="s">
        <v>103</v>
      </c>
      <c r="BB110" s="176">
        <v>5</v>
      </c>
      <c r="BC110" s="177">
        <f t="shared" si="17"/>
        <v>60</v>
      </c>
      <c r="BD110" s="176" t="str">
        <f>+IF($F110="","",IF(BC110="","",IF(BC110&lt;=EvaluacionControl!$I$13,"Deficiente",IF(BC110&lt;=EvaluacionControl!$I$14,"Débil",IF(BC110&lt;=EvaluacionControl!$I$15,"Regular",IF(BC110&lt;=EvaluacionControl!$I$16,"Bueno",IF(BC110&lt;=EvaluacionControl!$I$17,"Adecuado","Optimo")))))))</f>
        <v>Bueno</v>
      </c>
      <c r="BE110" s="176">
        <f t="shared" si="18"/>
        <v>3</v>
      </c>
      <c r="BF110" s="177">
        <f t="shared" si="19"/>
        <v>125</v>
      </c>
      <c r="BG110" s="176" t="str">
        <f>+IF($F110="","",IF(BF110="","",IF(BF110&lt;=EvaluacionControl!$I$13,"Deficiente",IF(BF110&lt;=EvaluacionControl!$I$14,"Débil",IF(BF110&lt;=EvaluacionControl!$I$15,"Regular",IF(BF110&lt;=EvaluacionControl!$I$16,"Bueno",IF(BF110&lt;=EvaluacionControl!$I$17,"Adecuado","Optimo")))))))</f>
        <v>Optimo</v>
      </c>
      <c r="BH110" s="176">
        <f t="shared" si="20"/>
        <v>5</v>
      </c>
      <c r="BI110" s="177">
        <f t="shared" si="21"/>
        <v>1</v>
      </c>
      <c r="BJ110" s="177">
        <f t="shared" si="22"/>
        <v>1</v>
      </c>
      <c r="BK110" s="176">
        <f t="shared" si="23"/>
        <v>1</v>
      </c>
      <c r="BL110" s="176" t="str">
        <f>IF($BK110="","",IF(BK110&lt;=RInherente!$H$11,"BAJO",IF(BK110&lt;=RInherente!$H$12,"BAJO",IF(BK110&lt;=RInherente!$H$13,"MEDIO",IF(BK110&lt;=RInherente!$H$14,"ALTO","MUY ALTO")))))</f>
        <v>BAJO</v>
      </c>
      <c r="BM110" s="178" t="s">
        <v>383</v>
      </c>
      <c r="BN110" s="178"/>
      <c r="BO110" s="179" t="s">
        <v>385</v>
      </c>
      <c r="BP110" s="179"/>
      <c r="BQ110" s="179"/>
      <c r="BR110" s="174" t="s">
        <v>384</v>
      </c>
      <c r="BS110" s="179" t="s">
        <v>385</v>
      </c>
      <c r="BT110" s="171">
        <v>43861</v>
      </c>
      <c r="BU110" s="171">
        <v>43277</v>
      </c>
      <c r="BV110" s="179" t="s">
        <v>386</v>
      </c>
      <c r="BW110" s="179"/>
      <c r="BX110" s="178" t="s">
        <v>387</v>
      </c>
      <c r="BY110" s="147"/>
      <c r="BZ110" s="7" t="str">
        <f t="shared" si="12"/>
        <v>Implementación del Sistema de SI</v>
      </c>
      <c r="CA110" s="7">
        <f>+COUNTIFS($BZ$12:BZ110,BZ110)</f>
        <v>71</v>
      </c>
      <c r="CB110" s="147" t="str">
        <f t="shared" si="13"/>
        <v>PRO-PTS-01</v>
      </c>
      <c r="CC110" s="7" t="str">
        <f t="shared" si="14"/>
        <v>Tecnología de la Información</v>
      </c>
      <c r="CD110" s="7" t="str">
        <f t="shared" si="15"/>
        <v>Seguridad de la informacion</v>
      </c>
    </row>
    <row r="111" spans="1:82" ht="65" x14ac:dyDescent="0.3">
      <c r="A111" s="7" t="str">
        <f t="shared" si="16"/>
        <v>Implementación del Sistema de SI</v>
      </c>
      <c r="B111" s="170">
        <v>100</v>
      </c>
      <c r="C111" s="180">
        <v>45936</v>
      </c>
      <c r="D111" s="172" t="s">
        <v>710</v>
      </c>
      <c r="E111" s="170" t="s">
        <v>162</v>
      </c>
      <c r="F111" s="173" t="s">
        <v>336</v>
      </c>
      <c r="G111" s="173" t="s">
        <v>680</v>
      </c>
      <c r="H111" s="173" t="s">
        <v>711</v>
      </c>
      <c r="I111" s="170" t="s">
        <v>578</v>
      </c>
      <c r="J111" s="170" t="s">
        <v>579</v>
      </c>
      <c r="K111" s="170" t="s">
        <v>167</v>
      </c>
      <c r="L111" s="170" t="s">
        <v>712</v>
      </c>
      <c r="M111" s="170" t="s">
        <v>165</v>
      </c>
      <c r="N111" s="180">
        <v>45918</v>
      </c>
      <c r="O111" s="180">
        <v>45913</v>
      </c>
      <c r="P111" s="170" t="s">
        <v>713</v>
      </c>
      <c r="Q111" s="170" t="s">
        <v>569</v>
      </c>
      <c r="R111" s="170" t="s">
        <v>570</v>
      </c>
      <c r="S111" s="193" t="s">
        <v>277</v>
      </c>
      <c r="T111" s="194" t="s">
        <v>186</v>
      </c>
      <c r="U111" s="194" t="s">
        <v>966</v>
      </c>
      <c r="V111" s="194" t="s">
        <v>24</v>
      </c>
      <c r="W111" s="194" t="s">
        <v>23</v>
      </c>
      <c r="X111" s="194" t="s">
        <v>598</v>
      </c>
      <c r="Y111" s="194" t="s">
        <v>599</v>
      </c>
      <c r="Z111" s="170" t="s">
        <v>155</v>
      </c>
      <c r="AA111" s="188" t="s">
        <v>551</v>
      </c>
      <c r="AB111" s="188" t="s">
        <v>551</v>
      </c>
      <c r="AC111" s="170" t="s">
        <v>205</v>
      </c>
      <c r="AD111" s="176">
        <v>2</v>
      </c>
      <c r="AE111" s="170" t="s">
        <v>134</v>
      </c>
      <c r="AF111" s="176">
        <v>1</v>
      </c>
      <c r="AG111" s="176">
        <v>2</v>
      </c>
      <c r="AH111" s="176" t="s">
        <v>28</v>
      </c>
      <c r="AI111" s="180">
        <v>45936</v>
      </c>
      <c r="AJ111" s="176">
        <v>16</v>
      </c>
      <c r="AK111" s="174" t="s">
        <v>726</v>
      </c>
      <c r="AL111" s="180">
        <v>45936</v>
      </c>
      <c r="AM111" s="176" t="s">
        <v>641</v>
      </c>
      <c r="AN111" s="170" t="s">
        <v>967</v>
      </c>
      <c r="AO111" s="191" t="s">
        <v>636</v>
      </c>
      <c r="AP111" s="191" t="s">
        <v>600</v>
      </c>
      <c r="AQ111" s="170" t="s">
        <v>66</v>
      </c>
      <c r="AR111" s="176">
        <v>3</v>
      </c>
      <c r="AS111" s="170" t="s">
        <v>69</v>
      </c>
      <c r="AT111" s="176">
        <v>4</v>
      </c>
      <c r="AU111" s="170" t="s">
        <v>73</v>
      </c>
      <c r="AV111" s="176">
        <v>5</v>
      </c>
      <c r="AW111" s="170" t="s">
        <v>96</v>
      </c>
      <c r="AX111" s="176">
        <v>3</v>
      </c>
      <c r="AY111" s="170" t="s">
        <v>102</v>
      </c>
      <c r="AZ111" s="176">
        <v>5</v>
      </c>
      <c r="BA111" s="170" t="s">
        <v>103</v>
      </c>
      <c r="BB111" s="176">
        <v>5</v>
      </c>
      <c r="BC111" s="177">
        <f t="shared" si="17"/>
        <v>60</v>
      </c>
      <c r="BD111" s="176" t="str">
        <f>+IF($F111="","",IF(BC111="","",IF(BC111&lt;=EvaluacionControl!$I$13,"Deficiente",IF(BC111&lt;=EvaluacionControl!$I$14,"Débil",IF(BC111&lt;=EvaluacionControl!$I$15,"Regular",IF(BC111&lt;=EvaluacionControl!$I$16,"Bueno",IF(BC111&lt;=EvaluacionControl!$I$17,"Adecuado","Optimo")))))))</f>
        <v>Bueno</v>
      </c>
      <c r="BE111" s="176">
        <f t="shared" si="18"/>
        <v>3</v>
      </c>
      <c r="BF111" s="177">
        <f t="shared" si="19"/>
        <v>75</v>
      </c>
      <c r="BG111" s="176" t="str">
        <f>+IF($F111="","",IF(BF111="","",IF(BF111&lt;=EvaluacionControl!$I$13,"Deficiente",IF(BF111&lt;=EvaluacionControl!$I$14,"Débil",IF(BF111&lt;=EvaluacionControl!$I$15,"Regular",IF(BF111&lt;=EvaluacionControl!$I$16,"Bueno",IF(BF111&lt;=EvaluacionControl!$I$17,"Adecuado","Optimo")))))))</f>
        <v>Adecuado</v>
      </c>
      <c r="BH111" s="176">
        <f t="shared" si="20"/>
        <v>4</v>
      </c>
      <c r="BI111" s="177">
        <f t="shared" si="21"/>
        <v>1</v>
      </c>
      <c r="BJ111" s="177">
        <f t="shared" si="22"/>
        <v>1</v>
      </c>
      <c r="BK111" s="176">
        <f t="shared" si="23"/>
        <v>1</v>
      </c>
      <c r="BL111" s="176" t="str">
        <f>IF($BK111="","",IF(BK111&lt;=RInherente!$H$11,"BAJO",IF(BK111&lt;=RInherente!$H$12,"BAJO",IF(BK111&lt;=RInherente!$H$13,"MEDIO",IF(BK111&lt;=RInherente!$H$14,"ALTO","MUY ALTO")))))</f>
        <v>BAJO</v>
      </c>
      <c r="BM111" s="178" t="s">
        <v>383</v>
      </c>
      <c r="BN111" s="178"/>
      <c r="BO111" s="179" t="s">
        <v>385</v>
      </c>
      <c r="BP111" s="179"/>
      <c r="BQ111" s="179"/>
      <c r="BR111" s="174" t="s">
        <v>384</v>
      </c>
      <c r="BS111" s="179" t="s">
        <v>385</v>
      </c>
      <c r="BT111" s="171">
        <v>43861</v>
      </c>
      <c r="BU111" s="171">
        <v>43277</v>
      </c>
      <c r="BV111" s="179" t="s">
        <v>386</v>
      </c>
      <c r="BW111" s="179"/>
      <c r="BX111" s="178" t="s">
        <v>387</v>
      </c>
      <c r="BY111" s="147"/>
      <c r="BZ111" s="7" t="str">
        <f t="shared" si="12"/>
        <v>Implementación del Sistema de SI</v>
      </c>
      <c r="CA111" s="7">
        <f>+COUNTIFS($BZ$12:BZ111,BZ111)</f>
        <v>72</v>
      </c>
      <c r="CB111" s="147" t="str">
        <f t="shared" si="13"/>
        <v>PRO-PTS-01</v>
      </c>
      <c r="CC111" s="7" t="str">
        <f t="shared" si="14"/>
        <v>Tecnología de la Información</v>
      </c>
      <c r="CD111" s="7" t="str">
        <f t="shared" si="15"/>
        <v>Seguridad de la informacion</v>
      </c>
    </row>
    <row r="112" spans="1:82" ht="65" x14ac:dyDescent="0.3">
      <c r="A112" s="7" t="str">
        <f t="shared" si="16"/>
        <v>Implementación del Sistema de SI</v>
      </c>
      <c r="B112" s="170">
        <v>101</v>
      </c>
      <c r="C112" s="180">
        <v>45936</v>
      </c>
      <c r="D112" s="172" t="s">
        <v>710</v>
      </c>
      <c r="E112" s="170" t="s">
        <v>162</v>
      </c>
      <c r="F112" s="173" t="s">
        <v>336</v>
      </c>
      <c r="G112" s="173" t="s">
        <v>680</v>
      </c>
      <c r="H112" s="173" t="s">
        <v>711</v>
      </c>
      <c r="I112" s="170" t="s">
        <v>578</v>
      </c>
      <c r="J112" s="170" t="s">
        <v>579</v>
      </c>
      <c r="K112" s="170" t="s">
        <v>167</v>
      </c>
      <c r="L112" s="170" t="s">
        <v>712</v>
      </c>
      <c r="M112" s="170" t="s">
        <v>165</v>
      </c>
      <c r="N112" s="180">
        <v>45918</v>
      </c>
      <c r="O112" s="180">
        <v>45913</v>
      </c>
      <c r="P112" s="170" t="s">
        <v>713</v>
      </c>
      <c r="Q112" s="170" t="s">
        <v>569</v>
      </c>
      <c r="R112" s="170" t="s">
        <v>570</v>
      </c>
      <c r="S112" s="193" t="s">
        <v>286</v>
      </c>
      <c r="T112" s="194" t="s">
        <v>186</v>
      </c>
      <c r="U112" s="194" t="s">
        <v>968</v>
      </c>
      <c r="V112" s="194" t="s">
        <v>24</v>
      </c>
      <c r="W112" s="194" t="s">
        <v>23</v>
      </c>
      <c r="X112" s="194" t="s">
        <v>598</v>
      </c>
      <c r="Y112" s="194" t="s">
        <v>599</v>
      </c>
      <c r="Z112" s="170" t="s">
        <v>155</v>
      </c>
      <c r="AA112" s="188" t="s">
        <v>551</v>
      </c>
      <c r="AB112" s="188" t="s">
        <v>551</v>
      </c>
      <c r="AC112" s="170" t="s">
        <v>206</v>
      </c>
      <c r="AD112" s="176">
        <v>1</v>
      </c>
      <c r="AE112" s="170" t="s">
        <v>134</v>
      </c>
      <c r="AF112" s="176">
        <v>1</v>
      </c>
      <c r="AG112" s="176">
        <v>1</v>
      </c>
      <c r="AH112" s="176" t="s">
        <v>28</v>
      </c>
      <c r="AI112" s="180">
        <v>45936</v>
      </c>
      <c r="AJ112" s="176">
        <v>1</v>
      </c>
      <c r="AK112" s="174" t="s">
        <v>969</v>
      </c>
      <c r="AL112" s="180">
        <v>45936</v>
      </c>
      <c r="AM112" s="176" t="s">
        <v>641</v>
      </c>
      <c r="AN112" s="170" t="s">
        <v>970</v>
      </c>
      <c r="AO112" s="191" t="s">
        <v>636</v>
      </c>
      <c r="AP112" s="191" t="s">
        <v>600</v>
      </c>
      <c r="AQ112" s="170" t="s">
        <v>66</v>
      </c>
      <c r="AR112" s="176">
        <v>3</v>
      </c>
      <c r="AS112" s="170" t="s">
        <v>69</v>
      </c>
      <c r="AT112" s="176">
        <v>4</v>
      </c>
      <c r="AU112" s="170" t="s">
        <v>73</v>
      </c>
      <c r="AV112" s="176">
        <v>5</v>
      </c>
      <c r="AW112" s="170" t="s">
        <v>101</v>
      </c>
      <c r="AX112" s="176">
        <v>5</v>
      </c>
      <c r="AY112" s="170" t="s">
        <v>102</v>
      </c>
      <c r="AZ112" s="176">
        <v>5</v>
      </c>
      <c r="BA112" s="170" t="s">
        <v>103</v>
      </c>
      <c r="BB112" s="176">
        <v>5</v>
      </c>
      <c r="BC112" s="177">
        <f t="shared" si="17"/>
        <v>60</v>
      </c>
      <c r="BD112" s="176" t="str">
        <f>+IF($F112="","",IF(BC112="","",IF(BC112&lt;=EvaluacionControl!$I$13,"Deficiente",IF(BC112&lt;=EvaluacionControl!$I$14,"Débil",IF(BC112&lt;=EvaluacionControl!$I$15,"Regular",IF(BC112&lt;=EvaluacionControl!$I$16,"Bueno",IF(BC112&lt;=EvaluacionControl!$I$17,"Adecuado","Optimo")))))))</f>
        <v>Bueno</v>
      </c>
      <c r="BE112" s="176">
        <f t="shared" si="18"/>
        <v>3</v>
      </c>
      <c r="BF112" s="177">
        <f t="shared" si="19"/>
        <v>125</v>
      </c>
      <c r="BG112" s="176" t="str">
        <f>+IF($F112="","",IF(BF112="","",IF(BF112&lt;=EvaluacionControl!$I$13,"Deficiente",IF(BF112&lt;=EvaluacionControl!$I$14,"Débil",IF(BF112&lt;=EvaluacionControl!$I$15,"Regular",IF(BF112&lt;=EvaluacionControl!$I$16,"Bueno",IF(BF112&lt;=EvaluacionControl!$I$17,"Adecuado","Optimo")))))))</f>
        <v>Optimo</v>
      </c>
      <c r="BH112" s="176">
        <f t="shared" si="20"/>
        <v>5</v>
      </c>
      <c r="BI112" s="177">
        <f t="shared" si="21"/>
        <v>1</v>
      </c>
      <c r="BJ112" s="177">
        <f t="shared" si="22"/>
        <v>1</v>
      </c>
      <c r="BK112" s="176">
        <f t="shared" si="23"/>
        <v>1</v>
      </c>
      <c r="BL112" s="176" t="str">
        <f>IF($BK112="","",IF(BK112&lt;=RInherente!$H$11,"BAJO",IF(BK112&lt;=RInherente!$H$12,"BAJO",IF(BK112&lt;=RInherente!$H$13,"MEDIO",IF(BK112&lt;=RInherente!$H$14,"ALTO","MUY ALTO")))))</f>
        <v>BAJO</v>
      </c>
      <c r="BM112" s="178" t="s">
        <v>383</v>
      </c>
      <c r="BN112" s="178"/>
      <c r="BO112" s="179" t="s">
        <v>385</v>
      </c>
      <c r="BP112" s="179"/>
      <c r="BQ112" s="179"/>
      <c r="BR112" s="174" t="s">
        <v>384</v>
      </c>
      <c r="BS112" s="179" t="s">
        <v>385</v>
      </c>
      <c r="BT112" s="171">
        <v>43861</v>
      </c>
      <c r="BU112" s="171">
        <v>43277</v>
      </c>
      <c r="BV112" s="179" t="s">
        <v>386</v>
      </c>
      <c r="BW112" s="179"/>
      <c r="BX112" s="178" t="s">
        <v>387</v>
      </c>
      <c r="BY112" s="147"/>
      <c r="BZ112" s="7" t="str">
        <f t="shared" si="12"/>
        <v>Implementación del Sistema de SI</v>
      </c>
      <c r="CA112" s="7">
        <f>+COUNTIFS($BZ$12:BZ112,BZ112)</f>
        <v>73</v>
      </c>
      <c r="CB112" s="147" t="str">
        <f t="shared" si="13"/>
        <v>PRO-PTS-01</v>
      </c>
      <c r="CC112" s="7" t="str">
        <f t="shared" si="14"/>
        <v>Tecnología de la Información</v>
      </c>
      <c r="CD112" s="7" t="str">
        <f t="shared" si="15"/>
        <v>Seguridad de la informacion</v>
      </c>
    </row>
    <row r="113" spans="1:82" ht="78" x14ac:dyDescent="0.3">
      <c r="A113" s="7" t="str">
        <f t="shared" si="16"/>
        <v>Implementación del Sistema de SI</v>
      </c>
      <c r="B113" s="170">
        <f t="shared" ref="B113" si="25">+IF(F113="","",B112+1)</f>
        <v>102</v>
      </c>
      <c r="C113" s="180">
        <v>45936</v>
      </c>
      <c r="D113" s="172" t="s">
        <v>710</v>
      </c>
      <c r="E113" s="170" t="s">
        <v>162</v>
      </c>
      <c r="F113" s="173" t="s">
        <v>336</v>
      </c>
      <c r="G113" s="173" t="s">
        <v>680</v>
      </c>
      <c r="H113" s="173" t="s">
        <v>711</v>
      </c>
      <c r="I113" s="170" t="s">
        <v>578</v>
      </c>
      <c r="J113" s="170" t="s">
        <v>579</v>
      </c>
      <c r="K113" s="170" t="s">
        <v>167</v>
      </c>
      <c r="L113" s="170" t="s">
        <v>712</v>
      </c>
      <c r="M113" s="170" t="s">
        <v>165</v>
      </c>
      <c r="N113" s="180">
        <v>45918</v>
      </c>
      <c r="O113" s="180">
        <v>45913</v>
      </c>
      <c r="P113" s="170" t="s">
        <v>713</v>
      </c>
      <c r="Q113" s="170" t="s">
        <v>569</v>
      </c>
      <c r="R113" s="170" t="s">
        <v>570</v>
      </c>
      <c r="S113" s="193" t="s">
        <v>315</v>
      </c>
      <c r="T113" s="194" t="s">
        <v>186</v>
      </c>
      <c r="U113" s="194" t="s">
        <v>971</v>
      </c>
      <c r="V113" s="194" t="s">
        <v>24</v>
      </c>
      <c r="W113" s="194" t="s">
        <v>23</v>
      </c>
      <c r="X113" s="194" t="s">
        <v>598</v>
      </c>
      <c r="Y113" s="194" t="s">
        <v>599</v>
      </c>
      <c r="Z113" s="170" t="s">
        <v>155</v>
      </c>
      <c r="AA113" s="188" t="s">
        <v>551</v>
      </c>
      <c r="AB113" s="188" t="s">
        <v>551</v>
      </c>
      <c r="AC113" s="170" t="s">
        <v>206</v>
      </c>
      <c r="AD113" s="176">
        <v>1</v>
      </c>
      <c r="AE113" s="170" t="s">
        <v>134</v>
      </c>
      <c r="AF113" s="176">
        <v>1</v>
      </c>
      <c r="AG113" s="176">
        <v>1</v>
      </c>
      <c r="AH113" s="176" t="s">
        <v>28</v>
      </c>
      <c r="AI113" s="180">
        <v>45936</v>
      </c>
      <c r="AJ113" s="176">
        <v>18</v>
      </c>
      <c r="AK113" s="174" t="s">
        <v>1040</v>
      </c>
      <c r="AL113" s="180">
        <v>45936</v>
      </c>
      <c r="AM113" s="176" t="s">
        <v>677</v>
      </c>
      <c r="AN113" s="170" t="s">
        <v>972</v>
      </c>
      <c r="AO113" s="191" t="s">
        <v>636</v>
      </c>
      <c r="AP113" s="191" t="s">
        <v>600</v>
      </c>
      <c r="AQ113" s="170" t="s">
        <v>66</v>
      </c>
      <c r="AR113" s="176">
        <v>3</v>
      </c>
      <c r="AS113" s="170" t="s">
        <v>69</v>
      </c>
      <c r="AT113" s="176">
        <v>4</v>
      </c>
      <c r="AU113" s="170" t="s">
        <v>73</v>
      </c>
      <c r="AV113" s="176">
        <v>5</v>
      </c>
      <c r="AW113" s="170" t="s">
        <v>101</v>
      </c>
      <c r="AX113" s="176">
        <v>5</v>
      </c>
      <c r="AY113" s="170" t="s">
        <v>102</v>
      </c>
      <c r="AZ113" s="176">
        <v>5</v>
      </c>
      <c r="BA113" s="170" t="s">
        <v>103</v>
      </c>
      <c r="BB113" s="176">
        <v>5</v>
      </c>
      <c r="BC113" s="177">
        <f t="shared" si="17"/>
        <v>60</v>
      </c>
      <c r="BD113" s="176" t="str">
        <f>+IF($F113="","",IF(BC113="","",IF(BC113&lt;=EvaluacionControl!$I$13,"Deficiente",IF(BC113&lt;=EvaluacionControl!$I$14,"Débil",IF(BC113&lt;=EvaluacionControl!$I$15,"Regular",IF(BC113&lt;=EvaluacionControl!$I$16,"Bueno",IF(BC113&lt;=EvaluacionControl!$I$17,"Adecuado","Optimo")))))))</f>
        <v>Bueno</v>
      </c>
      <c r="BE113" s="176">
        <f t="shared" si="18"/>
        <v>3</v>
      </c>
      <c r="BF113" s="177">
        <f t="shared" si="19"/>
        <v>125</v>
      </c>
      <c r="BG113" s="176" t="str">
        <f>+IF($F113="","",IF(BF113="","",IF(BF113&lt;=EvaluacionControl!$I$13,"Deficiente",IF(BF113&lt;=EvaluacionControl!$I$14,"Débil",IF(BF113&lt;=EvaluacionControl!$I$15,"Regular",IF(BF113&lt;=EvaluacionControl!$I$16,"Bueno",IF(BF113&lt;=EvaluacionControl!$I$17,"Adecuado","Optimo")))))))</f>
        <v>Optimo</v>
      </c>
      <c r="BH113" s="176">
        <f t="shared" si="20"/>
        <v>5</v>
      </c>
      <c r="BI113" s="177">
        <f t="shared" si="21"/>
        <v>1</v>
      </c>
      <c r="BJ113" s="177">
        <f t="shared" si="22"/>
        <v>1</v>
      </c>
      <c r="BK113" s="176">
        <f t="shared" si="23"/>
        <v>1</v>
      </c>
      <c r="BL113" s="176" t="str">
        <f>IF($BK113="","",IF(BK113&lt;=RInherente!$H$11,"BAJO",IF(BK113&lt;=RInherente!$H$12,"BAJO",IF(BK113&lt;=RInherente!$H$13,"MEDIO",IF(BK113&lt;=RInherente!$H$14,"ALTO","MUY ALTO")))))</f>
        <v>BAJO</v>
      </c>
      <c r="BM113" s="178" t="s">
        <v>383</v>
      </c>
      <c r="BN113" s="178"/>
      <c r="BO113" s="179" t="s">
        <v>385</v>
      </c>
      <c r="BP113" s="179"/>
      <c r="BQ113" s="179"/>
      <c r="BR113" s="174" t="s">
        <v>384</v>
      </c>
      <c r="BS113" s="179" t="s">
        <v>385</v>
      </c>
      <c r="BT113" s="171">
        <v>43861</v>
      </c>
      <c r="BU113" s="171">
        <v>43277</v>
      </c>
      <c r="BV113" s="179" t="s">
        <v>386</v>
      </c>
      <c r="BW113" s="179"/>
      <c r="BX113" s="178" t="s">
        <v>387</v>
      </c>
      <c r="BY113" s="147"/>
      <c r="BZ113" s="7" t="str">
        <f t="shared" si="12"/>
        <v>Implementación del Sistema de SI</v>
      </c>
      <c r="CA113" s="7">
        <f>+COUNTIFS($BZ$12:BZ113,BZ113)</f>
        <v>74</v>
      </c>
      <c r="CB113" s="147" t="str">
        <f t="shared" si="13"/>
        <v>PRO-PTS-01</v>
      </c>
      <c r="CC113" s="7" t="str">
        <f t="shared" si="14"/>
        <v>Tecnología de la Información</v>
      </c>
      <c r="CD113" s="7" t="str">
        <f t="shared" si="15"/>
        <v>Seguridad de la informacion</v>
      </c>
    </row>
    <row r="114" spans="1:82" ht="65" x14ac:dyDescent="0.3">
      <c r="A114" s="7" t="str">
        <f t="shared" si="16"/>
        <v>Implementación del Sistema de SI</v>
      </c>
      <c r="B114" s="170">
        <v>103</v>
      </c>
      <c r="C114" s="180">
        <v>45936</v>
      </c>
      <c r="D114" s="172" t="s">
        <v>710</v>
      </c>
      <c r="E114" s="170" t="s">
        <v>162</v>
      </c>
      <c r="F114" s="173" t="s">
        <v>336</v>
      </c>
      <c r="G114" s="173" t="s">
        <v>680</v>
      </c>
      <c r="H114" s="173" t="s">
        <v>711</v>
      </c>
      <c r="I114" s="170" t="s">
        <v>578</v>
      </c>
      <c r="J114" s="170" t="s">
        <v>579</v>
      </c>
      <c r="K114" s="170" t="s">
        <v>167</v>
      </c>
      <c r="L114" s="170" t="s">
        <v>712</v>
      </c>
      <c r="M114" s="170" t="s">
        <v>165</v>
      </c>
      <c r="N114" s="180">
        <v>45918</v>
      </c>
      <c r="O114" s="180">
        <v>45913</v>
      </c>
      <c r="P114" s="170" t="s">
        <v>713</v>
      </c>
      <c r="Q114" s="170" t="s">
        <v>569</v>
      </c>
      <c r="R114" s="170" t="s">
        <v>570</v>
      </c>
      <c r="S114" s="193" t="s">
        <v>316</v>
      </c>
      <c r="T114" s="194" t="s">
        <v>186</v>
      </c>
      <c r="U114" s="194" t="s">
        <v>973</v>
      </c>
      <c r="V114" s="194" t="s">
        <v>24</v>
      </c>
      <c r="W114" s="194" t="s">
        <v>23</v>
      </c>
      <c r="X114" s="194" t="s">
        <v>598</v>
      </c>
      <c r="Y114" s="194" t="s">
        <v>599</v>
      </c>
      <c r="Z114" s="170" t="s">
        <v>155</v>
      </c>
      <c r="AA114" s="188" t="s">
        <v>551</v>
      </c>
      <c r="AB114" s="188" t="s">
        <v>551</v>
      </c>
      <c r="AC114" s="170" t="s">
        <v>206</v>
      </c>
      <c r="AD114" s="176">
        <v>1</v>
      </c>
      <c r="AE114" s="170" t="s">
        <v>134</v>
      </c>
      <c r="AF114" s="176">
        <v>1</v>
      </c>
      <c r="AG114" s="176">
        <v>1</v>
      </c>
      <c r="AH114" s="176" t="s">
        <v>28</v>
      </c>
      <c r="AI114" s="180">
        <v>45936</v>
      </c>
      <c r="AJ114" s="176">
        <v>19</v>
      </c>
      <c r="AK114" s="174" t="s">
        <v>974</v>
      </c>
      <c r="AL114" s="180">
        <v>45936</v>
      </c>
      <c r="AM114" s="176" t="s">
        <v>677</v>
      </c>
      <c r="AN114" s="170" t="s">
        <v>975</v>
      </c>
      <c r="AO114" s="191" t="s">
        <v>636</v>
      </c>
      <c r="AP114" s="191" t="s">
        <v>600</v>
      </c>
      <c r="AQ114" s="170" t="s">
        <v>66</v>
      </c>
      <c r="AR114" s="176">
        <v>3</v>
      </c>
      <c r="AS114" s="170" t="s">
        <v>69</v>
      </c>
      <c r="AT114" s="176">
        <v>4</v>
      </c>
      <c r="AU114" s="170" t="s">
        <v>73</v>
      </c>
      <c r="AV114" s="176">
        <v>5</v>
      </c>
      <c r="AW114" s="170" t="s">
        <v>96</v>
      </c>
      <c r="AX114" s="176">
        <v>3</v>
      </c>
      <c r="AY114" s="170" t="s">
        <v>102</v>
      </c>
      <c r="AZ114" s="176">
        <v>5</v>
      </c>
      <c r="BA114" s="170" t="s">
        <v>103</v>
      </c>
      <c r="BB114" s="176">
        <v>5</v>
      </c>
      <c r="BC114" s="177">
        <f t="shared" si="17"/>
        <v>60</v>
      </c>
      <c r="BD114" s="176" t="str">
        <f>+IF($F114="","",IF(BC114="","",IF(BC114&lt;=EvaluacionControl!$I$13,"Deficiente",IF(BC114&lt;=EvaluacionControl!$I$14,"Débil",IF(BC114&lt;=EvaluacionControl!$I$15,"Regular",IF(BC114&lt;=EvaluacionControl!$I$16,"Bueno",IF(BC114&lt;=EvaluacionControl!$I$17,"Adecuado","Optimo")))))))</f>
        <v>Bueno</v>
      </c>
      <c r="BE114" s="176">
        <f t="shared" si="18"/>
        <v>3</v>
      </c>
      <c r="BF114" s="177">
        <f t="shared" si="19"/>
        <v>75</v>
      </c>
      <c r="BG114" s="176" t="str">
        <f>+IF($F114="","",IF(BF114="","",IF(BF114&lt;=EvaluacionControl!$I$13,"Deficiente",IF(BF114&lt;=EvaluacionControl!$I$14,"Débil",IF(BF114&lt;=EvaluacionControl!$I$15,"Regular",IF(BF114&lt;=EvaluacionControl!$I$16,"Bueno",IF(BF114&lt;=EvaluacionControl!$I$17,"Adecuado","Optimo")))))))</f>
        <v>Adecuado</v>
      </c>
      <c r="BH114" s="176">
        <f t="shared" si="20"/>
        <v>4</v>
      </c>
      <c r="BI114" s="177">
        <f t="shared" si="21"/>
        <v>1</v>
      </c>
      <c r="BJ114" s="177">
        <f t="shared" si="22"/>
        <v>1</v>
      </c>
      <c r="BK114" s="176">
        <f t="shared" si="23"/>
        <v>1</v>
      </c>
      <c r="BL114" s="176" t="str">
        <f>IF($BK114="","",IF(BK114&lt;=RInherente!$H$11,"BAJO",IF(BK114&lt;=RInherente!$H$12,"BAJO",IF(BK114&lt;=RInherente!$H$13,"MEDIO",IF(BK114&lt;=RInherente!$H$14,"ALTO","MUY ALTO")))))</f>
        <v>BAJO</v>
      </c>
      <c r="BM114" s="178" t="s">
        <v>383</v>
      </c>
      <c r="BN114" s="178"/>
      <c r="BO114" s="179" t="s">
        <v>385</v>
      </c>
      <c r="BP114" s="179"/>
      <c r="BQ114" s="179"/>
      <c r="BR114" s="174" t="s">
        <v>384</v>
      </c>
      <c r="BS114" s="179" t="s">
        <v>385</v>
      </c>
      <c r="BT114" s="171">
        <v>43861</v>
      </c>
      <c r="BU114" s="171">
        <v>43277</v>
      </c>
      <c r="BV114" s="179" t="s">
        <v>386</v>
      </c>
      <c r="BW114" s="179"/>
      <c r="BX114" s="178" t="s">
        <v>387</v>
      </c>
      <c r="BY114" s="147"/>
      <c r="BZ114" s="7" t="str">
        <f t="shared" si="12"/>
        <v>Implementación del Sistema de SI</v>
      </c>
      <c r="CA114" s="7">
        <f>+COUNTIFS($BZ$12:BZ114,BZ114)</f>
        <v>75</v>
      </c>
      <c r="CB114" s="147" t="str">
        <f t="shared" si="13"/>
        <v>PRO-PTS-01</v>
      </c>
      <c r="CC114" s="7" t="str">
        <f t="shared" si="14"/>
        <v>Tecnología de la Información</v>
      </c>
      <c r="CD114" s="7" t="str">
        <f t="shared" si="15"/>
        <v>Seguridad de la informacion</v>
      </c>
    </row>
    <row r="115" spans="1:82" ht="65" x14ac:dyDescent="0.3">
      <c r="A115" s="7" t="str">
        <f t="shared" si="16"/>
        <v>Implementación del Sistema de SI</v>
      </c>
      <c r="B115" s="170">
        <v>104</v>
      </c>
      <c r="C115" s="180">
        <v>45936</v>
      </c>
      <c r="D115" s="172" t="s">
        <v>710</v>
      </c>
      <c r="E115" s="170" t="s">
        <v>162</v>
      </c>
      <c r="F115" s="173" t="s">
        <v>336</v>
      </c>
      <c r="G115" s="173" t="s">
        <v>680</v>
      </c>
      <c r="H115" s="173" t="s">
        <v>711</v>
      </c>
      <c r="I115" s="170" t="s">
        <v>578</v>
      </c>
      <c r="J115" s="170" t="s">
        <v>579</v>
      </c>
      <c r="K115" s="170" t="s">
        <v>167</v>
      </c>
      <c r="L115" s="170" t="s">
        <v>712</v>
      </c>
      <c r="M115" s="170" t="s">
        <v>165</v>
      </c>
      <c r="N115" s="180">
        <v>45918</v>
      </c>
      <c r="O115" s="180">
        <v>45913</v>
      </c>
      <c r="P115" s="170" t="s">
        <v>713</v>
      </c>
      <c r="Q115" s="170" t="s">
        <v>569</v>
      </c>
      <c r="R115" s="170" t="s">
        <v>570</v>
      </c>
      <c r="S115" s="193" t="s">
        <v>976</v>
      </c>
      <c r="T115" s="194" t="s">
        <v>186</v>
      </c>
      <c r="U115" s="194" t="s">
        <v>977</v>
      </c>
      <c r="V115" s="194" t="s">
        <v>24</v>
      </c>
      <c r="W115" s="194" t="s">
        <v>23</v>
      </c>
      <c r="X115" s="194" t="s">
        <v>598</v>
      </c>
      <c r="Y115" s="194" t="s">
        <v>599</v>
      </c>
      <c r="Z115" s="170" t="s">
        <v>155</v>
      </c>
      <c r="AA115" s="188" t="s">
        <v>551</v>
      </c>
      <c r="AB115" s="188" t="s">
        <v>551</v>
      </c>
      <c r="AC115" s="170" t="s">
        <v>206</v>
      </c>
      <c r="AD115" s="176">
        <v>1</v>
      </c>
      <c r="AE115" s="170" t="s">
        <v>134</v>
      </c>
      <c r="AF115" s="176">
        <v>1</v>
      </c>
      <c r="AG115" s="176">
        <v>1</v>
      </c>
      <c r="AH115" s="176" t="s">
        <v>28</v>
      </c>
      <c r="AI115" s="180">
        <v>45936</v>
      </c>
      <c r="AJ115" s="176">
        <v>20</v>
      </c>
      <c r="AK115" s="174" t="s">
        <v>974</v>
      </c>
      <c r="AL115" s="180">
        <v>45936</v>
      </c>
      <c r="AM115" s="176" t="s">
        <v>677</v>
      </c>
      <c r="AN115" s="170" t="s">
        <v>975</v>
      </c>
      <c r="AO115" s="191" t="s">
        <v>636</v>
      </c>
      <c r="AP115" s="191" t="s">
        <v>600</v>
      </c>
      <c r="AQ115" s="170" t="s">
        <v>66</v>
      </c>
      <c r="AR115" s="176">
        <v>3</v>
      </c>
      <c r="AS115" s="170" t="s">
        <v>69</v>
      </c>
      <c r="AT115" s="176">
        <v>4</v>
      </c>
      <c r="AU115" s="170" t="s">
        <v>73</v>
      </c>
      <c r="AV115" s="176">
        <v>5</v>
      </c>
      <c r="AW115" s="170" t="s">
        <v>96</v>
      </c>
      <c r="AX115" s="176">
        <v>3</v>
      </c>
      <c r="AY115" s="170" t="s">
        <v>102</v>
      </c>
      <c r="AZ115" s="176">
        <v>5</v>
      </c>
      <c r="BA115" s="170" t="s">
        <v>103</v>
      </c>
      <c r="BB115" s="176">
        <v>5</v>
      </c>
      <c r="BC115" s="177">
        <f t="shared" si="17"/>
        <v>60</v>
      </c>
      <c r="BD115" s="176" t="str">
        <f>+IF($F115="","",IF(BC115="","",IF(BC115&lt;=EvaluacionControl!$I$13,"Deficiente",IF(BC115&lt;=EvaluacionControl!$I$14,"Débil",IF(BC115&lt;=EvaluacionControl!$I$15,"Regular",IF(BC115&lt;=EvaluacionControl!$I$16,"Bueno",IF(BC115&lt;=EvaluacionControl!$I$17,"Adecuado","Optimo")))))))</f>
        <v>Bueno</v>
      </c>
      <c r="BE115" s="176">
        <f t="shared" si="18"/>
        <v>3</v>
      </c>
      <c r="BF115" s="177">
        <f t="shared" si="19"/>
        <v>75</v>
      </c>
      <c r="BG115" s="176" t="str">
        <f>+IF($F115="","",IF(BF115="","",IF(BF115&lt;=EvaluacionControl!$I$13,"Deficiente",IF(BF115&lt;=EvaluacionControl!$I$14,"Débil",IF(BF115&lt;=EvaluacionControl!$I$15,"Regular",IF(BF115&lt;=EvaluacionControl!$I$16,"Bueno",IF(BF115&lt;=EvaluacionControl!$I$17,"Adecuado","Optimo")))))))</f>
        <v>Adecuado</v>
      </c>
      <c r="BH115" s="176">
        <f t="shared" si="20"/>
        <v>4</v>
      </c>
      <c r="BI115" s="177">
        <f t="shared" si="21"/>
        <v>1</v>
      </c>
      <c r="BJ115" s="177">
        <f t="shared" si="22"/>
        <v>1</v>
      </c>
      <c r="BK115" s="176">
        <f t="shared" si="23"/>
        <v>1</v>
      </c>
      <c r="BL115" s="176" t="str">
        <f>IF($BK115="","",IF(BK115&lt;=RInherente!$H$11,"BAJO",IF(BK115&lt;=RInherente!$H$12,"BAJO",IF(BK115&lt;=RInherente!$H$13,"MEDIO",IF(BK115&lt;=RInherente!$H$14,"ALTO","MUY ALTO")))))</f>
        <v>BAJO</v>
      </c>
      <c r="BM115" s="178" t="s">
        <v>383</v>
      </c>
      <c r="BN115" s="178"/>
      <c r="BO115" s="179" t="s">
        <v>385</v>
      </c>
      <c r="BP115" s="179"/>
      <c r="BQ115" s="179"/>
      <c r="BR115" s="174" t="s">
        <v>384</v>
      </c>
      <c r="BS115" s="179" t="s">
        <v>385</v>
      </c>
      <c r="BT115" s="171">
        <v>43861</v>
      </c>
      <c r="BU115" s="171">
        <v>43277</v>
      </c>
      <c r="BV115" s="179" t="s">
        <v>386</v>
      </c>
      <c r="BW115" s="179"/>
      <c r="BX115" s="178" t="s">
        <v>387</v>
      </c>
      <c r="BY115" s="147"/>
      <c r="BZ115" s="7" t="str">
        <f t="shared" si="12"/>
        <v>Implementación del Sistema de SI</v>
      </c>
      <c r="CA115" s="7">
        <f>+COUNTIFS($BZ$12:BZ115,BZ115)</f>
        <v>76</v>
      </c>
      <c r="CB115" s="147" t="str">
        <f t="shared" si="13"/>
        <v>PRO-PTS-01</v>
      </c>
      <c r="CC115" s="7" t="str">
        <f t="shared" si="14"/>
        <v>Tecnología de la Información</v>
      </c>
      <c r="CD115" s="7" t="str">
        <f t="shared" si="15"/>
        <v>Seguridad de la informacion</v>
      </c>
    </row>
    <row r="116" spans="1:82" ht="65" x14ac:dyDescent="0.3">
      <c r="A116" s="7" t="str">
        <f t="shared" si="16"/>
        <v>Implementación del Sistema de SI</v>
      </c>
      <c r="B116" s="170">
        <v>105</v>
      </c>
      <c r="C116" s="180">
        <v>45936</v>
      </c>
      <c r="D116" s="172" t="s">
        <v>710</v>
      </c>
      <c r="E116" s="170" t="s">
        <v>162</v>
      </c>
      <c r="F116" s="173" t="s">
        <v>336</v>
      </c>
      <c r="G116" s="173" t="s">
        <v>680</v>
      </c>
      <c r="H116" s="173" t="s">
        <v>711</v>
      </c>
      <c r="I116" s="170" t="s">
        <v>578</v>
      </c>
      <c r="J116" s="170" t="s">
        <v>579</v>
      </c>
      <c r="K116" s="170" t="s">
        <v>167</v>
      </c>
      <c r="L116" s="170" t="s">
        <v>712</v>
      </c>
      <c r="M116" s="170" t="s">
        <v>165</v>
      </c>
      <c r="N116" s="180">
        <v>45918</v>
      </c>
      <c r="O116" s="180">
        <v>45913</v>
      </c>
      <c r="P116" s="170" t="s">
        <v>713</v>
      </c>
      <c r="Q116" s="170" t="s">
        <v>569</v>
      </c>
      <c r="R116" s="170" t="s">
        <v>570</v>
      </c>
      <c r="S116" s="193" t="s">
        <v>978</v>
      </c>
      <c r="T116" s="194" t="s">
        <v>186</v>
      </c>
      <c r="U116" s="194" t="s">
        <v>979</v>
      </c>
      <c r="V116" s="194" t="s">
        <v>24</v>
      </c>
      <c r="W116" s="194" t="s">
        <v>23</v>
      </c>
      <c r="X116" s="194" t="s">
        <v>598</v>
      </c>
      <c r="Y116" s="194" t="s">
        <v>599</v>
      </c>
      <c r="Z116" s="170" t="s">
        <v>155</v>
      </c>
      <c r="AA116" s="188" t="s">
        <v>551</v>
      </c>
      <c r="AB116" s="188" t="s">
        <v>551</v>
      </c>
      <c r="AC116" s="170" t="s">
        <v>206</v>
      </c>
      <c r="AD116" s="176">
        <v>1</v>
      </c>
      <c r="AE116" s="170" t="s">
        <v>134</v>
      </c>
      <c r="AF116" s="176">
        <v>1</v>
      </c>
      <c r="AG116" s="176">
        <v>1</v>
      </c>
      <c r="AH116" s="176" t="s">
        <v>28</v>
      </c>
      <c r="AI116" s="180">
        <v>45936</v>
      </c>
      <c r="AJ116" s="176">
        <v>21</v>
      </c>
      <c r="AK116" s="174" t="s">
        <v>980</v>
      </c>
      <c r="AL116" s="180">
        <v>45936</v>
      </c>
      <c r="AM116" s="176" t="s">
        <v>677</v>
      </c>
      <c r="AN116" s="170" t="s">
        <v>981</v>
      </c>
      <c r="AO116" s="191" t="s">
        <v>636</v>
      </c>
      <c r="AP116" s="191" t="s">
        <v>600</v>
      </c>
      <c r="AQ116" s="170" t="s">
        <v>66</v>
      </c>
      <c r="AR116" s="176">
        <v>3</v>
      </c>
      <c r="AS116" s="170" t="s">
        <v>69</v>
      </c>
      <c r="AT116" s="176">
        <v>4</v>
      </c>
      <c r="AU116" s="170" t="s">
        <v>73</v>
      </c>
      <c r="AV116" s="176">
        <v>5</v>
      </c>
      <c r="AW116" s="170" t="s">
        <v>96</v>
      </c>
      <c r="AX116" s="176">
        <v>3</v>
      </c>
      <c r="AY116" s="170" t="s">
        <v>102</v>
      </c>
      <c r="AZ116" s="176">
        <v>5</v>
      </c>
      <c r="BA116" s="170" t="s">
        <v>103</v>
      </c>
      <c r="BB116" s="176">
        <v>5</v>
      </c>
      <c r="BC116" s="177">
        <f t="shared" si="17"/>
        <v>60</v>
      </c>
      <c r="BD116" s="176" t="str">
        <f>+IF($F116="","",IF(BC116="","",IF(BC116&lt;=EvaluacionControl!$I$13,"Deficiente",IF(BC116&lt;=EvaluacionControl!$I$14,"Débil",IF(BC116&lt;=EvaluacionControl!$I$15,"Regular",IF(BC116&lt;=EvaluacionControl!$I$16,"Bueno",IF(BC116&lt;=EvaluacionControl!$I$17,"Adecuado","Optimo")))))))</f>
        <v>Bueno</v>
      </c>
      <c r="BE116" s="176">
        <f t="shared" si="18"/>
        <v>3</v>
      </c>
      <c r="BF116" s="177">
        <f t="shared" si="19"/>
        <v>75</v>
      </c>
      <c r="BG116" s="176" t="str">
        <f>+IF($F116="","",IF(BF116="","",IF(BF116&lt;=EvaluacionControl!$I$13,"Deficiente",IF(BF116&lt;=EvaluacionControl!$I$14,"Débil",IF(BF116&lt;=EvaluacionControl!$I$15,"Regular",IF(BF116&lt;=EvaluacionControl!$I$16,"Bueno",IF(BF116&lt;=EvaluacionControl!$I$17,"Adecuado","Optimo")))))))</f>
        <v>Adecuado</v>
      </c>
      <c r="BH116" s="176">
        <f t="shared" si="20"/>
        <v>4</v>
      </c>
      <c r="BI116" s="177">
        <f t="shared" si="21"/>
        <v>1</v>
      </c>
      <c r="BJ116" s="177">
        <f t="shared" si="22"/>
        <v>1</v>
      </c>
      <c r="BK116" s="176">
        <f t="shared" si="23"/>
        <v>1</v>
      </c>
      <c r="BL116" s="176" t="str">
        <f>IF($BK116="","",IF(BK116&lt;=RInherente!$H$11,"BAJO",IF(BK116&lt;=RInherente!$H$12,"BAJO",IF(BK116&lt;=RInherente!$H$13,"MEDIO",IF(BK116&lt;=RInherente!$H$14,"ALTO","MUY ALTO")))))</f>
        <v>BAJO</v>
      </c>
      <c r="BM116" s="178" t="s">
        <v>383</v>
      </c>
      <c r="BN116" s="178"/>
      <c r="BO116" s="179" t="s">
        <v>385</v>
      </c>
      <c r="BP116" s="179"/>
      <c r="BQ116" s="179"/>
      <c r="BR116" s="174" t="s">
        <v>384</v>
      </c>
      <c r="BS116" s="179" t="s">
        <v>385</v>
      </c>
      <c r="BT116" s="171">
        <v>43861</v>
      </c>
      <c r="BU116" s="171">
        <v>43277</v>
      </c>
      <c r="BV116" s="179" t="s">
        <v>386</v>
      </c>
      <c r="BW116" s="179"/>
      <c r="BX116" s="178" t="s">
        <v>387</v>
      </c>
      <c r="BY116" s="147"/>
      <c r="BZ116" s="7" t="str">
        <f t="shared" si="12"/>
        <v>Implementación del Sistema de SI</v>
      </c>
      <c r="CA116" s="7">
        <f>+COUNTIFS($BZ$12:BZ116,BZ116)</f>
        <v>77</v>
      </c>
      <c r="CB116" s="147" t="str">
        <f t="shared" si="13"/>
        <v>PRO-PTS-01</v>
      </c>
      <c r="CC116" s="7" t="str">
        <f t="shared" si="14"/>
        <v>Tecnología de la Información</v>
      </c>
      <c r="CD116" s="7" t="str">
        <f t="shared" si="15"/>
        <v>Seguridad de la informacion</v>
      </c>
    </row>
    <row r="117" spans="1:82" ht="65" x14ac:dyDescent="0.3">
      <c r="A117" s="7" t="str">
        <f t="shared" si="16"/>
        <v>Implementación del Sistema de SI</v>
      </c>
      <c r="B117" s="170">
        <v>106</v>
      </c>
      <c r="C117" s="180">
        <v>45936</v>
      </c>
      <c r="D117" s="172" t="s">
        <v>710</v>
      </c>
      <c r="E117" s="170" t="s">
        <v>162</v>
      </c>
      <c r="F117" s="173" t="s">
        <v>336</v>
      </c>
      <c r="G117" s="173" t="s">
        <v>680</v>
      </c>
      <c r="H117" s="173" t="s">
        <v>711</v>
      </c>
      <c r="I117" s="170" t="s">
        <v>578</v>
      </c>
      <c r="J117" s="170" t="s">
        <v>579</v>
      </c>
      <c r="K117" s="170" t="s">
        <v>167</v>
      </c>
      <c r="L117" s="170" t="s">
        <v>712</v>
      </c>
      <c r="M117" s="170" t="s">
        <v>165</v>
      </c>
      <c r="N117" s="180">
        <v>45918</v>
      </c>
      <c r="O117" s="180">
        <v>45913</v>
      </c>
      <c r="P117" s="170" t="s">
        <v>713</v>
      </c>
      <c r="Q117" s="170" t="s">
        <v>569</v>
      </c>
      <c r="R117" s="170" t="s">
        <v>570</v>
      </c>
      <c r="S117" s="193" t="s">
        <v>982</v>
      </c>
      <c r="T117" s="194" t="s">
        <v>186</v>
      </c>
      <c r="U117" s="194" t="s">
        <v>983</v>
      </c>
      <c r="V117" s="194" t="s">
        <v>24</v>
      </c>
      <c r="W117" s="194" t="s">
        <v>23</v>
      </c>
      <c r="X117" s="194" t="s">
        <v>598</v>
      </c>
      <c r="Y117" s="194" t="s">
        <v>599</v>
      </c>
      <c r="Z117" s="170" t="s">
        <v>155</v>
      </c>
      <c r="AA117" s="188" t="s">
        <v>551</v>
      </c>
      <c r="AB117" s="188" t="s">
        <v>551</v>
      </c>
      <c r="AC117" s="170" t="s">
        <v>206</v>
      </c>
      <c r="AD117" s="176">
        <v>1</v>
      </c>
      <c r="AE117" s="170" t="s">
        <v>134</v>
      </c>
      <c r="AF117" s="176">
        <v>1</v>
      </c>
      <c r="AG117" s="176">
        <v>1</v>
      </c>
      <c r="AH117" s="176" t="s">
        <v>28</v>
      </c>
      <c r="AI117" s="180">
        <v>45936</v>
      </c>
      <c r="AJ117" s="176">
        <v>23</v>
      </c>
      <c r="AK117" s="174" t="s">
        <v>1041</v>
      </c>
      <c r="AL117" s="180">
        <v>45936</v>
      </c>
      <c r="AM117" s="176" t="s">
        <v>641</v>
      </c>
      <c r="AN117" s="170" t="s">
        <v>984</v>
      </c>
      <c r="AO117" s="191" t="s">
        <v>636</v>
      </c>
      <c r="AP117" s="191" t="s">
        <v>600</v>
      </c>
      <c r="AQ117" s="170" t="s">
        <v>66</v>
      </c>
      <c r="AR117" s="176">
        <v>3</v>
      </c>
      <c r="AS117" s="170" t="s">
        <v>69</v>
      </c>
      <c r="AT117" s="176">
        <v>4</v>
      </c>
      <c r="AU117" s="170" t="s">
        <v>73</v>
      </c>
      <c r="AV117" s="176">
        <v>5</v>
      </c>
      <c r="AW117" s="170" t="s">
        <v>96</v>
      </c>
      <c r="AX117" s="176">
        <v>3</v>
      </c>
      <c r="AY117" s="170" t="s">
        <v>102</v>
      </c>
      <c r="AZ117" s="176">
        <v>5</v>
      </c>
      <c r="BA117" s="170" t="s">
        <v>103</v>
      </c>
      <c r="BB117" s="176">
        <v>5</v>
      </c>
      <c r="BC117" s="177">
        <f t="shared" si="17"/>
        <v>60</v>
      </c>
      <c r="BD117" s="176" t="str">
        <f>+IF($F117="","",IF(BC117="","",IF(BC117&lt;=EvaluacionControl!$I$13,"Deficiente",IF(BC117&lt;=EvaluacionControl!$I$14,"Débil",IF(BC117&lt;=EvaluacionControl!$I$15,"Regular",IF(BC117&lt;=EvaluacionControl!$I$16,"Bueno",IF(BC117&lt;=EvaluacionControl!$I$17,"Adecuado","Optimo")))))))</f>
        <v>Bueno</v>
      </c>
      <c r="BE117" s="176">
        <f t="shared" si="18"/>
        <v>3</v>
      </c>
      <c r="BF117" s="177">
        <f t="shared" si="19"/>
        <v>75</v>
      </c>
      <c r="BG117" s="176" t="str">
        <f>+IF($F117="","",IF(BF117="","",IF(BF117&lt;=EvaluacionControl!$I$13,"Deficiente",IF(BF117&lt;=EvaluacionControl!$I$14,"Débil",IF(BF117&lt;=EvaluacionControl!$I$15,"Regular",IF(BF117&lt;=EvaluacionControl!$I$16,"Bueno",IF(BF117&lt;=EvaluacionControl!$I$17,"Adecuado","Optimo")))))))</f>
        <v>Adecuado</v>
      </c>
      <c r="BH117" s="176">
        <f t="shared" si="20"/>
        <v>4</v>
      </c>
      <c r="BI117" s="177">
        <f t="shared" si="21"/>
        <v>1</v>
      </c>
      <c r="BJ117" s="177">
        <f t="shared" si="22"/>
        <v>1</v>
      </c>
      <c r="BK117" s="176">
        <f t="shared" si="23"/>
        <v>1</v>
      </c>
      <c r="BL117" s="176" t="str">
        <f>IF($BK117="","",IF(BK117&lt;=RInherente!$H$11,"BAJO",IF(BK117&lt;=RInherente!$H$12,"BAJO",IF(BK117&lt;=RInherente!$H$13,"MEDIO",IF(BK117&lt;=RInherente!$H$14,"ALTO","MUY ALTO")))))</f>
        <v>BAJO</v>
      </c>
      <c r="BM117" s="178" t="s">
        <v>383</v>
      </c>
      <c r="BN117" s="178"/>
      <c r="BO117" s="179" t="s">
        <v>385</v>
      </c>
      <c r="BP117" s="179"/>
      <c r="BQ117" s="179"/>
      <c r="BR117" s="174" t="s">
        <v>384</v>
      </c>
      <c r="BS117" s="179" t="s">
        <v>385</v>
      </c>
      <c r="BT117" s="171">
        <v>43861</v>
      </c>
      <c r="BU117" s="171">
        <v>43277</v>
      </c>
      <c r="BV117" s="179" t="s">
        <v>386</v>
      </c>
      <c r="BW117" s="179"/>
      <c r="BX117" s="178" t="s">
        <v>387</v>
      </c>
      <c r="BY117" s="147"/>
      <c r="BZ117" s="7" t="str">
        <f t="shared" si="12"/>
        <v>Implementación del Sistema de SI</v>
      </c>
      <c r="CA117" s="7">
        <f>+COUNTIFS($BZ$12:BZ117,BZ117)</f>
        <v>78</v>
      </c>
      <c r="CB117" s="147" t="str">
        <f t="shared" si="13"/>
        <v>PRO-PTS-01</v>
      </c>
      <c r="CC117" s="7" t="str">
        <f t="shared" si="14"/>
        <v>Tecnología de la Información</v>
      </c>
      <c r="CD117" s="7" t="str">
        <f t="shared" si="15"/>
        <v>Seguridad de la informacion</v>
      </c>
    </row>
    <row r="118" spans="1:82" ht="65" x14ac:dyDescent="0.3">
      <c r="A118" s="7" t="str">
        <f t="shared" si="16"/>
        <v>Implementación del Sistema de SI</v>
      </c>
      <c r="B118" s="170">
        <v>107</v>
      </c>
      <c r="C118" s="180">
        <v>45936</v>
      </c>
      <c r="D118" s="172" t="s">
        <v>710</v>
      </c>
      <c r="E118" s="170" t="s">
        <v>162</v>
      </c>
      <c r="F118" s="173" t="s">
        <v>336</v>
      </c>
      <c r="G118" s="173" t="s">
        <v>680</v>
      </c>
      <c r="H118" s="173" t="s">
        <v>711</v>
      </c>
      <c r="I118" s="170" t="s">
        <v>578</v>
      </c>
      <c r="J118" s="170" t="s">
        <v>579</v>
      </c>
      <c r="K118" s="170" t="s">
        <v>167</v>
      </c>
      <c r="L118" s="170" t="s">
        <v>712</v>
      </c>
      <c r="M118" s="170" t="s">
        <v>165</v>
      </c>
      <c r="N118" s="180">
        <v>45918</v>
      </c>
      <c r="O118" s="180">
        <v>45913</v>
      </c>
      <c r="P118" s="170" t="s">
        <v>713</v>
      </c>
      <c r="Q118" s="170" t="s">
        <v>569</v>
      </c>
      <c r="R118" s="170" t="s">
        <v>570</v>
      </c>
      <c r="S118" s="193" t="s">
        <v>985</v>
      </c>
      <c r="T118" s="194" t="s">
        <v>186</v>
      </c>
      <c r="U118" s="194" t="s">
        <v>986</v>
      </c>
      <c r="V118" s="194" t="s">
        <v>24</v>
      </c>
      <c r="W118" s="194" t="s">
        <v>23</v>
      </c>
      <c r="X118" s="194" t="s">
        <v>598</v>
      </c>
      <c r="Y118" s="194" t="s">
        <v>599</v>
      </c>
      <c r="Z118" s="170" t="s">
        <v>155</v>
      </c>
      <c r="AA118" s="188" t="s">
        <v>551</v>
      </c>
      <c r="AB118" s="188" t="s">
        <v>551</v>
      </c>
      <c r="AC118" s="170" t="s">
        <v>206</v>
      </c>
      <c r="AD118" s="176">
        <v>1</v>
      </c>
      <c r="AE118" s="170" t="s">
        <v>134</v>
      </c>
      <c r="AF118" s="176">
        <v>1</v>
      </c>
      <c r="AG118" s="176">
        <v>1</v>
      </c>
      <c r="AH118" s="176" t="s">
        <v>28</v>
      </c>
      <c r="AI118" s="180">
        <v>45936</v>
      </c>
      <c r="AJ118" s="176">
        <v>38</v>
      </c>
      <c r="AK118" s="174" t="s">
        <v>731</v>
      </c>
      <c r="AL118" s="180">
        <v>45936</v>
      </c>
      <c r="AM118" s="176" t="s">
        <v>732</v>
      </c>
      <c r="AN118" s="170" t="s">
        <v>733</v>
      </c>
      <c r="AO118" s="191" t="s">
        <v>636</v>
      </c>
      <c r="AP118" s="191" t="s">
        <v>600</v>
      </c>
      <c r="AQ118" s="170" t="s">
        <v>66</v>
      </c>
      <c r="AR118" s="176">
        <v>3</v>
      </c>
      <c r="AS118" s="170" t="s">
        <v>69</v>
      </c>
      <c r="AT118" s="176">
        <v>4</v>
      </c>
      <c r="AU118" s="170" t="s">
        <v>73</v>
      </c>
      <c r="AV118" s="176">
        <v>5</v>
      </c>
      <c r="AW118" s="170" t="s">
        <v>96</v>
      </c>
      <c r="AX118" s="176">
        <v>3</v>
      </c>
      <c r="AY118" s="170" t="s">
        <v>102</v>
      </c>
      <c r="AZ118" s="176">
        <v>5</v>
      </c>
      <c r="BA118" s="170" t="s">
        <v>103</v>
      </c>
      <c r="BB118" s="176">
        <v>5</v>
      </c>
      <c r="BC118" s="177">
        <f t="shared" si="17"/>
        <v>60</v>
      </c>
      <c r="BD118" s="176" t="str">
        <f>+IF($F118="","",IF(BC118="","",IF(BC118&lt;=EvaluacionControl!$I$13,"Deficiente",IF(BC118&lt;=EvaluacionControl!$I$14,"Débil",IF(BC118&lt;=EvaluacionControl!$I$15,"Regular",IF(BC118&lt;=EvaluacionControl!$I$16,"Bueno",IF(BC118&lt;=EvaluacionControl!$I$17,"Adecuado","Optimo")))))))</f>
        <v>Bueno</v>
      </c>
      <c r="BE118" s="176">
        <f t="shared" si="18"/>
        <v>3</v>
      </c>
      <c r="BF118" s="177">
        <f t="shared" si="19"/>
        <v>75</v>
      </c>
      <c r="BG118" s="176" t="str">
        <f>+IF($F118="","",IF(BF118="","",IF(BF118&lt;=EvaluacionControl!$I$13,"Deficiente",IF(BF118&lt;=EvaluacionControl!$I$14,"Débil",IF(BF118&lt;=EvaluacionControl!$I$15,"Regular",IF(BF118&lt;=EvaluacionControl!$I$16,"Bueno",IF(BF118&lt;=EvaluacionControl!$I$17,"Adecuado","Optimo")))))))</f>
        <v>Adecuado</v>
      </c>
      <c r="BH118" s="176">
        <f t="shared" si="20"/>
        <v>4</v>
      </c>
      <c r="BI118" s="177">
        <f t="shared" si="21"/>
        <v>1</v>
      </c>
      <c r="BJ118" s="177">
        <f t="shared" si="22"/>
        <v>1</v>
      </c>
      <c r="BK118" s="176">
        <f t="shared" si="23"/>
        <v>1</v>
      </c>
      <c r="BL118" s="176" t="str">
        <f>IF($BK118="","",IF(BK118&lt;=RInherente!$H$11,"BAJO",IF(BK118&lt;=RInherente!$H$12,"BAJO",IF(BK118&lt;=RInherente!$H$13,"MEDIO",IF(BK118&lt;=RInherente!$H$14,"ALTO","MUY ALTO")))))</f>
        <v>BAJO</v>
      </c>
      <c r="BM118" s="178" t="s">
        <v>383</v>
      </c>
      <c r="BN118" s="178"/>
      <c r="BO118" s="179" t="s">
        <v>385</v>
      </c>
      <c r="BP118" s="179"/>
      <c r="BQ118" s="179"/>
      <c r="BR118" s="174" t="s">
        <v>384</v>
      </c>
      <c r="BS118" s="179" t="s">
        <v>385</v>
      </c>
      <c r="BT118" s="171">
        <v>43861</v>
      </c>
      <c r="BU118" s="171">
        <v>43277</v>
      </c>
      <c r="BV118" s="179" t="s">
        <v>386</v>
      </c>
      <c r="BW118" s="179"/>
      <c r="BX118" s="178" t="s">
        <v>387</v>
      </c>
      <c r="BY118" s="147"/>
      <c r="BZ118" s="7" t="str">
        <f t="shared" si="12"/>
        <v>Implementación del Sistema de SI</v>
      </c>
      <c r="CA118" s="7">
        <f>+COUNTIFS($BZ$12:BZ118,BZ118)</f>
        <v>79</v>
      </c>
      <c r="CB118" s="147" t="str">
        <f t="shared" si="13"/>
        <v>PRO-PTS-01</v>
      </c>
      <c r="CC118" s="7" t="str">
        <f t="shared" si="14"/>
        <v>Tecnología de la Información</v>
      </c>
      <c r="CD118" s="7" t="str">
        <f t="shared" si="15"/>
        <v>Seguridad de la informacion</v>
      </c>
    </row>
    <row r="119" spans="1:82" ht="91" x14ac:dyDescent="0.3">
      <c r="A119" s="7" t="str">
        <f t="shared" si="16"/>
        <v>Implementación del Sistema de SI</v>
      </c>
      <c r="B119" s="170">
        <v>108</v>
      </c>
      <c r="C119" s="180">
        <v>45936</v>
      </c>
      <c r="D119" s="172" t="s">
        <v>710</v>
      </c>
      <c r="E119" s="170" t="s">
        <v>162</v>
      </c>
      <c r="F119" s="173" t="s">
        <v>336</v>
      </c>
      <c r="G119" s="173" t="s">
        <v>680</v>
      </c>
      <c r="H119" s="173" t="s">
        <v>711</v>
      </c>
      <c r="I119" s="170" t="s">
        <v>578</v>
      </c>
      <c r="J119" s="170" t="s">
        <v>579</v>
      </c>
      <c r="K119" s="170" t="s">
        <v>167</v>
      </c>
      <c r="L119" s="170" t="s">
        <v>712</v>
      </c>
      <c r="M119" s="170" t="s">
        <v>165</v>
      </c>
      <c r="N119" s="180">
        <v>45918</v>
      </c>
      <c r="O119" s="180">
        <v>45913</v>
      </c>
      <c r="P119" s="170" t="s">
        <v>713</v>
      </c>
      <c r="Q119" s="170" t="s">
        <v>569</v>
      </c>
      <c r="R119" s="170" t="s">
        <v>570</v>
      </c>
      <c r="S119" s="193" t="s">
        <v>987</v>
      </c>
      <c r="T119" s="194" t="s">
        <v>186</v>
      </c>
      <c r="U119" s="194" t="s">
        <v>988</v>
      </c>
      <c r="V119" s="194" t="s">
        <v>24</v>
      </c>
      <c r="W119" s="194" t="s">
        <v>23</v>
      </c>
      <c r="X119" s="194" t="s">
        <v>598</v>
      </c>
      <c r="Y119" s="194" t="s">
        <v>599</v>
      </c>
      <c r="Z119" s="170" t="s">
        <v>155</v>
      </c>
      <c r="AA119" s="188" t="s">
        <v>551</v>
      </c>
      <c r="AB119" s="188" t="s">
        <v>551</v>
      </c>
      <c r="AC119" s="170" t="s">
        <v>206</v>
      </c>
      <c r="AD119" s="176">
        <v>1</v>
      </c>
      <c r="AE119" s="170" t="s">
        <v>134</v>
      </c>
      <c r="AF119" s="176">
        <v>1</v>
      </c>
      <c r="AG119" s="176">
        <v>1</v>
      </c>
      <c r="AH119" s="176" t="s">
        <v>28</v>
      </c>
      <c r="AI119" s="180">
        <v>45936</v>
      </c>
      <c r="AJ119" s="176">
        <v>90</v>
      </c>
      <c r="AK119" s="174" t="s">
        <v>895</v>
      </c>
      <c r="AL119" s="180">
        <v>45936</v>
      </c>
      <c r="AM119" s="176" t="s">
        <v>638</v>
      </c>
      <c r="AN119" s="170" t="s">
        <v>896</v>
      </c>
      <c r="AO119" s="191" t="s">
        <v>723</v>
      </c>
      <c r="AP119" s="191" t="s">
        <v>600</v>
      </c>
      <c r="AQ119" s="170" t="s">
        <v>66</v>
      </c>
      <c r="AR119" s="176">
        <v>3</v>
      </c>
      <c r="AS119" s="170" t="s">
        <v>69</v>
      </c>
      <c r="AT119" s="176">
        <v>4</v>
      </c>
      <c r="AU119" s="170" t="s">
        <v>73</v>
      </c>
      <c r="AV119" s="176">
        <v>5</v>
      </c>
      <c r="AW119" s="170" t="s">
        <v>101</v>
      </c>
      <c r="AX119" s="176">
        <v>5</v>
      </c>
      <c r="AY119" s="170" t="s">
        <v>102</v>
      </c>
      <c r="AZ119" s="176">
        <v>5</v>
      </c>
      <c r="BA119" s="170" t="s">
        <v>103</v>
      </c>
      <c r="BB119" s="176">
        <v>5</v>
      </c>
      <c r="BC119" s="177">
        <f t="shared" si="17"/>
        <v>60</v>
      </c>
      <c r="BD119" s="176" t="str">
        <f>+IF($F119="","",IF(BC119="","",IF(BC119&lt;=EvaluacionControl!$I$13,"Deficiente",IF(BC119&lt;=EvaluacionControl!$I$14,"Débil",IF(BC119&lt;=EvaluacionControl!$I$15,"Regular",IF(BC119&lt;=EvaluacionControl!$I$16,"Bueno",IF(BC119&lt;=EvaluacionControl!$I$17,"Adecuado","Optimo")))))))</f>
        <v>Bueno</v>
      </c>
      <c r="BE119" s="176">
        <f t="shared" si="18"/>
        <v>3</v>
      </c>
      <c r="BF119" s="177">
        <f t="shared" si="19"/>
        <v>125</v>
      </c>
      <c r="BG119" s="176" t="str">
        <f>+IF($F119="","",IF(BF119="","",IF(BF119&lt;=EvaluacionControl!$I$13,"Deficiente",IF(BF119&lt;=EvaluacionControl!$I$14,"Débil",IF(BF119&lt;=EvaluacionControl!$I$15,"Regular",IF(BF119&lt;=EvaluacionControl!$I$16,"Bueno",IF(BF119&lt;=EvaluacionControl!$I$17,"Adecuado","Optimo")))))))</f>
        <v>Optimo</v>
      </c>
      <c r="BH119" s="176">
        <f t="shared" si="20"/>
        <v>5</v>
      </c>
      <c r="BI119" s="177">
        <f t="shared" si="21"/>
        <v>1</v>
      </c>
      <c r="BJ119" s="177">
        <f t="shared" si="22"/>
        <v>1</v>
      </c>
      <c r="BK119" s="176">
        <f t="shared" si="23"/>
        <v>1</v>
      </c>
      <c r="BL119" s="176" t="str">
        <f>IF($BK119="","",IF(BK119&lt;=RInherente!$H$11,"BAJO",IF(BK119&lt;=RInherente!$H$12,"BAJO",IF(BK119&lt;=RInherente!$H$13,"MEDIO",IF(BK119&lt;=RInherente!$H$14,"ALTO","MUY ALTO")))))</f>
        <v>BAJO</v>
      </c>
      <c r="BM119" s="178" t="s">
        <v>383</v>
      </c>
      <c r="BN119" s="178"/>
      <c r="BO119" s="179" t="s">
        <v>385</v>
      </c>
      <c r="BP119" s="179"/>
      <c r="BQ119" s="179"/>
      <c r="BR119" s="174" t="s">
        <v>384</v>
      </c>
      <c r="BS119" s="179" t="s">
        <v>385</v>
      </c>
      <c r="BT119" s="171">
        <v>43861</v>
      </c>
      <c r="BU119" s="171">
        <v>43277</v>
      </c>
      <c r="BV119" s="179" t="s">
        <v>386</v>
      </c>
      <c r="BW119" s="179"/>
      <c r="BX119" s="178" t="s">
        <v>387</v>
      </c>
      <c r="BY119" s="147"/>
      <c r="BZ119" s="7" t="str">
        <f t="shared" si="12"/>
        <v>Implementación del Sistema de SI</v>
      </c>
      <c r="CA119" s="7">
        <f>+COUNTIFS($BZ$12:BZ119,BZ119)</f>
        <v>80</v>
      </c>
      <c r="CB119" s="147" t="str">
        <f t="shared" si="13"/>
        <v>PRO-PTS-01</v>
      </c>
      <c r="CC119" s="7" t="str">
        <f t="shared" si="14"/>
        <v>Tecnología de la Información</v>
      </c>
      <c r="CD119" s="7" t="str">
        <f t="shared" si="15"/>
        <v>Seguridad de la informacion</v>
      </c>
    </row>
    <row r="120" spans="1:82" ht="130" x14ac:dyDescent="0.3">
      <c r="A120" s="7" t="str">
        <f t="shared" si="16"/>
        <v>Solicitud y Desarrollo de Requerimientos Tecnologicos</v>
      </c>
      <c r="B120" s="170">
        <v>109</v>
      </c>
      <c r="C120" s="180">
        <v>45936</v>
      </c>
      <c r="D120" s="172" t="s">
        <v>1002</v>
      </c>
      <c r="E120" s="170" t="s">
        <v>162</v>
      </c>
      <c r="F120" s="173" t="s">
        <v>336</v>
      </c>
      <c r="G120" s="173" t="s">
        <v>1003</v>
      </c>
      <c r="H120" s="198" t="s">
        <v>1004</v>
      </c>
      <c r="I120" s="170" t="s">
        <v>578</v>
      </c>
      <c r="J120" s="170" t="s">
        <v>579</v>
      </c>
      <c r="K120" s="170" t="s">
        <v>167</v>
      </c>
      <c r="L120" s="170" t="s">
        <v>1005</v>
      </c>
      <c r="M120" s="170" t="s">
        <v>165</v>
      </c>
      <c r="N120" s="180">
        <v>45918</v>
      </c>
      <c r="O120" s="180">
        <v>45913</v>
      </c>
      <c r="P120" s="170" t="s">
        <v>1006</v>
      </c>
      <c r="Q120" s="170" t="s">
        <v>569</v>
      </c>
      <c r="R120" s="170" t="s">
        <v>570</v>
      </c>
      <c r="S120" s="193" t="s">
        <v>286</v>
      </c>
      <c r="T120" s="194" t="s">
        <v>186</v>
      </c>
      <c r="U120" s="194" t="s">
        <v>1007</v>
      </c>
      <c r="V120" s="194" t="s">
        <v>24</v>
      </c>
      <c r="W120" s="194" t="s">
        <v>23</v>
      </c>
      <c r="X120" s="194" t="s">
        <v>598</v>
      </c>
      <c r="Y120" s="194" t="s">
        <v>599</v>
      </c>
      <c r="Z120" s="170" t="s">
        <v>155</v>
      </c>
      <c r="AA120" s="188" t="s">
        <v>551</v>
      </c>
      <c r="AB120" s="188" t="s">
        <v>551</v>
      </c>
      <c r="AC120" s="170" t="s">
        <v>206</v>
      </c>
      <c r="AD120" s="176">
        <v>1</v>
      </c>
      <c r="AE120" s="170" t="s">
        <v>134</v>
      </c>
      <c r="AF120" s="176">
        <v>1</v>
      </c>
      <c r="AG120" s="176">
        <v>1</v>
      </c>
      <c r="AH120" s="176" t="s">
        <v>28</v>
      </c>
      <c r="AI120" s="180">
        <v>45936</v>
      </c>
      <c r="AJ120" s="176">
        <v>17</v>
      </c>
      <c r="AK120" s="174" t="s">
        <v>1037</v>
      </c>
      <c r="AL120" s="180">
        <v>45936</v>
      </c>
      <c r="AM120" s="176" t="s">
        <v>677</v>
      </c>
      <c r="AN120" s="170" t="s">
        <v>1008</v>
      </c>
      <c r="AO120" s="191" t="s">
        <v>636</v>
      </c>
      <c r="AP120" s="191" t="s">
        <v>600</v>
      </c>
      <c r="AQ120" s="170" t="s">
        <v>66</v>
      </c>
      <c r="AR120" s="176">
        <v>3</v>
      </c>
      <c r="AS120" s="170" t="s">
        <v>69</v>
      </c>
      <c r="AT120" s="176">
        <v>4</v>
      </c>
      <c r="AU120" s="170" t="s">
        <v>73</v>
      </c>
      <c r="AV120" s="176">
        <v>5</v>
      </c>
      <c r="AW120" s="170" t="s">
        <v>96</v>
      </c>
      <c r="AX120" s="176">
        <v>3</v>
      </c>
      <c r="AY120" s="170" t="s">
        <v>102</v>
      </c>
      <c r="AZ120" s="176">
        <v>5</v>
      </c>
      <c r="BA120" s="170" t="s">
        <v>103</v>
      </c>
      <c r="BB120" s="176">
        <v>5</v>
      </c>
      <c r="BC120" s="177">
        <f t="shared" si="17"/>
        <v>60</v>
      </c>
      <c r="BD120" s="176" t="str">
        <f>+IF($F120="","",IF(BC120="","",IF(BC120&lt;=EvaluacionControl!$I$13,"Deficiente",IF(BC120&lt;=EvaluacionControl!$I$14,"Débil",IF(BC120&lt;=EvaluacionControl!$I$15,"Regular",IF(BC120&lt;=EvaluacionControl!$I$16,"Bueno",IF(BC120&lt;=EvaluacionControl!$I$17,"Adecuado","Optimo")))))))</f>
        <v>Bueno</v>
      </c>
      <c r="BE120" s="176">
        <f t="shared" si="18"/>
        <v>3</v>
      </c>
      <c r="BF120" s="177">
        <f t="shared" si="19"/>
        <v>75</v>
      </c>
      <c r="BG120" s="176" t="str">
        <f>+IF($F120="","",IF(BF120="","",IF(BF120&lt;=EvaluacionControl!$I$13,"Deficiente",IF(BF120&lt;=EvaluacionControl!$I$14,"Débil",IF(BF120&lt;=EvaluacionControl!$I$15,"Regular",IF(BF120&lt;=EvaluacionControl!$I$16,"Bueno",IF(BF120&lt;=EvaluacionControl!$I$17,"Adecuado","Optimo")))))))</f>
        <v>Adecuado</v>
      </c>
      <c r="BH120" s="176">
        <f t="shared" si="20"/>
        <v>4</v>
      </c>
      <c r="BI120" s="177">
        <f t="shared" si="21"/>
        <v>1</v>
      </c>
      <c r="BJ120" s="177">
        <f t="shared" si="22"/>
        <v>1</v>
      </c>
      <c r="BK120" s="176">
        <f t="shared" si="23"/>
        <v>1</v>
      </c>
      <c r="BL120" s="176" t="str">
        <f>IF($BK120="","",IF(BK120&lt;=RInherente!$H$11,"BAJO",IF(BK120&lt;=RInherente!$H$12,"BAJO",IF(BK120&lt;=RInherente!$H$13,"MEDIO",IF(BK120&lt;=RInherente!$H$14,"ALTO","MUY ALTO")))))</f>
        <v>BAJO</v>
      </c>
      <c r="BM120" s="178" t="s">
        <v>383</v>
      </c>
      <c r="BN120" s="178"/>
      <c r="BO120" s="179" t="s">
        <v>385</v>
      </c>
      <c r="BP120" s="179"/>
      <c r="BQ120" s="179"/>
      <c r="BR120" s="174" t="s">
        <v>384</v>
      </c>
      <c r="BS120" s="179" t="s">
        <v>385</v>
      </c>
      <c r="BT120" s="171">
        <v>43861</v>
      </c>
      <c r="BU120" s="171">
        <v>43277</v>
      </c>
      <c r="BV120" s="179" t="s">
        <v>386</v>
      </c>
      <c r="BW120" s="179"/>
      <c r="BX120" s="178" t="s">
        <v>387</v>
      </c>
      <c r="BY120" s="147"/>
      <c r="BZ120" s="7" t="str">
        <f t="shared" si="12"/>
        <v>Solicitud y Desarrollo de Requerimientos Tecnologicos</v>
      </c>
      <c r="CA120" s="7">
        <f>+COUNTIFS($BZ$12:BZ120,BZ120)</f>
        <v>1</v>
      </c>
      <c r="CB120" s="147" t="str">
        <f t="shared" si="13"/>
        <v>PRO-PTD-01</v>
      </c>
      <c r="CC120" s="7" t="str">
        <f t="shared" si="14"/>
        <v>Tecnología de la Información</v>
      </c>
      <c r="CD120" s="7" t="str">
        <f t="shared" si="15"/>
        <v>Desarrollo</v>
      </c>
    </row>
    <row r="121" spans="1:82" ht="130" x14ac:dyDescent="0.3">
      <c r="A121" s="7" t="str">
        <f t="shared" si="16"/>
        <v>Solicitud y Desarrollo de Requerimientos Tecnologicos</v>
      </c>
      <c r="B121" s="170">
        <v>110</v>
      </c>
      <c r="C121" s="180">
        <v>45936</v>
      </c>
      <c r="D121" s="172" t="s">
        <v>1002</v>
      </c>
      <c r="E121" s="170" t="s">
        <v>162</v>
      </c>
      <c r="F121" s="173" t="s">
        <v>336</v>
      </c>
      <c r="G121" s="173" t="s">
        <v>1003</v>
      </c>
      <c r="H121" s="198" t="s">
        <v>1004</v>
      </c>
      <c r="I121" s="170" t="s">
        <v>578</v>
      </c>
      <c r="J121" s="170" t="s">
        <v>579</v>
      </c>
      <c r="K121" s="170" t="s">
        <v>167</v>
      </c>
      <c r="L121" s="170" t="s">
        <v>1005</v>
      </c>
      <c r="M121" s="170" t="s">
        <v>165</v>
      </c>
      <c r="N121" s="180">
        <v>45918</v>
      </c>
      <c r="O121" s="180">
        <v>45913</v>
      </c>
      <c r="P121" s="170" t="s">
        <v>1006</v>
      </c>
      <c r="Q121" s="170" t="s">
        <v>569</v>
      </c>
      <c r="R121" s="170" t="s">
        <v>570</v>
      </c>
      <c r="S121" s="199" t="s">
        <v>989</v>
      </c>
      <c r="T121" s="194" t="s">
        <v>186</v>
      </c>
      <c r="U121" s="194" t="s">
        <v>990</v>
      </c>
      <c r="V121" s="194" t="s">
        <v>24</v>
      </c>
      <c r="W121" s="194" t="s">
        <v>23</v>
      </c>
      <c r="X121" s="194" t="s">
        <v>598</v>
      </c>
      <c r="Y121" s="194" t="s">
        <v>599</v>
      </c>
      <c r="Z121" s="170" t="s">
        <v>155</v>
      </c>
      <c r="AA121" s="188" t="s">
        <v>551</v>
      </c>
      <c r="AB121" s="188" t="s">
        <v>551</v>
      </c>
      <c r="AC121" s="170" t="s">
        <v>206</v>
      </c>
      <c r="AD121" s="176">
        <v>1</v>
      </c>
      <c r="AE121" s="170" t="s">
        <v>134</v>
      </c>
      <c r="AF121" s="176">
        <v>1</v>
      </c>
      <c r="AG121" s="176">
        <v>1</v>
      </c>
      <c r="AH121" s="176" t="s">
        <v>28</v>
      </c>
      <c r="AI121" s="180">
        <v>45936</v>
      </c>
      <c r="AJ121" s="176">
        <v>8</v>
      </c>
      <c r="AK121" s="174" t="s">
        <v>1049</v>
      </c>
      <c r="AL121" s="180">
        <v>45936</v>
      </c>
      <c r="AM121" s="176" t="s">
        <v>641</v>
      </c>
      <c r="AN121" s="170" t="s">
        <v>991</v>
      </c>
      <c r="AO121" s="191" t="s">
        <v>636</v>
      </c>
      <c r="AP121" s="191" t="s">
        <v>529</v>
      </c>
      <c r="AQ121" s="170" t="s">
        <v>66</v>
      </c>
      <c r="AR121" s="176">
        <v>3</v>
      </c>
      <c r="AS121" s="170" t="s">
        <v>69</v>
      </c>
      <c r="AT121" s="176">
        <v>4</v>
      </c>
      <c r="AU121" s="170" t="s">
        <v>73</v>
      </c>
      <c r="AV121" s="176">
        <v>5</v>
      </c>
      <c r="AW121" s="170" t="s">
        <v>101</v>
      </c>
      <c r="AX121" s="176">
        <v>5</v>
      </c>
      <c r="AY121" s="170" t="s">
        <v>102</v>
      </c>
      <c r="AZ121" s="176">
        <v>5</v>
      </c>
      <c r="BA121" s="170" t="s">
        <v>103</v>
      </c>
      <c r="BB121" s="176">
        <v>5</v>
      </c>
      <c r="BC121" s="177">
        <f t="shared" ref="BC121:BC124" si="26">+IFERROR(AR121*AT121*AV121,"")</f>
        <v>60</v>
      </c>
      <c r="BD121" s="176" t="str">
        <f>+IF($F121="","",IF(BC121="","",IF(BC121&lt;=EvaluacionControl!$I$13,"Deficiente",IF(BC121&lt;=EvaluacionControl!$I$14,"Débil",IF(BC121&lt;=EvaluacionControl!$I$15,"Regular",IF(BC121&lt;=EvaluacionControl!$I$16,"Bueno",IF(BC121&lt;=EvaluacionControl!$I$17,"Adecuado","Optimo")))))))</f>
        <v>Bueno</v>
      </c>
      <c r="BE121" s="176">
        <f t="shared" ref="BE121:BE124" si="27">+IF($F121="","",IF(BC121="","",IF(BD121="Deficiente",-1,IF(BD121="Débil",1,IF(BD121="Regular",2,IF(BD121="Bueno",3,IF(BD121="Adecuado",4,IF(BD121="Optimo",5))))))))</f>
        <v>3</v>
      </c>
      <c r="BF121" s="177">
        <f t="shared" ref="BF121:BF124" si="28">IFERROR(AX121*AZ121*BB121,"")</f>
        <v>125</v>
      </c>
      <c r="BG121" s="176" t="str">
        <f>+IF($F121="","",IF(BF121="","",IF(BF121&lt;=EvaluacionControl!$I$13,"Deficiente",IF(BF121&lt;=EvaluacionControl!$I$14,"Débil",IF(BF121&lt;=EvaluacionControl!$I$15,"Regular",IF(BF121&lt;=EvaluacionControl!$I$16,"Bueno",IF(BF121&lt;=EvaluacionControl!$I$17,"Adecuado","Optimo")))))))</f>
        <v>Optimo</v>
      </c>
      <c r="BH121" s="176">
        <f t="shared" ref="BH121:BH124" si="29">+IF($F121="","",IF(BF121="","",IF(BG121="Deficiente",-1,IF(BG121="Débil",1,IF(BG121="Regular",2,IF(BG121="Bueno",3,IF(BG121="Adecuado",4,IF(BG121="Optimo",5))))))))</f>
        <v>5</v>
      </c>
      <c r="BI121" s="177">
        <f t="shared" ref="BI121:BI124" si="30">+IF(F121="","",IF(AD121="",AD121,IFERROR(IF((AD121-ABS(BE121))&lt;=1,1,(AD121-ABS(BE121))),"")))</f>
        <v>1</v>
      </c>
      <c r="BJ121" s="177">
        <f t="shared" ref="BJ121:BJ124" si="31">+IF(F121="","",IF(AF121="",AF121,IFERROR(IF((AF121-ABS(BH121))&lt;=1,1,(AF121-ABS(BH121))),"")))</f>
        <v>1</v>
      </c>
      <c r="BK121" s="176">
        <f t="shared" ref="BK121:BK124" si="32">+IFERROR(BI121*BJ121,"")</f>
        <v>1</v>
      </c>
      <c r="BL121" s="176" t="str">
        <f>IF($BK121="","",IF(BK121&lt;=RInherente!$H$11,"BAJO",IF(BK121&lt;=RInherente!$H$12,"BAJO",IF(BK121&lt;=RInherente!$H$13,"MEDIO",IF(BK121&lt;=RInherente!$H$14,"ALTO","MUY ALTO")))))</f>
        <v>BAJO</v>
      </c>
      <c r="BM121" s="178"/>
      <c r="BN121" s="178"/>
      <c r="BO121" s="179"/>
      <c r="BP121" s="179"/>
      <c r="BQ121" s="179"/>
      <c r="BR121" s="174"/>
      <c r="BS121" s="179"/>
      <c r="BT121" s="171"/>
      <c r="BU121" s="171"/>
      <c r="BV121" s="179"/>
      <c r="BW121" s="179"/>
      <c r="BX121" s="178"/>
      <c r="BY121" s="147"/>
      <c r="BZ121" s="7" t="str">
        <f t="shared" si="12"/>
        <v>Solicitud y Desarrollo de Requerimientos Tecnologicos</v>
      </c>
      <c r="CA121" s="7">
        <f>+COUNTIFS($BZ$12:BZ121,BZ121)</f>
        <v>2</v>
      </c>
      <c r="CB121" s="147" t="str">
        <f t="shared" si="13"/>
        <v>PRO-PTD-01</v>
      </c>
      <c r="CC121" s="7" t="str">
        <f t="shared" si="14"/>
        <v>Tecnología de la Información</v>
      </c>
      <c r="CD121" s="7" t="str">
        <f t="shared" si="15"/>
        <v>Desarrollo</v>
      </c>
    </row>
    <row r="122" spans="1:82" ht="130" x14ac:dyDescent="0.3">
      <c r="A122" s="7" t="str">
        <f t="shared" si="16"/>
        <v>Solicitud y Desarrollo de Requerimientos Tecnologicos</v>
      </c>
      <c r="B122" s="170">
        <v>111</v>
      </c>
      <c r="C122" s="180">
        <v>45936</v>
      </c>
      <c r="D122" s="172" t="s">
        <v>1002</v>
      </c>
      <c r="E122" s="170" t="s">
        <v>162</v>
      </c>
      <c r="F122" s="173" t="s">
        <v>336</v>
      </c>
      <c r="G122" s="173" t="s">
        <v>1003</v>
      </c>
      <c r="H122" s="198" t="s">
        <v>1004</v>
      </c>
      <c r="I122" s="170" t="s">
        <v>578</v>
      </c>
      <c r="J122" s="170" t="s">
        <v>579</v>
      </c>
      <c r="K122" s="170" t="s">
        <v>167</v>
      </c>
      <c r="L122" s="170" t="s">
        <v>1005</v>
      </c>
      <c r="M122" s="170" t="s">
        <v>165</v>
      </c>
      <c r="N122" s="180">
        <v>45918</v>
      </c>
      <c r="O122" s="180">
        <v>45913</v>
      </c>
      <c r="P122" s="170" t="s">
        <v>1006</v>
      </c>
      <c r="Q122" s="170" t="s">
        <v>569</v>
      </c>
      <c r="R122" s="170" t="s">
        <v>570</v>
      </c>
      <c r="S122" s="193" t="s">
        <v>992</v>
      </c>
      <c r="T122" s="194" t="s">
        <v>186</v>
      </c>
      <c r="U122" s="194" t="s">
        <v>993</v>
      </c>
      <c r="V122" s="194" t="s">
        <v>24</v>
      </c>
      <c r="W122" s="194" t="s">
        <v>23</v>
      </c>
      <c r="X122" s="194" t="s">
        <v>598</v>
      </c>
      <c r="Y122" s="194" t="s">
        <v>599</v>
      </c>
      <c r="Z122" s="170" t="s">
        <v>155</v>
      </c>
      <c r="AA122" s="188" t="s">
        <v>551</v>
      </c>
      <c r="AB122" s="188" t="s">
        <v>551</v>
      </c>
      <c r="AC122" s="170" t="s">
        <v>206</v>
      </c>
      <c r="AD122" s="176">
        <v>1</v>
      </c>
      <c r="AE122" s="170" t="s">
        <v>134</v>
      </c>
      <c r="AF122" s="176">
        <v>1</v>
      </c>
      <c r="AG122" s="176">
        <v>1</v>
      </c>
      <c r="AH122" s="176" t="s">
        <v>28</v>
      </c>
      <c r="AI122" s="180">
        <v>45936</v>
      </c>
      <c r="AJ122" s="176">
        <v>5</v>
      </c>
      <c r="AK122" s="174" t="s">
        <v>1042</v>
      </c>
      <c r="AL122" s="180">
        <v>45936</v>
      </c>
      <c r="AM122" s="176" t="s">
        <v>641</v>
      </c>
      <c r="AN122" s="170" t="s">
        <v>994</v>
      </c>
      <c r="AO122" s="191" t="s">
        <v>636</v>
      </c>
      <c r="AP122" s="191" t="s">
        <v>600</v>
      </c>
      <c r="AQ122" s="170" t="s">
        <v>20</v>
      </c>
      <c r="AR122" s="176">
        <v>1</v>
      </c>
      <c r="AS122" s="170" t="s">
        <v>69</v>
      </c>
      <c r="AT122" s="176">
        <v>4</v>
      </c>
      <c r="AU122" s="170" t="s">
        <v>73</v>
      </c>
      <c r="AV122" s="176">
        <v>5</v>
      </c>
      <c r="AW122" s="170" t="s">
        <v>101</v>
      </c>
      <c r="AX122" s="176">
        <v>5</v>
      </c>
      <c r="AY122" s="170" t="s">
        <v>102</v>
      </c>
      <c r="AZ122" s="176">
        <v>5</v>
      </c>
      <c r="BA122" s="170" t="s">
        <v>103</v>
      </c>
      <c r="BB122" s="176">
        <v>5</v>
      </c>
      <c r="BC122" s="177">
        <f t="shared" si="26"/>
        <v>20</v>
      </c>
      <c r="BD122" s="176" t="str">
        <f>+IF($F122="","",IF(BC122="","",IF(BC122&lt;=EvaluacionControl!$I$13,"Deficiente",IF(BC122&lt;=EvaluacionControl!$I$14,"Débil",IF(BC122&lt;=EvaluacionControl!$I$15,"Regular",IF(BC122&lt;=EvaluacionControl!$I$16,"Bueno",IF(BC122&lt;=EvaluacionControl!$I$17,"Adecuado","Optimo")))))))</f>
        <v>Débil</v>
      </c>
      <c r="BE122" s="176">
        <f t="shared" si="27"/>
        <v>1</v>
      </c>
      <c r="BF122" s="177">
        <f t="shared" si="28"/>
        <v>125</v>
      </c>
      <c r="BG122" s="176" t="str">
        <f>+IF($F122="","",IF(BF122="","",IF(BF122&lt;=EvaluacionControl!$I$13,"Deficiente",IF(BF122&lt;=EvaluacionControl!$I$14,"Débil",IF(BF122&lt;=EvaluacionControl!$I$15,"Regular",IF(BF122&lt;=EvaluacionControl!$I$16,"Bueno",IF(BF122&lt;=EvaluacionControl!$I$17,"Adecuado","Optimo")))))))</f>
        <v>Optimo</v>
      </c>
      <c r="BH122" s="176">
        <f t="shared" si="29"/>
        <v>5</v>
      </c>
      <c r="BI122" s="177">
        <f t="shared" si="30"/>
        <v>1</v>
      </c>
      <c r="BJ122" s="177">
        <f t="shared" si="31"/>
        <v>1</v>
      </c>
      <c r="BK122" s="176">
        <f t="shared" si="32"/>
        <v>1</v>
      </c>
      <c r="BL122" s="176" t="str">
        <f>IF($BK122="","",IF(BK122&lt;=RInherente!$H$11,"BAJO",IF(BK122&lt;=RInherente!$H$12,"BAJO",IF(BK122&lt;=RInherente!$H$13,"MEDIO",IF(BK122&lt;=RInherente!$H$14,"ALTO","MUY ALTO")))))</f>
        <v>BAJO</v>
      </c>
      <c r="BM122" s="178"/>
      <c r="BN122" s="178"/>
      <c r="BO122" s="179"/>
      <c r="BP122" s="179"/>
      <c r="BQ122" s="179"/>
      <c r="BR122" s="174"/>
      <c r="BS122" s="179"/>
      <c r="BT122" s="171"/>
      <c r="BU122" s="171"/>
      <c r="BV122" s="179"/>
      <c r="BW122" s="179"/>
      <c r="BX122" s="178"/>
      <c r="BY122" s="147"/>
      <c r="BZ122" s="7" t="str">
        <f t="shared" si="12"/>
        <v>Solicitud y Desarrollo de Requerimientos Tecnologicos</v>
      </c>
      <c r="CA122" s="7">
        <f>+COUNTIFS($BZ$12:BZ122,BZ122)</f>
        <v>3</v>
      </c>
      <c r="CB122" s="147" t="str">
        <f t="shared" si="13"/>
        <v>PRO-PTD-01</v>
      </c>
      <c r="CC122" s="7" t="str">
        <f t="shared" si="14"/>
        <v>Tecnología de la Información</v>
      </c>
      <c r="CD122" s="7" t="str">
        <f t="shared" si="15"/>
        <v>Desarrollo</v>
      </c>
    </row>
    <row r="123" spans="1:82" ht="130" x14ac:dyDescent="0.3">
      <c r="A123" s="7" t="str">
        <f t="shared" si="16"/>
        <v>Solicitud y Desarrollo de Requerimientos Tecnologicos</v>
      </c>
      <c r="B123" s="170">
        <v>112</v>
      </c>
      <c r="C123" s="180">
        <v>45936</v>
      </c>
      <c r="D123" s="172" t="s">
        <v>1002</v>
      </c>
      <c r="E123" s="170" t="s">
        <v>162</v>
      </c>
      <c r="F123" s="173" t="s">
        <v>336</v>
      </c>
      <c r="G123" s="173" t="s">
        <v>1003</v>
      </c>
      <c r="H123" s="198" t="s">
        <v>1004</v>
      </c>
      <c r="I123" s="170" t="s">
        <v>578</v>
      </c>
      <c r="J123" s="170" t="s">
        <v>579</v>
      </c>
      <c r="K123" s="170" t="s">
        <v>167</v>
      </c>
      <c r="L123" s="170" t="s">
        <v>1005</v>
      </c>
      <c r="M123" s="170" t="s">
        <v>165</v>
      </c>
      <c r="N123" s="180">
        <v>45918</v>
      </c>
      <c r="O123" s="180">
        <v>45913</v>
      </c>
      <c r="P123" s="170" t="s">
        <v>1006</v>
      </c>
      <c r="Q123" s="170" t="s">
        <v>569</v>
      </c>
      <c r="R123" s="170" t="s">
        <v>570</v>
      </c>
      <c r="S123" s="193" t="s">
        <v>995</v>
      </c>
      <c r="T123" s="194" t="s">
        <v>186</v>
      </c>
      <c r="U123" s="194" t="s">
        <v>996</v>
      </c>
      <c r="V123" s="194" t="s">
        <v>24</v>
      </c>
      <c r="W123" s="194" t="s">
        <v>23</v>
      </c>
      <c r="X123" s="194" t="s">
        <v>598</v>
      </c>
      <c r="Y123" s="194" t="s">
        <v>599</v>
      </c>
      <c r="Z123" s="170" t="s">
        <v>155</v>
      </c>
      <c r="AA123" s="188" t="s">
        <v>551</v>
      </c>
      <c r="AB123" s="188" t="s">
        <v>551</v>
      </c>
      <c r="AC123" s="170" t="s">
        <v>206</v>
      </c>
      <c r="AD123" s="176">
        <v>1</v>
      </c>
      <c r="AE123" s="170" t="s">
        <v>134</v>
      </c>
      <c r="AF123" s="176">
        <v>1</v>
      </c>
      <c r="AG123" s="176">
        <v>1</v>
      </c>
      <c r="AH123" s="176" t="s">
        <v>28</v>
      </c>
      <c r="AI123" s="180">
        <v>45936</v>
      </c>
      <c r="AJ123" s="176">
        <v>6</v>
      </c>
      <c r="AK123" s="174" t="s">
        <v>1043</v>
      </c>
      <c r="AL123" s="180">
        <v>45936</v>
      </c>
      <c r="AM123" s="176" t="s">
        <v>997</v>
      </c>
      <c r="AN123" s="170" t="s">
        <v>998</v>
      </c>
      <c r="AO123" s="191" t="s">
        <v>636</v>
      </c>
      <c r="AP123" s="191" t="s">
        <v>600</v>
      </c>
      <c r="AQ123" s="170" t="s">
        <v>66</v>
      </c>
      <c r="AR123" s="176">
        <v>3</v>
      </c>
      <c r="AS123" s="170" t="s">
        <v>69</v>
      </c>
      <c r="AT123" s="176">
        <v>4</v>
      </c>
      <c r="AU123" s="170" t="s">
        <v>73</v>
      </c>
      <c r="AV123" s="176">
        <v>5</v>
      </c>
      <c r="AW123" s="170" t="s">
        <v>101</v>
      </c>
      <c r="AX123" s="176">
        <v>5</v>
      </c>
      <c r="AY123" s="170" t="s">
        <v>102</v>
      </c>
      <c r="AZ123" s="176">
        <v>5</v>
      </c>
      <c r="BA123" s="170" t="s">
        <v>100</v>
      </c>
      <c r="BB123" s="176">
        <v>4</v>
      </c>
      <c r="BC123" s="177">
        <f t="shared" si="26"/>
        <v>60</v>
      </c>
      <c r="BD123" s="176" t="str">
        <f>+IF($F123="","",IF(BC123="","",IF(BC123&lt;=EvaluacionControl!$I$13,"Deficiente",IF(BC123&lt;=EvaluacionControl!$I$14,"Débil",IF(BC123&lt;=EvaluacionControl!$I$15,"Regular",IF(BC123&lt;=EvaluacionControl!$I$16,"Bueno",IF(BC123&lt;=EvaluacionControl!$I$17,"Adecuado","Optimo")))))))</f>
        <v>Bueno</v>
      </c>
      <c r="BE123" s="176">
        <f t="shared" si="27"/>
        <v>3</v>
      </c>
      <c r="BF123" s="177">
        <f t="shared" si="28"/>
        <v>100</v>
      </c>
      <c r="BG123" s="176" t="str">
        <f>+IF($F123="","",IF(BF123="","",IF(BF123&lt;=EvaluacionControl!$I$13,"Deficiente",IF(BF123&lt;=EvaluacionControl!$I$14,"Débil",IF(BF123&lt;=EvaluacionControl!$I$15,"Regular",IF(BF123&lt;=EvaluacionControl!$I$16,"Bueno",IF(BF123&lt;=EvaluacionControl!$I$17,"Adecuado","Optimo")))))))</f>
        <v>Optimo</v>
      </c>
      <c r="BH123" s="176">
        <f t="shared" si="29"/>
        <v>5</v>
      </c>
      <c r="BI123" s="177">
        <f t="shared" si="30"/>
        <v>1</v>
      </c>
      <c r="BJ123" s="177">
        <f t="shared" si="31"/>
        <v>1</v>
      </c>
      <c r="BK123" s="176">
        <f t="shared" si="32"/>
        <v>1</v>
      </c>
      <c r="BL123" s="176" t="str">
        <f>IF($BK123="","",IF(BK123&lt;=RInherente!$H$11,"BAJO",IF(BK123&lt;=RInherente!$H$12,"BAJO",IF(BK123&lt;=RInherente!$H$13,"MEDIO",IF(BK123&lt;=RInherente!$H$14,"ALTO","MUY ALTO")))))</f>
        <v>BAJO</v>
      </c>
      <c r="BM123" s="178"/>
      <c r="BN123" s="178"/>
      <c r="BO123" s="179"/>
      <c r="BP123" s="179"/>
      <c r="BQ123" s="179"/>
      <c r="BR123" s="174"/>
      <c r="BS123" s="179"/>
      <c r="BT123" s="171"/>
      <c r="BU123" s="171"/>
      <c r="BV123" s="179"/>
      <c r="BW123" s="179"/>
      <c r="BX123" s="178"/>
      <c r="BY123" s="147"/>
      <c r="BZ123" s="7" t="str">
        <f t="shared" si="12"/>
        <v>Solicitud y Desarrollo de Requerimientos Tecnologicos</v>
      </c>
      <c r="CA123" s="7">
        <f>+COUNTIFS($BZ$12:BZ123,BZ123)</f>
        <v>4</v>
      </c>
      <c r="CB123" s="147" t="str">
        <f t="shared" si="13"/>
        <v>PRO-PTD-01</v>
      </c>
      <c r="CC123" s="7" t="str">
        <f t="shared" si="14"/>
        <v>Tecnología de la Información</v>
      </c>
      <c r="CD123" s="7" t="str">
        <f t="shared" si="15"/>
        <v>Desarrollo</v>
      </c>
    </row>
    <row r="124" spans="1:82" ht="130" x14ac:dyDescent="0.3">
      <c r="A124" s="7" t="str">
        <f t="shared" si="16"/>
        <v>Solicitud y Desarrollo de Requerimientos Tecnologicos</v>
      </c>
      <c r="B124" s="170">
        <v>113</v>
      </c>
      <c r="C124" s="180">
        <v>45936</v>
      </c>
      <c r="D124" s="172" t="s">
        <v>1002</v>
      </c>
      <c r="E124" s="170" t="s">
        <v>162</v>
      </c>
      <c r="F124" s="173" t="s">
        <v>336</v>
      </c>
      <c r="G124" s="173" t="s">
        <v>1003</v>
      </c>
      <c r="H124" s="198" t="s">
        <v>1004</v>
      </c>
      <c r="I124" s="170" t="s">
        <v>578</v>
      </c>
      <c r="J124" s="170" t="s">
        <v>579</v>
      </c>
      <c r="K124" s="170" t="s">
        <v>167</v>
      </c>
      <c r="L124" s="170" t="s">
        <v>1005</v>
      </c>
      <c r="M124" s="170" t="s">
        <v>165</v>
      </c>
      <c r="N124" s="180">
        <v>45918</v>
      </c>
      <c r="O124" s="180">
        <v>45913</v>
      </c>
      <c r="P124" s="170" t="s">
        <v>1006</v>
      </c>
      <c r="Q124" s="170" t="s">
        <v>569</v>
      </c>
      <c r="R124" s="170" t="s">
        <v>570</v>
      </c>
      <c r="S124" s="193" t="s">
        <v>999</v>
      </c>
      <c r="T124" s="194" t="s">
        <v>186</v>
      </c>
      <c r="U124" s="194" t="s">
        <v>1000</v>
      </c>
      <c r="V124" s="194" t="s">
        <v>24</v>
      </c>
      <c r="W124" s="194" t="s">
        <v>23</v>
      </c>
      <c r="X124" s="194" t="s">
        <v>598</v>
      </c>
      <c r="Y124" s="194" t="s">
        <v>599</v>
      </c>
      <c r="Z124" s="170" t="s">
        <v>155</v>
      </c>
      <c r="AA124" s="188" t="s">
        <v>551</v>
      </c>
      <c r="AB124" s="188" t="s">
        <v>551</v>
      </c>
      <c r="AC124" s="170" t="s">
        <v>206</v>
      </c>
      <c r="AD124" s="176">
        <v>1</v>
      </c>
      <c r="AE124" s="170" t="s">
        <v>134</v>
      </c>
      <c r="AF124" s="176">
        <v>1</v>
      </c>
      <c r="AG124" s="176">
        <v>1</v>
      </c>
      <c r="AH124" s="176" t="s">
        <v>28</v>
      </c>
      <c r="AI124" s="180">
        <v>45936</v>
      </c>
      <c r="AJ124" s="176">
        <v>7</v>
      </c>
      <c r="AK124" s="174" t="s">
        <v>1044</v>
      </c>
      <c r="AL124" s="180">
        <v>45936</v>
      </c>
      <c r="AM124" s="176" t="s">
        <v>641</v>
      </c>
      <c r="AN124" s="170" t="s">
        <v>1001</v>
      </c>
      <c r="AO124" s="191" t="s">
        <v>636</v>
      </c>
      <c r="AP124" s="191" t="s">
        <v>600</v>
      </c>
      <c r="AQ124" s="170" t="s">
        <v>66</v>
      </c>
      <c r="AR124" s="176">
        <v>3</v>
      </c>
      <c r="AS124" s="170" t="s">
        <v>69</v>
      </c>
      <c r="AT124" s="176">
        <v>4</v>
      </c>
      <c r="AU124" s="170" t="s">
        <v>73</v>
      </c>
      <c r="AV124" s="176">
        <v>5</v>
      </c>
      <c r="AW124" s="170" t="s">
        <v>101</v>
      </c>
      <c r="AX124" s="176">
        <v>5</v>
      </c>
      <c r="AY124" s="170" t="s">
        <v>102</v>
      </c>
      <c r="AZ124" s="176">
        <v>5</v>
      </c>
      <c r="BA124" s="170" t="s">
        <v>103</v>
      </c>
      <c r="BB124" s="176">
        <v>5</v>
      </c>
      <c r="BC124" s="177">
        <f t="shared" si="26"/>
        <v>60</v>
      </c>
      <c r="BD124" s="176" t="str">
        <f>+IF($F124="","",IF(BC124="","",IF(BC124&lt;=EvaluacionControl!$I$13,"Deficiente",IF(BC124&lt;=EvaluacionControl!$I$14,"Débil",IF(BC124&lt;=EvaluacionControl!$I$15,"Regular",IF(BC124&lt;=EvaluacionControl!$I$16,"Bueno",IF(BC124&lt;=EvaluacionControl!$I$17,"Adecuado","Optimo")))))))</f>
        <v>Bueno</v>
      </c>
      <c r="BE124" s="176">
        <f t="shared" si="27"/>
        <v>3</v>
      </c>
      <c r="BF124" s="177">
        <f t="shared" si="28"/>
        <v>125</v>
      </c>
      <c r="BG124" s="176" t="str">
        <f>+IF($F124="","",IF(BF124="","",IF(BF124&lt;=EvaluacionControl!$I$13,"Deficiente",IF(BF124&lt;=EvaluacionControl!$I$14,"Débil",IF(BF124&lt;=EvaluacionControl!$I$15,"Regular",IF(BF124&lt;=EvaluacionControl!$I$16,"Bueno",IF(BF124&lt;=EvaluacionControl!$I$17,"Adecuado","Optimo")))))))</f>
        <v>Optimo</v>
      </c>
      <c r="BH124" s="176">
        <f t="shared" si="29"/>
        <v>5</v>
      </c>
      <c r="BI124" s="177">
        <f t="shared" si="30"/>
        <v>1</v>
      </c>
      <c r="BJ124" s="177">
        <f t="shared" si="31"/>
        <v>1</v>
      </c>
      <c r="BK124" s="176">
        <f t="shared" si="32"/>
        <v>1</v>
      </c>
      <c r="BL124" s="176" t="str">
        <f>IF($BK124="","",IF(BK124&lt;=RInherente!$H$11,"BAJO",IF(BK124&lt;=RInherente!$H$12,"BAJO",IF(BK124&lt;=RInherente!$H$13,"MEDIO",IF(BK124&lt;=RInherente!$H$14,"ALTO","MUY ALTO")))))</f>
        <v>BAJO</v>
      </c>
      <c r="BM124" s="178"/>
      <c r="BN124" s="178"/>
      <c r="BO124" s="179"/>
      <c r="BP124" s="179"/>
      <c r="BQ124" s="179"/>
      <c r="BR124" s="174"/>
      <c r="BS124" s="179"/>
      <c r="BT124" s="171"/>
      <c r="BU124" s="171"/>
      <c r="BV124" s="179"/>
      <c r="BW124" s="179"/>
      <c r="BX124" s="178"/>
      <c r="BY124" s="147"/>
      <c r="BZ124" s="7" t="str">
        <f t="shared" si="12"/>
        <v>Solicitud y Desarrollo de Requerimientos Tecnologicos</v>
      </c>
      <c r="CA124" s="7">
        <f>+COUNTIFS($BZ$12:BZ124,BZ124)</f>
        <v>5</v>
      </c>
      <c r="CB124" s="147" t="str">
        <f t="shared" si="13"/>
        <v>PRO-PTD-01</v>
      </c>
      <c r="CC124" s="7" t="str">
        <f t="shared" si="14"/>
        <v>Tecnología de la Información</v>
      </c>
      <c r="CD124" s="7" t="str">
        <f t="shared" si="15"/>
        <v>Desarrollo</v>
      </c>
    </row>
    <row r="125" spans="1:82" hidden="1" x14ac:dyDescent="0.3">
      <c r="A125" s="7">
        <f t="shared" si="16"/>
        <v>0</v>
      </c>
      <c r="B125" s="170"/>
      <c r="C125" s="171"/>
      <c r="D125" s="172"/>
      <c r="E125" s="170"/>
      <c r="F125" s="173"/>
      <c r="G125" s="173"/>
      <c r="H125" s="173"/>
      <c r="I125" s="170"/>
      <c r="J125" s="170"/>
      <c r="K125" s="170"/>
      <c r="L125" s="170"/>
      <c r="M125" s="170"/>
      <c r="N125" s="180"/>
      <c r="O125" s="180"/>
      <c r="P125" s="170"/>
      <c r="Q125" s="170"/>
      <c r="R125" s="170"/>
      <c r="S125" s="170"/>
      <c r="T125" s="174"/>
      <c r="U125" s="175"/>
      <c r="V125" s="170"/>
      <c r="W125" s="170"/>
      <c r="X125" s="175"/>
      <c r="Y125" s="175"/>
      <c r="Z125" s="170"/>
      <c r="AA125" s="188"/>
      <c r="AB125" s="188"/>
      <c r="AC125" s="170"/>
      <c r="AD125" s="176"/>
      <c r="AE125" s="170"/>
      <c r="AF125" s="176"/>
      <c r="AG125" s="176"/>
      <c r="AH125" s="176"/>
      <c r="AI125" s="189"/>
      <c r="AJ125" s="176"/>
      <c r="AK125" s="174"/>
      <c r="AL125" s="190"/>
      <c r="AM125" s="176"/>
      <c r="AN125" s="170"/>
      <c r="AO125" s="191"/>
      <c r="AP125" s="191"/>
      <c r="AQ125" s="170"/>
      <c r="AR125" s="176"/>
      <c r="AS125" s="170"/>
      <c r="AT125" s="176"/>
      <c r="AU125" s="170"/>
      <c r="AV125" s="176"/>
      <c r="AW125" s="170"/>
      <c r="AX125" s="176"/>
      <c r="AY125" s="170"/>
      <c r="AZ125" s="176"/>
      <c r="BA125" s="170"/>
      <c r="BB125" s="176"/>
      <c r="BC125" s="177"/>
      <c r="BD125" s="176"/>
      <c r="BE125" s="176"/>
      <c r="BF125" s="177"/>
      <c r="BG125" s="176"/>
      <c r="BH125" s="176"/>
      <c r="BI125" s="177"/>
      <c r="BJ125" s="177"/>
      <c r="BK125" s="176"/>
      <c r="BL125" s="176"/>
      <c r="BM125" s="178"/>
      <c r="BN125" s="178"/>
      <c r="BO125" s="179"/>
      <c r="BP125" s="179"/>
      <c r="BQ125" s="179"/>
      <c r="BR125" s="174"/>
      <c r="BS125" s="179"/>
      <c r="BT125" s="171"/>
      <c r="BU125" s="171"/>
      <c r="BV125" s="179"/>
      <c r="BW125" s="179"/>
      <c r="BX125" s="178"/>
      <c r="BY125" s="147"/>
      <c r="BZ125" s="7">
        <f t="shared" si="12"/>
        <v>0</v>
      </c>
      <c r="CA125" s="7">
        <f>+COUNTIFS($BZ$12:BZ125,BZ125)</f>
        <v>1</v>
      </c>
      <c r="CB125" s="147">
        <f t="shared" si="13"/>
        <v>0</v>
      </c>
      <c r="CC125" s="7">
        <f t="shared" si="14"/>
        <v>0</v>
      </c>
      <c r="CD125" s="7">
        <f t="shared" si="15"/>
        <v>0</v>
      </c>
    </row>
    <row r="126" spans="1:82" hidden="1" x14ac:dyDescent="0.3">
      <c r="A126" s="7">
        <f t="shared" si="16"/>
        <v>0</v>
      </c>
      <c r="B126" s="170"/>
      <c r="C126" s="171"/>
      <c r="D126" s="172"/>
      <c r="E126" s="170"/>
      <c r="F126" s="173"/>
      <c r="G126" s="173"/>
      <c r="H126" s="173"/>
      <c r="I126" s="170"/>
      <c r="J126" s="170"/>
      <c r="K126" s="170"/>
      <c r="L126" s="170"/>
      <c r="M126" s="170"/>
      <c r="N126" s="180"/>
      <c r="O126" s="180"/>
      <c r="P126" s="170"/>
      <c r="Q126" s="170"/>
      <c r="R126" s="170"/>
      <c r="S126" s="170"/>
      <c r="T126" s="174"/>
      <c r="U126" s="175"/>
      <c r="V126" s="170"/>
      <c r="W126" s="170"/>
      <c r="X126" s="175"/>
      <c r="Y126" s="175"/>
      <c r="Z126" s="170"/>
      <c r="AA126" s="188"/>
      <c r="AB126" s="188"/>
      <c r="AC126" s="170"/>
      <c r="AD126" s="176"/>
      <c r="AE126" s="170"/>
      <c r="AF126" s="176"/>
      <c r="AG126" s="176"/>
      <c r="AH126" s="176"/>
      <c r="AI126" s="189"/>
      <c r="AJ126" s="176"/>
      <c r="AK126" s="174"/>
      <c r="AL126" s="190"/>
      <c r="AM126" s="176"/>
      <c r="AN126" s="170"/>
      <c r="AO126" s="191"/>
      <c r="AP126" s="191"/>
      <c r="AQ126" s="170"/>
      <c r="AR126" s="176"/>
      <c r="AS126" s="170"/>
      <c r="AT126" s="176"/>
      <c r="AU126" s="170"/>
      <c r="AV126" s="176"/>
      <c r="AW126" s="170"/>
      <c r="AX126" s="176"/>
      <c r="AY126" s="170"/>
      <c r="AZ126" s="176"/>
      <c r="BA126" s="170"/>
      <c r="BB126" s="176"/>
      <c r="BC126" s="177"/>
      <c r="BD126" s="176"/>
      <c r="BE126" s="176"/>
      <c r="BF126" s="177"/>
      <c r="BG126" s="176"/>
      <c r="BH126" s="176"/>
      <c r="BI126" s="177"/>
      <c r="BJ126" s="177"/>
      <c r="BK126" s="176"/>
      <c r="BL126" s="176"/>
      <c r="BM126" s="178"/>
      <c r="BN126" s="178"/>
      <c r="BO126" s="179"/>
      <c r="BP126" s="179"/>
      <c r="BQ126" s="179"/>
      <c r="BR126" s="174"/>
      <c r="BS126" s="179"/>
      <c r="BT126" s="171"/>
      <c r="BU126" s="171"/>
      <c r="BV126" s="179"/>
      <c r="BW126" s="179"/>
      <c r="BX126" s="178"/>
      <c r="BY126" s="147"/>
      <c r="BZ126" s="7">
        <f t="shared" si="12"/>
        <v>0</v>
      </c>
      <c r="CA126" s="7">
        <f>+COUNTIFS($BZ$12:BZ126,BZ126)</f>
        <v>2</v>
      </c>
      <c r="CB126" s="147">
        <f t="shared" si="13"/>
        <v>0</v>
      </c>
      <c r="CC126" s="7">
        <f t="shared" si="14"/>
        <v>0</v>
      </c>
      <c r="CD126" s="7">
        <f t="shared" si="15"/>
        <v>0</v>
      </c>
    </row>
    <row r="127" spans="1:82" hidden="1" x14ac:dyDescent="0.3">
      <c r="A127" s="7">
        <f t="shared" si="16"/>
        <v>0</v>
      </c>
      <c r="B127" s="170"/>
      <c r="C127" s="171"/>
      <c r="D127" s="172"/>
      <c r="E127" s="170"/>
      <c r="F127" s="173"/>
      <c r="G127" s="173"/>
      <c r="H127" s="173"/>
      <c r="I127" s="170"/>
      <c r="J127" s="170"/>
      <c r="K127" s="170"/>
      <c r="L127" s="170"/>
      <c r="M127" s="170"/>
      <c r="N127" s="180"/>
      <c r="O127" s="180"/>
      <c r="P127" s="170"/>
      <c r="Q127" s="170"/>
      <c r="R127" s="170"/>
      <c r="S127" s="170"/>
      <c r="T127" s="174"/>
      <c r="U127" s="175"/>
      <c r="V127" s="170"/>
      <c r="W127" s="170"/>
      <c r="X127" s="175"/>
      <c r="Y127" s="175"/>
      <c r="Z127" s="170"/>
      <c r="AA127" s="188"/>
      <c r="AB127" s="188"/>
      <c r="AC127" s="170"/>
      <c r="AD127" s="176"/>
      <c r="AE127" s="170"/>
      <c r="AF127" s="176"/>
      <c r="AG127" s="176"/>
      <c r="AH127" s="176"/>
      <c r="AI127" s="189"/>
      <c r="AJ127" s="176"/>
      <c r="AK127" s="174"/>
      <c r="AL127" s="190"/>
      <c r="AM127" s="176"/>
      <c r="AN127" s="170"/>
      <c r="AO127" s="191"/>
      <c r="AP127" s="191"/>
      <c r="AQ127" s="170"/>
      <c r="AR127" s="176"/>
      <c r="AS127" s="170"/>
      <c r="AT127" s="176"/>
      <c r="AU127" s="170"/>
      <c r="AV127" s="176"/>
      <c r="AW127" s="170"/>
      <c r="AX127" s="176"/>
      <c r="AY127" s="170"/>
      <c r="AZ127" s="176"/>
      <c r="BA127" s="170"/>
      <c r="BB127" s="176"/>
      <c r="BC127" s="177"/>
      <c r="BD127" s="176"/>
      <c r="BE127" s="176"/>
      <c r="BF127" s="177"/>
      <c r="BG127" s="176"/>
      <c r="BH127" s="176"/>
      <c r="BI127" s="177"/>
      <c r="BJ127" s="177"/>
      <c r="BK127" s="176"/>
      <c r="BL127" s="176"/>
      <c r="BM127" s="178"/>
      <c r="BN127" s="178"/>
      <c r="BO127" s="179"/>
      <c r="BP127" s="179"/>
      <c r="BQ127" s="179"/>
      <c r="BR127" s="174"/>
      <c r="BS127" s="179"/>
      <c r="BT127" s="171"/>
      <c r="BU127" s="171"/>
      <c r="BV127" s="179"/>
      <c r="BW127" s="179"/>
      <c r="BX127" s="178"/>
      <c r="BY127" s="147"/>
      <c r="BZ127" s="7">
        <f t="shared" si="12"/>
        <v>0</v>
      </c>
      <c r="CA127" s="7">
        <f>+COUNTIFS($BZ$12:BZ127,BZ127)</f>
        <v>3</v>
      </c>
      <c r="CB127" s="147">
        <f t="shared" si="13"/>
        <v>0</v>
      </c>
      <c r="CC127" s="7">
        <f t="shared" si="14"/>
        <v>0</v>
      </c>
      <c r="CD127" s="7">
        <f t="shared" si="15"/>
        <v>0</v>
      </c>
    </row>
    <row r="128" spans="1:82" hidden="1" x14ac:dyDescent="0.3">
      <c r="A128" s="7">
        <f t="shared" si="16"/>
        <v>0</v>
      </c>
      <c r="B128" s="170"/>
      <c r="C128" s="171"/>
      <c r="D128" s="172"/>
      <c r="E128" s="170"/>
      <c r="F128" s="173"/>
      <c r="G128" s="173"/>
      <c r="H128" s="173"/>
      <c r="I128" s="170"/>
      <c r="J128" s="170"/>
      <c r="K128" s="170"/>
      <c r="L128" s="170"/>
      <c r="M128" s="170"/>
      <c r="N128" s="180"/>
      <c r="O128" s="180"/>
      <c r="P128" s="170"/>
      <c r="Q128" s="170"/>
      <c r="R128" s="170"/>
      <c r="S128" s="170"/>
      <c r="T128" s="174"/>
      <c r="U128" s="175"/>
      <c r="V128" s="170"/>
      <c r="W128" s="170"/>
      <c r="X128" s="175"/>
      <c r="Y128" s="175"/>
      <c r="Z128" s="170"/>
      <c r="AA128" s="188"/>
      <c r="AB128" s="188"/>
      <c r="AC128" s="170"/>
      <c r="AD128" s="176"/>
      <c r="AE128" s="170"/>
      <c r="AF128" s="176"/>
      <c r="AG128" s="176"/>
      <c r="AH128" s="176"/>
      <c r="AI128" s="189"/>
      <c r="AJ128" s="176"/>
      <c r="AK128" s="174"/>
      <c r="AL128" s="190"/>
      <c r="AM128" s="176"/>
      <c r="AN128" s="170"/>
      <c r="AO128" s="191"/>
      <c r="AP128" s="191"/>
      <c r="AQ128" s="170"/>
      <c r="AR128" s="176"/>
      <c r="AS128" s="170"/>
      <c r="AT128" s="176"/>
      <c r="AU128" s="170"/>
      <c r="AV128" s="176"/>
      <c r="AW128" s="170"/>
      <c r="AX128" s="176"/>
      <c r="AY128" s="170"/>
      <c r="AZ128" s="176"/>
      <c r="BA128" s="170"/>
      <c r="BB128" s="176"/>
      <c r="BC128" s="177"/>
      <c r="BD128" s="176"/>
      <c r="BE128" s="176"/>
      <c r="BF128" s="177"/>
      <c r="BG128" s="176"/>
      <c r="BH128" s="176"/>
      <c r="BI128" s="177"/>
      <c r="BJ128" s="177"/>
      <c r="BK128" s="176"/>
      <c r="BL128" s="176"/>
      <c r="BM128" s="178"/>
      <c r="BN128" s="178"/>
      <c r="BO128" s="179"/>
      <c r="BP128" s="179"/>
      <c r="BQ128" s="179"/>
      <c r="BR128" s="174"/>
      <c r="BS128" s="179"/>
      <c r="BT128" s="171"/>
      <c r="BU128" s="171"/>
      <c r="BV128" s="179"/>
      <c r="BW128" s="179"/>
      <c r="BX128" s="178"/>
      <c r="BY128" s="147"/>
      <c r="BZ128" s="7">
        <f t="shared" si="12"/>
        <v>0</v>
      </c>
      <c r="CA128" s="7">
        <f>+COUNTIFS($BZ$12:BZ128,BZ128)</f>
        <v>4</v>
      </c>
      <c r="CB128" s="147">
        <f t="shared" si="13"/>
        <v>0</v>
      </c>
      <c r="CC128" s="7">
        <f t="shared" si="14"/>
        <v>0</v>
      </c>
      <c r="CD128" s="7">
        <f t="shared" si="15"/>
        <v>0</v>
      </c>
    </row>
    <row r="129" spans="1:82" hidden="1" x14ac:dyDescent="0.3">
      <c r="A129" s="7">
        <f t="shared" si="16"/>
        <v>0</v>
      </c>
      <c r="B129" s="170"/>
      <c r="C129" s="171"/>
      <c r="D129" s="172"/>
      <c r="E129" s="170"/>
      <c r="F129" s="173"/>
      <c r="G129" s="173"/>
      <c r="H129" s="173"/>
      <c r="I129" s="170"/>
      <c r="J129" s="170"/>
      <c r="K129" s="170"/>
      <c r="L129" s="170"/>
      <c r="M129" s="170"/>
      <c r="N129" s="180"/>
      <c r="O129" s="180"/>
      <c r="P129" s="170"/>
      <c r="Q129" s="170"/>
      <c r="R129" s="170"/>
      <c r="S129" s="170"/>
      <c r="T129" s="174"/>
      <c r="U129" s="175"/>
      <c r="V129" s="170"/>
      <c r="W129" s="170"/>
      <c r="X129" s="175"/>
      <c r="Y129" s="175"/>
      <c r="Z129" s="170"/>
      <c r="AA129" s="188"/>
      <c r="AB129" s="188"/>
      <c r="AC129" s="170"/>
      <c r="AD129" s="176"/>
      <c r="AE129" s="170"/>
      <c r="AF129" s="176"/>
      <c r="AG129" s="176"/>
      <c r="AH129" s="176"/>
      <c r="AI129" s="189"/>
      <c r="AJ129" s="176"/>
      <c r="AK129" s="174"/>
      <c r="AL129" s="190"/>
      <c r="AM129" s="176"/>
      <c r="AN129" s="170"/>
      <c r="AO129" s="191"/>
      <c r="AP129" s="191"/>
      <c r="AQ129" s="170"/>
      <c r="AR129" s="176"/>
      <c r="AS129" s="170"/>
      <c r="AT129" s="176"/>
      <c r="AU129" s="170"/>
      <c r="AV129" s="176"/>
      <c r="AW129" s="170"/>
      <c r="AX129" s="176"/>
      <c r="AY129" s="170"/>
      <c r="AZ129" s="176"/>
      <c r="BA129" s="170"/>
      <c r="BB129" s="176"/>
      <c r="BC129" s="177"/>
      <c r="BD129" s="176"/>
      <c r="BE129" s="176"/>
      <c r="BF129" s="177"/>
      <c r="BG129" s="176"/>
      <c r="BH129" s="176"/>
      <c r="BI129" s="177"/>
      <c r="BJ129" s="177"/>
      <c r="BK129" s="176"/>
      <c r="BL129" s="176"/>
      <c r="BM129" s="178"/>
      <c r="BN129" s="178"/>
      <c r="BO129" s="179"/>
      <c r="BP129" s="179"/>
      <c r="BQ129" s="179"/>
      <c r="BR129" s="174"/>
      <c r="BS129" s="179"/>
      <c r="BT129" s="171"/>
      <c r="BU129" s="171"/>
      <c r="BV129" s="179"/>
      <c r="BW129" s="179"/>
      <c r="BX129" s="178"/>
      <c r="BY129" s="147"/>
      <c r="BZ129" s="7">
        <f t="shared" si="12"/>
        <v>0</v>
      </c>
      <c r="CA129" s="7">
        <f>+COUNTIFS($BZ$12:BZ129,BZ129)</f>
        <v>5</v>
      </c>
      <c r="CB129" s="147">
        <f t="shared" si="13"/>
        <v>0</v>
      </c>
      <c r="CC129" s="7">
        <f t="shared" si="14"/>
        <v>0</v>
      </c>
      <c r="CD129" s="7">
        <f t="shared" si="15"/>
        <v>0</v>
      </c>
    </row>
    <row r="130" spans="1:82" hidden="1" x14ac:dyDescent="0.3">
      <c r="A130" s="7">
        <f t="shared" si="16"/>
        <v>0</v>
      </c>
      <c r="B130" s="170"/>
      <c r="C130" s="171"/>
      <c r="D130" s="172"/>
      <c r="E130" s="170"/>
      <c r="F130" s="173"/>
      <c r="G130" s="173"/>
      <c r="H130" s="173"/>
      <c r="I130" s="170"/>
      <c r="J130" s="170"/>
      <c r="K130" s="170"/>
      <c r="L130" s="170"/>
      <c r="M130" s="170"/>
      <c r="N130" s="180"/>
      <c r="O130" s="180"/>
      <c r="P130" s="170"/>
      <c r="Q130" s="170"/>
      <c r="R130" s="170"/>
      <c r="S130" s="170"/>
      <c r="T130" s="174"/>
      <c r="U130" s="175"/>
      <c r="V130" s="170"/>
      <c r="W130" s="170"/>
      <c r="X130" s="175"/>
      <c r="Y130" s="175"/>
      <c r="Z130" s="170"/>
      <c r="AA130" s="188"/>
      <c r="AB130" s="188"/>
      <c r="AC130" s="170"/>
      <c r="AD130" s="176"/>
      <c r="AE130" s="170"/>
      <c r="AF130" s="176"/>
      <c r="AG130" s="176"/>
      <c r="AH130" s="176"/>
      <c r="AI130" s="189"/>
      <c r="AJ130" s="176"/>
      <c r="AK130" s="174"/>
      <c r="AL130" s="190"/>
      <c r="AM130" s="176"/>
      <c r="AN130" s="170"/>
      <c r="AO130" s="191"/>
      <c r="AP130" s="191"/>
      <c r="AQ130" s="170"/>
      <c r="AR130" s="176"/>
      <c r="AS130" s="170"/>
      <c r="AT130" s="176"/>
      <c r="AU130" s="170"/>
      <c r="AV130" s="176"/>
      <c r="AW130" s="170"/>
      <c r="AX130" s="176"/>
      <c r="AY130" s="170"/>
      <c r="AZ130" s="176"/>
      <c r="BA130" s="170"/>
      <c r="BB130" s="176"/>
      <c r="BC130" s="177"/>
      <c r="BD130" s="176"/>
      <c r="BE130" s="176"/>
      <c r="BF130" s="177"/>
      <c r="BG130" s="176"/>
      <c r="BH130" s="176"/>
      <c r="BI130" s="177"/>
      <c r="BJ130" s="177"/>
      <c r="BK130" s="176"/>
      <c r="BL130" s="176"/>
      <c r="BM130" s="178"/>
      <c r="BN130" s="178"/>
      <c r="BO130" s="179"/>
      <c r="BP130" s="179"/>
      <c r="BQ130" s="179"/>
      <c r="BR130" s="174"/>
      <c r="BS130" s="179"/>
      <c r="BT130" s="171"/>
      <c r="BU130" s="171"/>
      <c r="BV130" s="179"/>
      <c r="BW130" s="179"/>
      <c r="BX130" s="178"/>
      <c r="BY130" s="147"/>
      <c r="BZ130" s="7">
        <f t="shared" si="12"/>
        <v>0</v>
      </c>
      <c r="CA130" s="7">
        <f>+COUNTIFS($BZ$12:BZ130,BZ130)</f>
        <v>6</v>
      </c>
      <c r="CB130" s="147">
        <f t="shared" si="13"/>
        <v>0</v>
      </c>
      <c r="CC130" s="7">
        <f t="shared" si="14"/>
        <v>0</v>
      </c>
      <c r="CD130" s="7">
        <f t="shared" si="15"/>
        <v>0</v>
      </c>
    </row>
    <row r="131" spans="1:82" hidden="1" x14ac:dyDescent="0.3">
      <c r="A131" s="7">
        <f t="shared" si="16"/>
        <v>0</v>
      </c>
      <c r="B131" s="170"/>
      <c r="C131" s="171"/>
      <c r="D131" s="172"/>
      <c r="E131" s="170"/>
      <c r="F131" s="173"/>
      <c r="G131" s="173"/>
      <c r="H131" s="173"/>
      <c r="I131" s="170"/>
      <c r="J131" s="170"/>
      <c r="K131" s="170"/>
      <c r="L131" s="170"/>
      <c r="M131" s="170"/>
      <c r="N131" s="180"/>
      <c r="O131" s="180"/>
      <c r="P131" s="170"/>
      <c r="Q131" s="170"/>
      <c r="R131" s="170"/>
      <c r="S131" s="170"/>
      <c r="T131" s="174"/>
      <c r="U131" s="175"/>
      <c r="V131" s="170"/>
      <c r="W131" s="170"/>
      <c r="X131" s="175"/>
      <c r="Y131" s="175"/>
      <c r="Z131" s="170"/>
      <c r="AA131" s="188"/>
      <c r="AB131" s="188"/>
      <c r="AC131" s="170"/>
      <c r="AD131" s="176"/>
      <c r="AE131" s="170"/>
      <c r="AF131" s="176"/>
      <c r="AG131" s="176"/>
      <c r="AH131" s="176"/>
      <c r="AI131" s="189"/>
      <c r="AJ131" s="176"/>
      <c r="AK131" s="174"/>
      <c r="AL131" s="190"/>
      <c r="AM131" s="176"/>
      <c r="AN131" s="170"/>
      <c r="AO131" s="191"/>
      <c r="AP131" s="191"/>
      <c r="AQ131" s="170"/>
      <c r="AR131" s="176"/>
      <c r="AS131" s="170"/>
      <c r="AT131" s="176"/>
      <c r="AU131" s="170"/>
      <c r="AV131" s="176"/>
      <c r="AW131" s="170"/>
      <c r="AX131" s="176"/>
      <c r="AY131" s="170"/>
      <c r="AZ131" s="176"/>
      <c r="BA131" s="170"/>
      <c r="BB131" s="176"/>
      <c r="BC131" s="177"/>
      <c r="BD131" s="176"/>
      <c r="BE131" s="176"/>
      <c r="BF131" s="177"/>
      <c r="BG131" s="176"/>
      <c r="BH131" s="176"/>
      <c r="BI131" s="177"/>
      <c r="BJ131" s="177"/>
      <c r="BK131" s="176"/>
      <c r="BL131" s="176"/>
      <c r="BM131" s="178"/>
      <c r="BN131" s="178"/>
      <c r="BO131" s="179"/>
      <c r="BP131" s="179"/>
      <c r="BQ131" s="179"/>
      <c r="BR131" s="174"/>
      <c r="BS131" s="179"/>
      <c r="BT131" s="171"/>
      <c r="BU131" s="171"/>
      <c r="BV131" s="179"/>
      <c r="BW131" s="179"/>
      <c r="BX131" s="178"/>
      <c r="BY131" s="147"/>
      <c r="BZ131" s="7">
        <f t="shared" si="12"/>
        <v>0</v>
      </c>
      <c r="CA131" s="7">
        <f>+COUNTIFS($BZ$12:BZ131,BZ131)</f>
        <v>7</v>
      </c>
      <c r="CB131" s="147">
        <f t="shared" si="13"/>
        <v>0</v>
      </c>
      <c r="CC131" s="7">
        <f t="shared" si="14"/>
        <v>0</v>
      </c>
      <c r="CD131" s="7">
        <f t="shared" si="15"/>
        <v>0</v>
      </c>
    </row>
    <row r="132" spans="1:82" hidden="1" x14ac:dyDescent="0.3">
      <c r="A132" s="7">
        <f t="shared" si="16"/>
        <v>0</v>
      </c>
      <c r="B132" s="170"/>
      <c r="C132" s="171"/>
      <c r="D132" s="172"/>
      <c r="E132" s="170"/>
      <c r="F132" s="173"/>
      <c r="G132" s="173"/>
      <c r="H132" s="173"/>
      <c r="I132" s="170"/>
      <c r="J132" s="170"/>
      <c r="K132" s="170"/>
      <c r="L132" s="170"/>
      <c r="M132" s="170"/>
      <c r="N132" s="180"/>
      <c r="O132" s="180"/>
      <c r="P132" s="170"/>
      <c r="Q132" s="170"/>
      <c r="R132" s="170"/>
      <c r="S132" s="170"/>
      <c r="T132" s="174"/>
      <c r="U132" s="175"/>
      <c r="V132" s="170"/>
      <c r="W132" s="170"/>
      <c r="X132" s="175"/>
      <c r="Y132" s="175"/>
      <c r="Z132" s="170"/>
      <c r="AA132" s="188"/>
      <c r="AB132" s="188"/>
      <c r="AC132" s="170"/>
      <c r="AD132" s="176"/>
      <c r="AE132" s="170"/>
      <c r="AF132" s="176"/>
      <c r="AG132" s="176"/>
      <c r="AH132" s="176"/>
      <c r="AI132" s="189"/>
      <c r="AJ132" s="176"/>
      <c r="AK132" s="174"/>
      <c r="AL132" s="190"/>
      <c r="AM132" s="176"/>
      <c r="AN132" s="170"/>
      <c r="AO132" s="191"/>
      <c r="AP132" s="191"/>
      <c r="AQ132" s="170"/>
      <c r="AR132" s="176"/>
      <c r="AS132" s="170"/>
      <c r="AT132" s="176"/>
      <c r="AU132" s="170"/>
      <c r="AV132" s="176"/>
      <c r="AW132" s="170"/>
      <c r="AX132" s="176"/>
      <c r="AY132" s="170"/>
      <c r="AZ132" s="176"/>
      <c r="BA132" s="170"/>
      <c r="BB132" s="176"/>
      <c r="BC132" s="177"/>
      <c r="BD132" s="176"/>
      <c r="BE132" s="176"/>
      <c r="BF132" s="177"/>
      <c r="BG132" s="176"/>
      <c r="BH132" s="176"/>
      <c r="BI132" s="177"/>
      <c r="BJ132" s="177"/>
      <c r="BK132" s="176"/>
      <c r="BL132" s="176"/>
      <c r="BM132" s="178"/>
      <c r="BN132" s="178"/>
      <c r="BO132" s="179"/>
      <c r="BP132" s="179"/>
      <c r="BQ132" s="179"/>
      <c r="BR132" s="174"/>
      <c r="BS132" s="179"/>
      <c r="BT132" s="171"/>
      <c r="BU132" s="171"/>
      <c r="BV132" s="179"/>
      <c r="BW132" s="179"/>
      <c r="BX132" s="178"/>
      <c r="BY132" s="147"/>
      <c r="BZ132" s="7">
        <f t="shared" si="12"/>
        <v>0</v>
      </c>
      <c r="CA132" s="7">
        <f>+COUNTIFS($BZ$12:BZ132,BZ132)</f>
        <v>8</v>
      </c>
      <c r="CB132" s="147">
        <f t="shared" si="13"/>
        <v>0</v>
      </c>
      <c r="CC132" s="7">
        <f t="shared" si="14"/>
        <v>0</v>
      </c>
      <c r="CD132" s="7">
        <f t="shared" si="15"/>
        <v>0</v>
      </c>
    </row>
    <row r="133" spans="1:82" hidden="1" x14ac:dyDescent="0.3">
      <c r="A133" s="7">
        <f t="shared" si="16"/>
        <v>0</v>
      </c>
      <c r="B133" s="170"/>
      <c r="C133" s="171"/>
      <c r="D133" s="172"/>
      <c r="E133" s="170"/>
      <c r="F133" s="173"/>
      <c r="G133" s="173"/>
      <c r="H133" s="173"/>
      <c r="I133" s="170"/>
      <c r="J133" s="170"/>
      <c r="K133" s="170"/>
      <c r="L133" s="170"/>
      <c r="M133" s="170"/>
      <c r="N133" s="180"/>
      <c r="O133" s="180"/>
      <c r="P133" s="170"/>
      <c r="Q133" s="170"/>
      <c r="R133" s="170"/>
      <c r="S133" s="170"/>
      <c r="T133" s="174"/>
      <c r="U133" s="175"/>
      <c r="V133" s="170"/>
      <c r="W133" s="170"/>
      <c r="X133" s="175"/>
      <c r="Y133" s="175"/>
      <c r="Z133" s="170"/>
      <c r="AA133" s="188"/>
      <c r="AB133" s="188"/>
      <c r="AC133" s="170"/>
      <c r="AD133" s="176"/>
      <c r="AE133" s="170"/>
      <c r="AF133" s="176"/>
      <c r="AG133" s="176"/>
      <c r="AH133" s="176"/>
      <c r="AI133" s="189"/>
      <c r="AJ133" s="176"/>
      <c r="AK133" s="174"/>
      <c r="AL133" s="190"/>
      <c r="AM133" s="176"/>
      <c r="AN133" s="170"/>
      <c r="AO133" s="191"/>
      <c r="AP133" s="191"/>
      <c r="AQ133" s="170"/>
      <c r="AR133" s="176"/>
      <c r="AS133" s="170"/>
      <c r="AT133" s="176"/>
      <c r="AU133" s="170"/>
      <c r="AV133" s="176"/>
      <c r="AW133" s="170"/>
      <c r="AX133" s="176"/>
      <c r="AY133" s="170"/>
      <c r="AZ133" s="176"/>
      <c r="BA133" s="170"/>
      <c r="BB133" s="176"/>
      <c r="BC133" s="177"/>
      <c r="BD133" s="176"/>
      <c r="BE133" s="176"/>
      <c r="BF133" s="177"/>
      <c r="BG133" s="176"/>
      <c r="BH133" s="176"/>
      <c r="BI133" s="177"/>
      <c r="BJ133" s="177"/>
      <c r="BK133" s="176"/>
      <c r="BL133" s="176"/>
      <c r="BM133" s="178"/>
      <c r="BN133" s="178"/>
      <c r="BO133" s="179"/>
      <c r="BP133" s="179"/>
      <c r="BQ133" s="179"/>
      <c r="BR133" s="174"/>
      <c r="BS133" s="179"/>
      <c r="BT133" s="171"/>
      <c r="BU133" s="171"/>
      <c r="BV133" s="179"/>
      <c r="BW133" s="179"/>
      <c r="BX133" s="178"/>
      <c r="BY133" s="147"/>
      <c r="BZ133" s="7">
        <f t="shared" si="12"/>
        <v>0</v>
      </c>
      <c r="CA133" s="7">
        <f>+COUNTIFS($BZ$12:BZ133,BZ133)</f>
        <v>9</v>
      </c>
      <c r="CB133" s="147">
        <f t="shared" si="13"/>
        <v>0</v>
      </c>
      <c r="CC133" s="7">
        <f t="shared" si="14"/>
        <v>0</v>
      </c>
      <c r="CD133" s="7">
        <f t="shared" si="15"/>
        <v>0</v>
      </c>
    </row>
    <row r="134" spans="1:82" hidden="1" x14ac:dyDescent="0.3">
      <c r="A134" s="7">
        <f t="shared" si="16"/>
        <v>0</v>
      </c>
      <c r="B134" s="170"/>
      <c r="C134" s="171"/>
      <c r="D134" s="172"/>
      <c r="E134" s="170"/>
      <c r="F134" s="173"/>
      <c r="G134" s="173"/>
      <c r="H134" s="173"/>
      <c r="I134" s="170"/>
      <c r="J134" s="170"/>
      <c r="K134" s="170"/>
      <c r="L134" s="170"/>
      <c r="M134" s="170"/>
      <c r="N134" s="180"/>
      <c r="O134" s="180"/>
      <c r="P134" s="170"/>
      <c r="Q134" s="170"/>
      <c r="R134" s="170"/>
      <c r="S134" s="170"/>
      <c r="T134" s="174"/>
      <c r="U134" s="175"/>
      <c r="V134" s="170"/>
      <c r="W134" s="170"/>
      <c r="X134" s="175"/>
      <c r="Y134" s="175"/>
      <c r="Z134" s="170"/>
      <c r="AA134" s="188"/>
      <c r="AB134" s="188"/>
      <c r="AC134" s="170"/>
      <c r="AD134" s="176"/>
      <c r="AE134" s="170"/>
      <c r="AF134" s="176"/>
      <c r="AG134" s="176"/>
      <c r="AH134" s="176"/>
      <c r="AI134" s="189"/>
      <c r="AJ134" s="176"/>
      <c r="AK134" s="174"/>
      <c r="AL134" s="190"/>
      <c r="AM134" s="176"/>
      <c r="AN134" s="170"/>
      <c r="AO134" s="191"/>
      <c r="AP134" s="191"/>
      <c r="AQ134" s="170"/>
      <c r="AR134" s="176"/>
      <c r="AS134" s="170"/>
      <c r="AT134" s="176"/>
      <c r="AU134" s="170"/>
      <c r="AV134" s="176"/>
      <c r="AW134" s="170"/>
      <c r="AX134" s="176"/>
      <c r="AY134" s="170"/>
      <c r="AZ134" s="176"/>
      <c r="BA134" s="170"/>
      <c r="BB134" s="176"/>
      <c r="BC134" s="177"/>
      <c r="BD134" s="176"/>
      <c r="BE134" s="176"/>
      <c r="BF134" s="177"/>
      <c r="BG134" s="176"/>
      <c r="BH134" s="176"/>
      <c r="BI134" s="177"/>
      <c r="BJ134" s="177"/>
      <c r="BK134" s="176"/>
      <c r="BL134" s="176"/>
      <c r="BM134" s="178"/>
      <c r="BN134" s="178"/>
      <c r="BO134" s="179"/>
      <c r="BP134" s="179"/>
      <c r="BQ134" s="179"/>
      <c r="BR134" s="174"/>
      <c r="BS134" s="179"/>
      <c r="BT134" s="171"/>
      <c r="BU134" s="171"/>
      <c r="BV134" s="179"/>
      <c r="BW134" s="179"/>
      <c r="BX134" s="178"/>
      <c r="BY134" s="147"/>
      <c r="BZ134" s="7">
        <f t="shared" si="12"/>
        <v>0</v>
      </c>
      <c r="CA134" s="7">
        <f>+COUNTIFS($BZ$12:BZ134,BZ134)</f>
        <v>10</v>
      </c>
      <c r="CB134" s="147">
        <f t="shared" si="13"/>
        <v>0</v>
      </c>
      <c r="CC134" s="7">
        <f t="shared" si="14"/>
        <v>0</v>
      </c>
      <c r="CD134" s="7">
        <f t="shared" si="15"/>
        <v>0</v>
      </c>
    </row>
    <row r="135" spans="1:82" hidden="1" x14ac:dyDescent="0.3">
      <c r="A135" s="7">
        <f t="shared" si="16"/>
        <v>0</v>
      </c>
      <c r="B135" s="170"/>
      <c r="C135" s="171"/>
      <c r="D135" s="172"/>
      <c r="E135" s="170"/>
      <c r="F135" s="173"/>
      <c r="G135" s="173"/>
      <c r="H135" s="173"/>
      <c r="I135" s="170"/>
      <c r="J135" s="170"/>
      <c r="K135" s="170"/>
      <c r="L135" s="170"/>
      <c r="M135" s="170"/>
      <c r="N135" s="180"/>
      <c r="O135" s="180"/>
      <c r="P135" s="170"/>
      <c r="Q135" s="170"/>
      <c r="R135" s="170"/>
      <c r="S135" s="170"/>
      <c r="T135" s="174"/>
      <c r="U135" s="175"/>
      <c r="V135" s="170"/>
      <c r="W135" s="170"/>
      <c r="X135" s="175"/>
      <c r="Y135" s="175"/>
      <c r="Z135" s="170"/>
      <c r="AA135" s="188"/>
      <c r="AB135" s="188"/>
      <c r="AC135" s="170"/>
      <c r="AD135" s="176"/>
      <c r="AE135" s="170"/>
      <c r="AF135" s="176"/>
      <c r="AG135" s="176"/>
      <c r="AH135" s="176"/>
      <c r="AI135" s="189"/>
      <c r="AJ135" s="176"/>
      <c r="AK135" s="174"/>
      <c r="AL135" s="190"/>
      <c r="AM135" s="176"/>
      <c r="AN135" s="170"/>
      <c r="AO135" s="191"/>
      <c r="AP135" s="191"/>
      <c r="AQ135" s="170"/>
      <c r="AR135" s="176"/>
      <c r="AS135" s="170"/>
      <c r="AT135" s="176"/>
      <c r="AU135" s="170"/>
      <c r="AV135" s="176"/>
      <c r="AW135" s="170"/>
      <c r="AX135" s="176"/>
      <c r="AY135" s="170"/>
      <c r="AZ135" s="176"/>
      <c r="BA135" s="170"/>
      <c r="BB135" s="176"/>
      <c r="BC135" s="177"/>
      <c r="BD135" s="176"/>
      <c r="BE135" s="176"/>
      <c r="BF135" s="177"/>
      <c r="BG135" s="176"/>
      <c r="BH135" s="176"/>
      <c r="BI135" s="177"/>
      <c r="BJ135" s="177"/>
      <c r="BK135" s="176"/>
      <c r="BL135" s="176"/>
      <c r="BM135" s="178"/>
      <c r="BN135" s="178"/>
      <c r="BO135" s="179"/>
      <c r="BP135" s="179"/>
      <c r="BQ135" s="179"/>
      <c r="BR135" s="174"/>
      <c r="BS135" s="179"/>
      <c r="BT135" s="171"/>
      <c r="BU135" s="171"/>
      <c r="BV135" s="179"/>
      <c r="BW135" s="179"/>
      <c r="BX135" s="178"/>
      <c r="BY135" s="147"/>
      <c r="BZ135" s="7">
        <f t="shared" ref="BZ135:BZ198" si="33">+H135</f>
        <v>0</v>
      </c>
      <c r="CA135" s="7">
        <f>+COUNTIFS($BZ$12:BZ135,BZ135)</f>
        <v>11</v>
      </c>
      <c r="CB135" s="147">
        <f t="shared" ref="CB135:CB198" si="34">+D135</f>
        <v>0</v>
      </c>
      <c r="CC135" s="7">
        <f t="shared" ref="CC135:CC198" si="35">+F135</f>
        <v>0</v>
      </c>
      <c r="CD135" s="7">
        <f t="shared" ref="CD135:CD198" si="36">+G135</f>
        <v>0</v>
      </c>
    </row>
    <row r="136" spans="1:82" hidden="1" x14ac:dyDescent="0.3">
      <c r="A136" s="7">
        <f t="shared" ref="A136:A199" si="37">+H136</f>
        <v>0</v>
      </c>
      <c r="B136" s="170"/>
      <c r="C136" s="171"/>
      <c r="D136" s="172"/>
      <c r="E136" s="170"/>
      <c r="F136" s="173"/>
      <c r="G136" s="173"/>
      <c r="H136" s="173"/>
      <c r="I136" s="170"/>
      <c r="J136" s="170"/>
      <c r="K136" s="170"/>
      <c r="L136" s="170"/>
      <c r="M136" s="170"/>
      <c r="N136" s="180"/>
      <c r="O136" s="180"/>
      <c r="P136" s="170"/>
      <c r="Q136" s="170"/>
      <c r="R136" s="170"/>
      <c r="S136" s="170"/>
      <c r="T136" s="174"/>
      <c r="U136" s="175"/>
      <c r="V136" s="170"/>
      <c r="W136" s="170"/>
      <c r="X136" s="175"/>
      <c r="Y136" s="175"/>
      <c r="Z136" s="170"/>
      <c r="AA136" s="188"/>
      <c r="AB136" s="188"/>
      <c r="AC136" s="170"/>
      <c r="AD136" s="176"/>
      <c r="AE136" s="170"/>
      <c r="AF136" s="176"/>
      <c r="AG136" s="176"/>
      <c r="AH136" s="176"/>
      <c r="AI136" s="189"/>
      <c r="AJ136" s="176"/>
      <c r="AK136" s="174"/>
      <c r="AL136" s="190"/>
      <c r="AM136" s="176"/>
      <c r="AN136" s="170"/>
      <c r="AO136" s="191"/>
      <c r="AP136" s="191"/>
      <c r="AQ136" s="170"/>
      <c r="AR136" s="176"/>
      <c r="AS136" s="170"/>
      <c r="AT136" s="176"/>
      <c r="AU136" s="170"/>
      <c r="AV136" s="176"/>
      <c r="AW136" s="170"/>
      <c r="AX136" s="176"/>
      <c r="AY136" s="170"/>
      <c r="AZ136" s="176"/>
      <c r="BA136" s="170"/>
      <c r="BB136" s="176"/>
      <c r="BC136" s="177"/>
      <c r="BD136" s="176"/>
      <c r="BE136" s="176"/>
      <c r="BF136" s="177"/>
      <c r="BG136" s="176"/>
      <c r="BH136" s="176"/>
      <c r="BI136" s="177"/>
      <c r="BJ136" s="177"/>
      <c r="BK136" s="176"/>
      <c r="BL136" s="176"/>
      <c r="BM136" s="178"/>
      <c r="BN136" s="178"/>
      <c r="BO136" s="179"/>
      <c r="BP136" s="179"/>
      <c r="BQ136" s="179"/>
      <c r="BR136" s="174"/>
      <c r="BS136" s="179"/>
      <c r="BT136" s="171"/>
      <c r="BU136" s="171"/>
      <c r="BV136" s="179"/>
      <c r="BW136" s="179"/>
      <c r="BX136" s="178"/>
      <c r="BY136" s="147"/>
      <c r="BZ136" s="7">
        <f t="shared" si="33"/>
        <v>0</v>
      </c>
      <c r="CA136" s="7">
        <f>+COUNTIFS($BZ$12:BZ136,BZ136)</f>
        <v>12</v>
      </c>
      <c r="CB136" s="147">
        <f t="shared" si="34"/>
        <v>0</v>
      </c>
      <c r="CC136" s="7">
        <f t="shared" si="35"/>
        <v>0</v>
      </c>
      <c r="CD136" s="7">
        <f t="shared" si="36"/>
        <v>0</v>
      </c>
    </row>
    <row r="137" spans="1:82" hidden="1" x14ac:dyDescent="0.3">
      <c r="A137" s="7">
        <f t="shared" si="37"/>
        <v>0</v>
      </c>
      <c r="B137" s="170"/>
      <c r="C137" s="171"/>
      <c r="D137" s="172"/>
      <c r="E137" s="170"/>
      <c r="F137" s="173"/>
      <c r="G137" s="173"/>
      <c r="H137" s="173"/>
      <c r="I137" s="170"/>
      <c r="J137" s="170"/>
      <c r="K137" s="170"/>
      <c r="L137" s="170"/>
      <c r="M137" s="170"/>
      <c r="N137" s="180"/>
      <c r="O137" s="180"/>
      <c r="P137" s="170"/>
      <c r="Q137" s="170"/>
      <c r="R137" s="170"/>
      <c r="S137" s="170"/>
      <c r="T137" s="174"/>
      <c r="U137" s="175"/>
      <c r="V137" s="170"/>
      <c r="W137" s="170"/>
      <c r="X137" s="175"/>
      <c r="Y137" s="175"/>
      <c r="Z137" s="170"/>
      <c r="AA137" s="188"/>
      <c r="AB137" s="188"/>
      <c r="AC137" s="170"/>
      <c r="AD137" s="176"/>
      <c r="AE137" s="170"/>
      <c r="AF137" s="176"/>
      <c r="AG137" s="176"/>
      <c r="AH137" s="176"/>
      <c r="AI137" s="189"/>
      <c r="AJ137" s="176"/>
      <c r="AK137" s="174"/>
      <c r="AL137" s="190"/>
      <c r="AM137" s="176"/>
      <c r="AN137" s="170"/>
      <c r="AO137" s="191"/>
      <c r="AP137" s="191"/>
      <c r="AQ137" s="170"/>
      <c r="AR137" s="176"/>
      <c r="AS137" s="170"/>
      <c r="AT137" s="176"/>
      <c r="AU137" s="170"/>
      <c r="AV137" s="176"/>
      <c r="AW137" s="170"/>
      <c r="AX137" s="176"/>
      <c r="AY137" s="170"/>
      <c r="AZ137" s="176"/>
      <c r="BA137" s="170"/>
      <c r="BB137" s="176"/>
      <c r="BC137" s="177"/>
      <c r="BD137" s="176"/>
      <c r="BE137" s="176"/>
      <c r="BF137" s="177"/>
      <c r="BG137" s="176"/>
      <c r="BH137" s="176"/>
      <c r="BI137" s="177"/>
      <c r="BJ137" s="177"/>
      <c r="BK137" s="176"/>
      <c r="BL137" s="176"/>
      <c r="BM137" s="178"/>
      <c r="BN137" s="178"/>
      <c r="BO137" s="179"/>
      <c r="BP137" s="179"/>
      <c r="BQ137" s="179"/>
      <c r="BR137" s="174"/>
      <c r="BS137" s="179"/>
      <c r="BT137" s="171"/>
      <c r="BU137" s="171"/>
      <c r="BV137" s="179"/>
      <c r="BW137" s="179"/>
      <c r="BX137" s="178"/>
      <c r="BY137" s="147"/>
      <c r="BZ137" s="7">
        <f t="shared" si="33"/>
        <v>0</v>
      </c>
      <c r="CA137" s="7">
        <f>+COUNTIFS($BZ$12:BZ137,BZ137)</f>
        <v>13</v>
      </c>
      <c r="CB137" s="147">
        <f t="shared" si="34"/>
        <v>0</v>
      </c>
      <c r="CC137" s="7">
        <f t="shared" si="35"/>
        <v>0</v>
      </c>
      <c r="CD137" s="7">
        <f t="shared" si="36"/>
        <v>0</v>
      </c>
    </row>
    <row r="138" spans="1:82" hidden="1" x14ac:dyDescent="0.3">
      <c r="A138" s="7">
        <f t="shared" si="37"/>
        <v>0</v>
      </c>
      <c r="B138" s="170"/>
      <c r="C138" s="171"/>
      <c r="D138" s="172"/>
      <c r="E138" s="170"/>
      <c r="F138" s="173"/>
      <c r="G138" s="173"/>
      <c r="H138" s="173"/>
      <c r="I138" s="170"/>
      <c r="J138" s="170"/>
      <c r="K138" s="170"/>
      <c r="L138" s="170"/>
      <c r="M138" s="170"/>
      <c r="N138" s="180"/>
      <c r="O138" s="180"/>
      <c r="P138" s="170"/>
      <c r="Q138" s="170"/>
      <c r="R138" s="170"/>
      <c r="S138" s="170"/>
      <c r="T138" s="174"/>
      <c r="U138" s="175"/>
      <c r="V138" s="170"/>
      <c r="W138" s="170"/>
      <c r="X138" s="175"/>
      <c r="Y138" s="175"/>
      <c r="Z138" s="170"/>
      <c r="AA138" s="188"/>
      <c r="AB138" s="188"/>
      <c r="AC138" s="170"/>
      <c r="AD138" s="176"/>
      <c r="AE138" s="170"/>
      <c r="AF138" s="176"/>
      <c r="AG138" s="176"/>
      <c r="AH138" s="176"/>
      <c r="AI138" s="189"/>
      <c r="AJ138" s="176"/>
      <c r="AK138" s="174"/>
      <c r="AL138" s="190"/>
      <c r="AM138" s="176"/>
      <c r="AN138" s="170"/>
      <c r="AO138" s="191"/>
      <c r="AP138" s="191"/>
      <c r="AQ138" s="170"/>
      <c r="AR138" s="176"/>
      <c r="AS138" s="170"/>
      <c r="AT138" s="176"/>
      <c r="AU138" s="170"/>
      <c r="AV138" s="176"/>
      <c r="AW138" s="170"/>
      <c r="AX138" s="176"/>
      <c r="AY138" s="170"/>
      <c r="AZ138" s="176"/>
      <c r="BA138" s="170"/>
      <c r="BB138" s="176"/>
      <c r="BC138" s="177"/>
      <c r="BD138" s="176"/>
      <c r="BE138" s="176"/>
      <c r="BF138" s="177"/>
      <c r="BG138" s="176"/>
      <c r="BH138" s="176"/>
      <c r="BI138" s="177"/>
      <c r="BJ138" s="177"/>
      <c r="BK138" s="176"/>
      <c r="BL138" s="176"/>
      <c r="BM138" s="178"/>
      <c r="BN138" s="178"/>
      <c r="BO138" s="179"/>
      <c r="BP138" s="179"/>
      <c r="BQ138" s="179"/>
      <c r="BR138" s="174"/>
      <c r="BS138" s="179"/>
      <c r="BT138" s="171"/>
      <c r="BU138" s="171"/>
      <c r="BV138" s="179"/>
      <c r="BW138" s="179"/>
      <c r="BX138" s="178"/>
      <c r="BY138" s="147"/>
      <c r="BZ138" s="7">
        <f t="shared" si="33"/>
        <v>0</v>
      </c>
      <c r="CA138" s="7">
        <f>+COUNTIFS($BZ$12:BZ138,BZ138)</f>
        <v>14</v>
      </c>
      <c r="CB138" s="147">
        <f t="shared" si="34"/>
        <v>0</v>
      </c>
      <c r="CC138" s="7">
        <f t="shared" si="35"/>
        <v>0</v>
      </c>
      <c r="CD138" s="7">
        <f t="shared" si="36"/>
        <v>0</v>
      </c>
    </row>
    <row r="139" spans="1:82" hidden="1" x14ac:dyDescent="0.3">
      <c r="A139" s="7">
        <f t="shared" si="37"/>
        <v>0</v>
      </c>
      <c r="B139" s="170"/>
      <c r="C139" s="171"/>
      <c r="D139" s="172"/>
      <c r="E139" s="170"/>
      <c r="F139" s="173"/>
      <c r="G139" s="173"/>
      <c r="H139" s="173"/>
      <c r="I139" s="170"/>
      <c r="J139" s="170"/>
      <c r="K139" s="170"/>
      <c r="L139" s="170"/>
      <c r="M139" s="170"/>
      <c r="N139" s="180"/>
      <c r="O139" s="180"/>
      <c r="P139" s="170"/>
      <c r="Q139" s="170"/>
      <c r="R139" s="170"/>
      <c r="S139" s="170"/>
      <c r="T139" s="174"/>
      <c r="U139" s="175"/>
      <c r="V139" s="170"/>
      <c r="W139" s="170"/>
      <c r="X139" s="175"/>
      <c r="Y139" s="175"/>
      <c r="Z139" s="170"/>
      <c r="AA139" s="188"/>
      <c r="AB139" s="188"/>
      <c r="AC139" s="170"/>
      <c r="AD139" s="176"/>
      <c r="AE139" s="170"/>
      <c r="AF139" s="176"/>
      <c r="AG139" s="176"/>
      <c r="AH139" s="176"/>
      <c r="AI139" s="189"/>
      <c r="AJ139" s="176"/>
      <c r="AK139" s="174"/>
      <c r="AL139" s="190"/>
      <c r="AM139" s="176"/>
      <c r="AN139" s="170"/>
      <c r="AO139" s="191"/>
      <c r="AP139" s="191"/>
      <c r="AQ139" s="170"/>
      <c r="AR139" s="176"/>
      <c r="AS139" s="170"/>
      <c r="AT139" s="176"/>
      <c r="AU139" s="170"/>
      <c r="AV139" s="176"/>
      <c r="AW139" s="170"/>
      <c r="AX139" s="176"/>
      <c r="AY139" s="170"/>
      <c r="AZ139" s="176"/>
      <c r="BA139" s="170"/>
      <c r="BB139" s="176"/>
      <c r="BC139" s="177"/>
      <c r="BD139" s="176"/>
      <c r="BE139" s="176"/>
      <c r="BF139" s="177"/>
      <c r="BG139" s="176"/>
      <c r="BH139" s="176"/>
      <c r="BI139" s="177"/>
      <c r="BJ139" s="177"/>
      <c r="BK139" s="176"/>
      <c r="BL139" s="176"/>
      <c r="BM139" s="178"/>
      <c r="BN139" s="178"/>
      <c r="BO139" s="179"/>
      <c r="BP139" s="179"/>
      <c r="BQ139" s="179"/>
      <c r="BR139" s="174"/>
      <c r="BS139" s="179"/>
      <c r="BT139" s="171"/>
      <c r="BU139" s="171"/>
      <c r="BV139" s="179"/>
      <c r="BW139" s="179"/>
      <c r="BX139" s="178"/>
      <c r="BY139" s="147"/>
      <c r="BZ139" s="7">
        <f t="shared" si="33"/>
        <v>0</v>
      </c>
      <c r="CA139" s="7">
        <f>+COUNTIFS($BZ$12:BZ139,BZ139)</f>
        <v>15</v>
      </c>
      <c r="CB139" s="147">
        <f t="shared" si="34"/>
        <v>0</v>
      </c>
      <c r="CC139" s="7">
        <f t="shared" si="35"/>
        <v>0</v>
      </c>
      <c r="CD139" s="7">
        <f t="shared" si="36"/>
        <v>0</v>
      </c>
    </row>
    <row r="140" spans="1:82" hidden="1" x14ac:dyDescent="0.3">
      <c r="A140" s="7">
        <f t="shared" si="37"/>
        <v>0</v>
      </c>
      <c r="B140" s="170"/>
      <c r="C140" s="171"/>
      <c r="D140" s="172"/>
      <c r="E140" s="170"/>
      <c r="F140" s="173"/>
      <c r="G140" s="173"/>
      <c r="H140" s="173"/>
      <c r="I140" s="170"/>
      <c r="J140" s="170"/>
      <c r="K140" s="170"/>
      <c r="L140" s="170"/>
      <c r="M140" s="170"/>
      <c r="N140" s="180"/>
      <c r="O140" s="180"/>
      <c r="P140" s="170"/>
      <c r="Q140" s="170"/>
      <c r="R140" s="170"/>
      <c r="S140" s="170"/>
      <c r="T140" s="174"/>
      <c r="U140" s="175"/>
      <c r="V140" s="170"/>
      <c r="W140" s="170"/>
      <c r="X140" s="175"/>
      <c r="Y140" s="175"/>
      <c r="Z140" s="170"/>
      <c r="AA140" s="188"/>
      <c r="AB140" s="188"/>
      <c r="AC140" s="170"/>
      <c r="AD140" s="176"/>
      <c r="AE140" s="170"/>
      <c r="AF140" s="176"/>
      <c r="AG140" s="176"/>
      <c r="AH140" s="176"/>
      <c r="AI140" s="189"/>
      <c r="AJ140" s="176"/>
      <c r="AK140" s="174"/>
      <c r="AL140" s="190"/>
      <c r="AM140" s="176"/>
      <c r="AN140" s="170"/>
      <c r="AO140" s="191"/>
      <c r="AP140" s="191"/>
      <c r="AQ140" s="170"/>
      <c r="AR140" s="176"/>
      <c r="AS140" s="170"/>
      <c r="AT140" s="176"/>
      <c r="AU140" s="170"/>
      <c r="AV140" s="176"/>
      <c r="AW140" s="170"/>
      <c r="AX140" s="176"/>
      <c r="AY140" s="170"/>
      <c r="AZ140" s="176"/>
      <c r="BA140" s="170"/>
      <c r="BB140" s="176"/>
      <c r="BC140" s="177"/>
      <c r="BD140" s="176"/>
      <c r="BE140" s="176"/>
      <c r="BF140" s="177"/>
      <c r="BG140" s="176"/>
      <c r="BH140" s="176"/>
      <c r="BI140" s="177"/>
      <c r="BJ140" s="177"/>
      <c r="BK140" s="176"/>
      <c r="BL140" s="176"/>
      <c r="BM140" s="178"/>
      <c r="BN140" s="178"/>
      <c r="BO140" s="179"/>
      <c r="BP140" s="179"/>
      <c r="BQ140" s="179"/>
      <c r="BR140" s="174"/>
      <c r="BS140" s="179"/>
      <c r="BT140" s="171"/>
      <c r="BU140" s="171"/>
      <c r="BV140" s="179"/>
      <c r="BW140" s="179"/>
      <c r="BX140" s="178"/>
      <c r="BY140" s="147"/>
      <c r="BZ140" s="7">
        <f t="shared" si="33"/>
        <v>0</v>
      </c>
      <c r="CA140" s="7">
        <f>+COUNTIFS($BZ$12:BZ140,BZ140)</f>
        <v>16</v>
      </c>
      <c r="CB140" s="147">
        <f t="shared" si="34"/>
        <v>0</v>
      </c>
      <c r="CC140" s="7">
        <f t="shared" si="35"/>
        <v>0</v>
      </c>
      <c r="CD140" s="7">
        <f t="shared" si="36"/>
        <v>0</v>
      </c>
    </row>
    <row r="141" spans="1:82" hidden="1" x14ac:dyDescent="0.3">
      <c r="A141" s="7">
        <f t="shared" si="37"/>
        <v>0</v>
      </c>
      <c r="B141" s="170"/>
      <c r="C141" s="171"/>
      <c r="D141" s="172"/>
      <c r="E141" s="170"/>
      <c r="F141" s="173"/>
      <c r="G141" s="173"/>
      <c r="H141" s="173"/>
      <c r="I141" s="170"/>
      <c r="J141" s="170"/>
      <c r="K141" s="170"/>
      <c r="L141" s="170"/>
      <c r="M141" s="170"/>
      <c r="N141" s="180"/>
      <c r="O141" s="180"/>
      <c r="P141" s="170"/>
      <c r="Q141" s="170"/>
      <c r="R141" s="170"/>
      <c r="S141" s="170"/>
      <c r="T141" s="174"/>
      <c r="U141" s="175"/>
      <c r="V141" s="170"/>
      <c r="W141" s="170"/>
      <c r="X141" s="175"/>
      <c r="Y141" s="175"/>
      <c r="Z141" s="170"/>
      <c r="AA141" s="188"/>
      <c r="AB141" s="188"/>
      <c r="AC141" s="170"/>
      <c r="AD141" s="176"/>
      <c r="AE141" s="170"/>
      <c r="AF141" s="176"/>
      <c r="AG141" s="176"/>
      <c r="AH141" s="176"/>
      <c r="AI141" s="189"/>
      <c r="AJ141" s="176"/>
      <c r="AK141" s="174"/>
      <c r="AL141" s="190"/>
      <c r="AM141" s="176"/>
      <c r="AN141" s="170"/>
      <c r="AO141" s="191"/>
      <c r="AP141" s="191"/>
      <c r="AQ141" s="170"/>
      <c r="AR141" s="176"/>
      <c r="AS141" s="170"/>
      <c r="AT141" s="176"/>
      <c r="AU141" s="170"/>
      <c r="AV141" s="176"/>
      <c r="AW141" s="170"/>
      <c r="AX141" s="176"/>
      <c r="AY141" s="170"/>
      <c r="AZ141" s="176"/>
      <c r="BA141" s="170"/>
      <c r="BB141" s="176"/>
      <c r="BC141" s="177"/>
      <c r="BD141" s="176"/>
      <c r="BE141" s="176"/>
      <c r="BF141" s="177"/>
      <c r="BG141" s="176"/>
      <c r="BH141" s="176"/>
      <c r="BI141" s="177"/>
      <c r="BJ141" s="177"/>
      <c r="BK141" s="176"/>
      <c r="BL141" s="176"/>
      <c r="BM141" s="178"/>
      <c r="BN141" s="178"/>
      <c r="BO141" s="179"/>
      <c r="BP141" s="179"/>
      <c r="BQ141" s="179"/>
      <c r="BR141" s="174"/>
      <c r="BS141" s="179"/>
      <c r="BT141" s="171"/>
      <c r="BU141" s="171"/>
      <c r="BV141" s="179"/>
      <c r="BW141" s="179"/>
      <c r="BX141" s="178"/>
      <c r="BY141" s="147"/>
      <c r="BZ141" s="7">
        <f t="shared" si="33"/>
        <v>0</v>
      </c>
      <c r="CA141" s="7">
        <f>+COUNTIFS($BZ$12:BZ141,BZ141)</f>
        <v>17</v>
      </c>
      <c r="CB141" s="147">
        <f t="shared" si="34"/>
        <v>0</v>
      </c>
      <c r="CC141" s="7">
        <f t="shared" si="35"/>
        <v>0</v>
      </c>
      <c r="CD141" s="7">
        <f t="shared" si="36"/>
        <v>0</v>
      </c>
    </row>
    <row r="142" spans="1:82" hidden="1" x14ac:dyDescent="0.3">
      <c r="A142" s="7">
        <f t="shared" si="37"/>
        <v>0</v>
      </c>
      <c r="B142" s="170"/>
      <c r="C142" s="171"/>
      <c r="D142" s="172"/>
      <c r="E142" s="170"/>
      <c r="F142" s="173"/>
      <c r="G142" s="173"/>
      <c r="H142" s="173"/>
      <c r="I142" s="170"/>
      <c r="J142" s="170"/>
      <c r="K142" s="170"/>
      <c r="L142" s="170"/>
      <c r="M142" s="170"/>
      <c r="N142" s="180"/>
      <c r="O142" s="180"/>
      <c r="P142" s="170"/>
      <c r="Q142" s="170"/>
      <c r="R142" s="170"/>
      <c r="S142" s="170"/>
      <c r="T142" s="174"/>
      <c r="U142" s="175"/>
      <c r="V142" s="170"/>
      <c r="W142" s="170"/>
      <c r="X142" s="175"/>
      <c r="Y142" s="175"/>
      <c r="Z142" s="170"/>
      <c r="AA142" s="188"/>
      <c r="AB142" s="188"/>
      <c r="AC142" s="170"/>
      <c r="AD142" s="176"/>
      <c r="AE142" s="170"/>
      <c r="AF142" s="176"/>
      <c r="AG142" s="176"/>
      <c r="AH142" s="176"/>
      <c r="AI142" s="189"/>
      <c r="AJ142" s="176"/>
      <c r="AK142" s="174"/>
      <c r="AL142" s="190"/>
      <c r="AM142" s="176"/>
      <c r="AN142" s="170"/>
      <c r="AO142" s="191"/>
      <c r="AP142" s="191"/>
      <c r="AQ142" s="170"/>
      <c r="AR142" s="176"/>
      <c r="AS142" s="170"/>
      <c r="AT142" s="176"/>
      <c r="AU142" s="170"/>
      <c r="AV142" s="176"/>
      <c r="AW142" s="170"/>
      <c r="AX142" s="176"/>
      <c r="AY142" s="170"/>
      <c r="AZ142" s="176"/>
      <c r="BA142" s="170"/>
      <c r="BB142" s="176"/>
      <c r="BC142" s="177"/>
      <c r="BD142" s="176"/>
      <c r="BE142" s="176"/>
      <c r="BF142" s="177"/>
      <c r="BG142" s="176"/>
      <c r="BH142" s="176"/>
      <c r="BI142" s="177"/>
      <c r="BJ142" s="177"/>
      <c r="BK142" s="176"/>
      <c r="BL142" s="176"/>
      <c r="BM142" s="178"/>
      <c r="BN142" s="178"/>
      <c r="BO142" s="179"/>
      <c r="BP142" s="179"/>
      <c r="BQ142" s="179"/>
      <c r="BR142" s="174"/>
      <c r="BS142" s="179"/>
      <c r="BT142" s="171"/>
      <c r="BU142" s="171"/>
      <c r="BV142" s="179"/>
      <c r="BW142" s="179"/>
      <c r="BX142" s="178"/>
      <c r="BY142" s="147"/>
      <c r="BZ142" s="7">
        <f t="shared" si="33"/>
        <v>0</v>
      </c>
      <c r="CA142" s="7">
        <f>+COUNTIFS($BZ$12:BZ142,BZ142)</f>
        <v>18</v>
      </c>
      <c r="CB142" s="147">
        <f t="shared" si="34"/>
        <v>0</v>
      </c>
      <c r="CC142" s="7">
        <f t="shared" si="35"/>
        <v>0</v>
      </c>
      <c r="CD142" s="7">
        <f t="shared" si="36"/>
        <v>0</v>
      </c>
    </row>
    <row r="143" spans="1:82" hidden="1" x14ac:dyDescent="0.3">
      <c r="A143" s="7">
        <f t="shared" si="37"/>
        <v>0</v>
      </c>
      <c r="B143" s="170"/>
      <c r="C143" s="171"/>
      <c r="D143" s="172"/>
      <c r="E143" s="170"/>
      <c r="F143" s="173"/>
      <c r="G143" s="173"/>
      <c r="H143" s="173"/>
      <c r="I143" s="170"/>
      <c r="J143" s="170"/>
      <c r="K143" s="170"/>
      <c r="L143" s="170"/>
      <c r="M143" s="170"/>
      <c r="N143" s="180"/>
      <c r="O143" s="180"/>
      <c r="P143" s="170"/>
      <c r="Q143" s="170"/>
      <c r="R143" s="170"/>
      <c r="S143" s="170"/>
      <c r="T143" s="174"/>
      <c r="U143" s="175"/>
      <c r="V143" s="170"/>
      <c r="W143" s="170"/>
      <c r="X143" s="175"/>
      <c r="Y143" s="175"/>
      <c r="Z143" s="170"/>
      <c r="AA143" s="188"/>
      <c r="AB143" s="188"/>
      <c r="AC143" s="170"/>
      <c r="AD143" s="176"/>
      <c r="AE143" s="170"/>
      <c r="AF143" s="176"/>
      <c r="AG143" s="176"/>
      <c r="AH143" s="176"/>
      <c r="AI143" s="189"/>
      <c r="AJ143" s="176"/>
      <c r="AK143" s="174"/>
      <c r="AL143" s="190"/>
      <c r="AM143" s="176"/>
      <c r="AN143" s="170"/>
      <c r="AO143" s="191"/>
      <c r="AP143" s="191"/>
      <c r="AQ143" s="170"/>
      <c r="AR143" s="176"/>
      <c r="AS143" s="170"/>
      <c r="AT143" s="176"/>
      <c r="AU143" s="170"/>
      <c r="AV143" s="176"/>
      <c r="AW143" s="170"/>
      <c r="AX143" s="176"/>
      <c r="AY143" s="170"/>
      <c r="AZ143" s="176"/>
      <c r="BA143" s="170"/>
      <c r="BB143" s="176"/>
      <c r="BC143" s="177"/>
      <c r="BD143" s="176"/>
      <c r="BE143" s="176"/>
      <c r="BF143" s="177"/>
      <c r="BG143" s="176"/>
      <c r="BH143" s="176"/>
      <c r="BI143" s="177"/>
      <c r="BJ143" s="177"/>
      <c r="BK143" s="176"/>
      <c r="BL143" s="176"/>
      <c r="BM143" s="178"/>
      <c r="BN143" s="178"/>
      <c r="BO143" s="179"/>
      <c r="BP143" s="179"/>
      <c r="BQ143" s="179"/>
      <c r="BR143" s="174"/>
      <c r="BS143" s="179"/>
      <c r="BT143" s="171"/>
      <c r="BU143" s="171"/>
      <c r="BV143" s="179"/>
      <c r="BW143" s="179"/>
      <c r="BX143" s="178"/>
      <c r="BY143" s="147"/>
      <c r="BZ143" s="7">
        <f t="shared" si="33"/>
        <v>0</v>
      </c>
      <c r="CA143" s="7">
        <f>+COUNTIFS($BZ$12:BZ143,BZ143)</f>
        <v>19</v>
      </c>
      <c r="CB143" s="147">
        <f t="shared" si="34"/>
        <v>0</v>
      </c>
      <c r="CC143" s="7">
        <f t="shared" si="35"/>
        <v>0</v>
      </c>
      <c r="CD143" s="7">
        <f t="shared" si="36"/>
        <v>0</v>
      </c>
    </row>
    <row r="144" spans="1:82" hidden="1" x14ac:dyDescent="0.3">
      <c r="A144" s="7">
        <f t="shared" si="37"/>
        <v>0</v>
      </c>
      <c r="B144" s="170"/>
      <c r="C144" s="171"/>
      <c r="D144" s="172"/>
      <c r="E144" s="170"/>
      <c r="F144" s="173"/>
      <c r="G144" s="173"/>
      <c r="H144" s="173"/>
      <c r="I144" s="170"/>
      <c r="J144" s="170"/>
      <c r="K144" s="170"/>
      <c r="L144" s="170"/>
      <c r="M144" s="170"/>
      <c r="N144" s="180"/>
      <c r="O144" s="180"/>
      <c r="P144" s="170"/>
      <c r="Q144" s="170"/>
      <c r="R144" s="170"/>
      <c r="S144" s="170"/>
      <c r="T144" s="174"/>
      <c r="U144" s="175"/>
      <c r="V144" s="170"/>
      <c r="W144" s="170"/>
      <c r="X144" s="175"/>
      <c r="Y144" s="175"/>
      <c r="Z144" s="170"/>
      <c r="AA144" s="188"/>
      <c r="AB144" s="188"/>
      <c r="AC144" s="170"/>
      <c r="AD144" s="176"/>
      <c r="AE144" s="170"/>
      <c r="AF144" s="176"/>
      <c r="AG144" s="176"/>
      <c r="AH144" s="176"/>
      <c r="AI144" s="189"/>
      <c r="AJ144" s="176"/>
      <c r="AK144" s="174"/>
      <c r="AL144" s="190"/>
      <c r="AM144" s="176"/>
      <c r="AN144" s="170"/>
      <c r="AO144" s="191"/>
      <c r="AP144" s="191"/>
      <c r="AQ144" s="170"/>
      <c r="AR144" s="176"/>
      <c r="AS144" s="170"/>
      <c r="AT144" s="176"/>
      <c r="AU144" s="170"/>
      <c r="AV144" s="176"/>
      <c r="AW144" s="170"/>
      <c r="AX144" s="176"/>
      <c r="AY144" s="170"/>
      <c r="AZ144" s="176"/>
      <c r="BA144" s="170"/>
      <c r="BB144" s="176"/>
      <c r="BC144" s="177"/>
      <c r="BD144" s="176"/>
      <c r="BE144" s="176"/>
      <c r="BF144" s="177"/>
      <c r="BG144" s="176"/>
      <c r="BH144" s="176"/>
      <c r="BI144" s="177"/>
      <c r="BJ144" s="177"/>
      <c r="BK144" s="176"/>
      <c r="BL144" s="176"/>
      <c r="BM144" s="178"/>
      <c r="BN144" s="178"/>
      <c r="BO144" s="179"/>
      <c r="BP144" s="179"/>
      <c r="BQ144" s="179"/>
      <c r="BR144" s="174"/>
      <c r="BS144" s="179"/>
      <c r="BT144" s="171"/>
      <c r="BU144" s="171"/>
      <c r="BV144" s="179"/>
      <c r="BW144" s="179"/>
      <c r="BX144" s="178"/>
      <c r="BY144" s="147"/>
      <c r="BZ144" s="7">
        <f t="shared" si="33"/>
        <v>0</v>
      </c>
      <c r="CA144" s="7">
        <f>+COUNTIFS($BZ$12:BZ144,BZ144)</f>
        <v>20</v>
      </c>
      <c r="CB144" s="147">
        <f t="shared" si="34"/>
        <v>0</v>
      </c>
      <c r="CC144" s="7">
        <f t="shared" si="35"/>
        <v>0</v>
      </c>
      <c r="CD144" s="7">
        <f t="shared" si="36"/>
        <v>0</v>
      </c>
    </row>
    <row r="145" spans="1:82" hidden="1" x14ac:dyDescent="0.3">
      <c r="A145" s="7">
        <f t="shared" si="37"/>
        <v>0</v>
      </c>
      <c r="B145" s="170"/>
      <c r="C145" s="171"/>
      <c r="D145" s="172"/>
      <c r="E145" s="170"/>
      <c r="F145" s="173"/>
      <c r="G145" s="173"/>
      <c r="H145" s="173"/>
      <c r="I145" s="170"/>
      <c r="J145" s="170"/>
      <c r="K145" s="170"/>
      <c r="L145" s="170"/>
      <c r="M145" s="170"/>
      <c r="N145" s="180"/>
      <c r="O145" s="180"/>
      <c r="P145" s="170"/>
      <c r="Q145" s="170"/>
      <c r="R145" s="170"/>
      <c r="S145" s="170"/>
      <c r="T145" s="174"/>
      <c r="U145" s="175"/>
      <c r="V145" s="170"/>
      <c r="W145" s="170"/>
      <c r="X145" s="175"/>
      <c r="Y145" s="175"/>
      <c r="Z145" s="170"/>
      <c r="AA145" s="188"/>
      <c r="AB145" s="188"/>
      <c r="AC145" s="170"/>
      <c r="AD145" s="176"/>
      <c r="AE145" s="170"/>
      <c r="AF145" s="176"/>
      <c r="AG145" s="176"/>
      <c r="AH145" s="176"/>
      <c r="AI145" s="189"/>
      <c r="AJ145" s="176"/>
      <c r="AK145" s="174"/>
      <c r="AL145" s="190"/>
      <c r="AM145" s="176"/>
      <c r="AN145" s="170"/>
      <c r="AO145" s="191"/>
      <c r="AP145" s="191"/>
      <c r="AQ145" s="170"/>
      <c r="AR145" s="176"/>
      <c r="AS145" s="170"/>
      <c r="AT145" s="176"/>
      <c r="AU145" s="170"/>
      <c r="AV145" s="176"/>
      <c r="AW145" s="170"/>
      <c r="AX145" s="176"/>
      <c r="AY145" s="170"/>
      <c r="AZ145" s="176"/>
      <c r="BA145" s="170"/>
      <c r="BB145" s="176"/>
      <c r="BC145" s="177"/>
      <c r="BD145" s="176"/>
      <c r="BE145" s="176"/>
      <c r="BF145" s="177"/>
      <c r="BG145" s="176"/>
      <c r="BH145" s="176"/>
      <c r="BI145" s="177"/>
      <c r="BJ145" s="177"/>
      <c r="BK145" s="176"/>
      <c r="BL145" s="176"/>
      <c r="BM145" s="178"/>
      <c r="BN145" s="178"/>
      <c r="BO145" s="179"/>
      <c r="BP145" s="179"/>
      <c r="BQ145" s="179"/>
      <c r="BR145" s="174"/>
      <c r="BS145" s="179"/>
      <c r="BT145" s="171"/>
      <c r="BU145" s="171"/>
      <c r="BV145" s="179"/>
      <c r="BW145" s="179"/>
      <c r="BX145" s="178"/>
      <c r="BY145" s="147"/>
      <c r="BZ145" s="7">
        <f t="shared" si="33"/>
        <v>0</v>
      </c>
      <c r="CA145" s="7">
        <f>+COUNTIFS($BZ$12:BZ145,BZ145)</f>
        <v>21</v>
      </c>
      <c r="CB145" s="147">
        <f t="shared" si="34"/>
        <v>0</v>
      </c>
      <c r="CC145" s="7">
        <f t="shared" si="35"/>
        <v>0</v>
      </c>
      <c r="CD145" s="7">
        <f t="shared" si="36"/>
        <v>0</v>
      </c>
    </row>
    <row r="146" spans="1:82" hidden="1" x14ac:dyDescent="0.3">
      <c r="A146" s="7">
        <f t="shared" si="37"/>
        <v>0</v>
      </c>
      <c r="B146" s="170"/>
      <c r="C146" s="171"/>
      <c r="D146" s="172"/>
      <c r="E146" s="170"/>
      <c r="F146" s="173"/>
      <c r="G146" s="173"/>
      <c r="H146" s="173"/>
      <c r="I146" s="170"/>
      <c r="J146" s="170"/>
      <c r="K146" s="170"/>
      <c r="L146" s="170"/>
      <c r="M146" s="170"/>
      <c r="N146" s="180"/>
      <c r="O146" s="180"/>
      <c r="P146" s="170"/>
      <c r="Q146" s="170"/>
      <c r="R146" s="170"/>
      <c r="S146" s="170"/>
      <c r="T146" s="174"/>
      <c r="U146" s="175"/>
      <c r="V146" s="170"/>
      <c r="W146" s="170"/>
      <c r="X146" s="175"/>
      <c r="Y146" s="175"/>
      <c r="Z146" s="170"/>
      <c r="AA146" s="188"/>
      <c r="AB146" s="188"/>
      <c r="AC146" s="170"/>
      <c r="AD146" s="176"/>
      <c r="AE146" s="170"/>
      <c r="AF146" s="176"/>
      <c r="AG146" s="176"/>
      <c r="AH146" s="176"/>
      <c r="AI146" s="189"/>
      <c r="AJ146" s="176"/>
      <c r="AK146" s="174"/>
      <c r="AL146" s="190"/>
      <c r="AM146" s="176"/>
      <c r="AN146" s="170"/>
      <c r="AO146" s="191"/>
      <c r="AP146" s="191"/>
      <c r="AQ146" s="170"/>
      <c r="AR146" s="176"/>
      <c r="AS146" s="170"/>
      <c r="AT146" s="176"/>
      <c r="AU146" s="170"/>
      <c r="AV146" s="176"/>
      <c r="AW146" s="170"/>
      <c r="AX146" s="176"/>
      <c r="AY146" s="170"/>
      <c r="AZ146" s="176"/>
      <c r="BA146" s="170"/>
      <c r="BB146" s="176"/>
      <c r="BC146" s="177"/>
      <c r="BD146" s="176"/>
      <c r="BE146" s="176"/>
      <c r="BF146" s="177"/>
      <c r="BG146" s="176"/>
      <c r="BH146" s="176"/>
      <c r="BI146" s="177"/>
      <c r="BJ146" s="177"/>
      <c r="BK146" s="176"/>
      <c r="BL146" s="176"/>
      <c r="BM146" s="178"/>
      <c r="BN146" s="178"/>
      <c r="BO146" s="179"/>
      <c r="BP146" s="179"/>
      <c r="BQ146" s="179"/>
      <c r="BR146" s="174"/>
      <c r="BS146" s="179"/>
      <c r="BT146" s="171"/>
      <c r="BU146" s="171"/>
      <c r="BV146" s="179"/>
      <c r="BW146" s="179"/>
      <c r="BX146" s="178"/>
      <c r="BY146" s="147"/>
      <c r="BZ146" s="7">
        <f t="shared" si="33"/>
        <v>0</v>
      </c>
      <c r="CA146" s="7">
        <f>+COUNTIFS($BZ$12:BZ146,BZ146)</f>
        <v>22</v>
      </c>
      <c r="CB146" s="147">
        <f t="shared" si="34"/>
        <v>0</v>
      </c>
      <c r="CC146" s="7">
        <f t="shared" si="35"/>
        <v>0</v>
      </c>
      <c r="CD146" s="7">
        <f t="shared" si="36"/>
        <v>0</v>
      </c>
    </row>
    <row r="147" spans="1:82" hidden="1" x14ac:dyDescent="0.3">
      <c r="A147" s="7">
        <f t="shared" si="37"/>
        <v>0</v>
      </c>
      <c r="B147" s="170"/>
      <c r="C147" s="171"/>
      <c r="D147" s="172"/>
      <c r="E147" s="170"/>
      <c r="F147" s="173"/>
      <c r="G147" s="173"/>
      <c r="H147" s="173"/>
      <c r="I147" s="170"/>
      <c r="J147" s="170"/>
      <c r="K147" s="170"/>
      <c r="L147" s="170"/>
      <c r="M147" s="170"/>
      <c r="N147" s="180"/>
      <c r="O147" s="180"/>
      <c r="P147" s="170"/>
      <c r="Q147" s="170"/>
      <c r="R147" s="170"/>
      <c r="S147" s="170"/>
      <c r="T147" s="174"/>
      <c r="U147" s="175"/>
      <c r="V147" s="170"/>
      <c r="W147" s="170"/>
      <c r="X147" s="175"/>
      <c r="Y147" s="175"/>
      <c r="Z147" s="170"/>
      <c r="AA147" s="188"/>
      <c r="AB147" s="188"/>
      <c r="AC147" s="170"/>
      <c r="AD147" s="176"/>
      <c r="AE147" s="170"/>
      <c r="AF147" s="176"/>
      <c r="AG147" s="176"/>
      <c r="AH147" s="176"/>
      <c r="AI147" s="189"/>
      <c r="AJ147" s="176"/>
      <c r="AK147" s="174"/>
      <c r="AL147" s="190"/>
      <c r="AM147" s="176"/>
      <c r="AN147" s="170"/>
      <c r="AO147" s="191"/>
      <c r="AP147" s="191"/>
      <c r="AQ147" s="170"/>
      <c r="AR147" s="176"/>
      <c r="AS147" s="170"/>
      <c r="AT147" s="176"/>
      <c r="AU147" s="170"/>
      <c r="AV147" s="176"/>
      <c r="AW147" s="170"/>
      <c r="AX147" s="176"/>
      <c r="AY147" s="170"/>
      <c r="AZ147" s="176"/>
      <c r="BA147" s="170"/>
      <c r="BB147" s="176"/>
      <c r="BC147" s="177"/>
      <c r="BD147" s="176"/>
      <c r="BE147" s="176"/>
      <c r="BF147" s="177"/>
      <c r="BG147" s="176"/>
      <c r="BH147" s="176"/>
      <c r="BI147" s="177"/>
      <c r="BJ147" s="177"/>
      <c r="BK147" s="176"/>
      <c r="BL147" s="176"/>
      <c r="BM147" s="178"/>
      <c r="BN147" s="178"/>
      <c r="BO147" s="179"/>
      <c r="BP147" s="179"/>
      <c r="BQ147" s="179"/>
      <c r="BR147" s="174"/>
      <c r="BS147" s="179"/>
      <c r="BT147" s="171"/>
      <c r="BU147" s="171"/>
      <c r="BV147" s="179"/>
      <c r="BW147" s="179"/>
      <c r="BX147" s="178"/>
      <c r="BY147" s="147"/>
      <c r="BZ147" s="7">
        <f t="shared" si="33"/>
        <v>0</v>
      </c>
      <c r="CA147" s="7">
        <f>+COUNTIFS($BZ$12:BZ147,BZ147)</f>
        <v>23</v>
      </c>
      <c r="CB147" s="147">
        <f t="shared" si="34"/>
        <v>0</v>
      </c>
      <c r="CC147" s="7">
        <f t="shared" si="35"/>
        <v>0</v>
      </c>
      <c r="CD147" s="7">
        <f t="shared" si="36"/>
        <v>0</v>
      </c>
    </row>
    <row r="148" spans="1:82" hidden="1" x14ac:dyDescent="0.3">
      <c r="A148" s="7">
        <f t="shared" si="37"/>
        <v>0</v>
      </c>
      <c r="B148" s="170"/>
      <c r="C148" s="171"/>
      <c r="D148" s="172"/>
      <c r="E148" s="170"/>
      <c r="F148" s="173"/>
      <c r="G148" s="173"/>
      <c r="H148" s="173"/>
      <c r="I148" s="170"/>
      <c r="J148" s="170"/>
      <c r="K148" s="170"/>
      <c r="L148" s="170"/>
      <c r="M148" s="170"/>
      <c r="N148" s="180"/>
      <c r="O148" s="180"/>
      <c r="P148" s="170"/>
      <c r="Q148" s="170"/>
      <c r="R148" s="170"/>
      <c r="S148" s="170"/>
      <c r="T148" s="174"/>
      <c r="U148" s="175"/>
      <c r="V148" s="170"/>
      <c r="W148" s="170"/>
      <c r="X148" s="175"/>
      <c r="Y148" s="175"/>
      <c r="Z148" s="170"/>
      <c r="AA148" s="188"/>
      <c r="AB148" s="188"/>
      <c r="AC148" s="170"/>
      <c r="AD148" s="176"/>
      <c r="AE148" s="170"/>
      <c r="AF148" s="176"/>
      <c r="AG148" s="176"/>
      <c r="AH148" s="176"/>
      <c r="AI148" s="189"/>
      <c r="AJ148" s="176"/>
      <c r="AK148" s="174"/>
      <c r="AL148" s="190"/>
      <c r="AM148" s="176"/>
      <c r="AN148" s="170"/>
      <c r="AO148" s="191"/>
      <c r="AP148" s="191"/>
      <c r="AQ148" s="170"/>
      <c r="AR148" s="176"/>
      <c r="AS148" s="170"/>
      <c r="AT148" s="176"/>
      <c r="AU148" s="170"/>
      <c r="AV148" s="176"/>
      <c r="AW148" s="170"/>
      <c r="AX148" s="176"/>
      <c r="AY148" s="170"/>
      <c r="AZ148" s="176"/>
      <c r="BA148" s="170"/>
      <c r="BB148" s="176"/>
      <c r="BC148" s="177"/>
      <c r="BD148" s="176"/>
      <c r="BE148" s="176"/>
      <c r="BF148" s="177"/>
      <c r="BG148" s="176"/>
      <c r="BH148" s="176"/>
      <c r="BI148" s="177"/>
      <c r="BJ148" s="177"/>
      <c r="BK148" s="176"/>
      <c r="BL148" s="176"/>
      <c r="BM148" s="178"/>
      <c r="BN148" s="178"/>
      <c r="BO148" s="179"/>
      <c r="BP148" s="179"/>
      <c r="BQ148" s="179"/>
      <c r="BR148" s="174"/>
      <c r="BS148" s="179"/>
      <c r="BT148" s="171"/>
      <c r="BU148" s="171"/>
      <c r="BV148" s="179"/>
      <c r="BW148" s="179"/>
      <c r="BX148" s="178"/>
      <c r="BY148" s="147"/>
      <c r="BZ148" s="7">
        <f t="shared" si="33"/>
        <v>0</v>
      </c>
      <c r="CA148" s="7">
        <f>+COUNTIFS($BZ$12:BZ148,BZ148)</f>
        <v>24</v>
      </c>
      <c r="CB148" s="147">
        <f t="shared" si="34"/>
        <v>0</v>
      </c>
      <c r="CC148" s="7">
        <f t="shared" si="35"/>
        <v>0</v>
      </c>
      <c r="CD148" s="7">
        <f t="shared" si="36"/>
        <v>0</v>
      </c>
    </row>
    <row r="149" spans="1:82" hidden="1" x14ac:dyDescent="0.3">
      <c r="A149" s="7">
        <f t="shared" si="37"/>
        <v>0</v>
      </c>
      <c r="B149" s="170"/>
      <c r="C149" s="171"/>
      <c r="D149" s="172"/>
      <c r="E149" s="170"/>
      <c r="F149" s="173"/>
      <c r="G149" s="173"/>
      <c r="H149" s="173"/>
      <c r="I149" s="170"/>
      <c r="J149" s="170"/>
      <c r="K149" s="170"/>
      <c r="L149" s="170"/>
      <c r="M149" s="170"/>
      <c r="N149" s="180"/>
      <c r="O149" s="180"/>
      <c r="P149" s="170"/>
      <c r="Q149" s="170"/>
      <c r="R149" s="170"/>
      <c r="S149" s="170"/>
      <c r="T149" s="174"/>
      <c r="U149" s="175"/>
      <c r="V149" s="170"/>
      <c r="W149" s="170"/>
      <c r="X149" s="175"/>
      <c r="Y149" s="175"/>
      <c r="Z149" s="170"/>
      <c r="AA149" s="188"/>
      <c r="AB149" s="188"/>
      <c r="AC149" s="170"/>
      <c r="AD149" s="176"/>
      <c r="AE149" s="170"/>
      <c r="AF149" s="176"/>
      <c r="AG149" s="176"/>
      <c r="AH149" s="176"/>
      <c r="AI149" s="189"/>
      <c r="AJ149" s="176"/>
      <c r="AK149" s="174"/>
      <c r="AL149" s="190"/>
      <c r="AM149" s="176"/>
      <c r="AN149" s="170"/>
      <c r="AO149" s="191"/>
      <c r="AP149" s="191"/>
      <c r="AQ149" s="170"/>
      <c r="AR149" s="176"/>
      <c r="AS149" s="170"/>
      <c r="AT149" s="176"/>
      <c r="AU149" s="170"/>
      <c r="AV149" s="176"/>
      <c r="AW149" s="170"/>
      <c r="AX149" s="176"/>
      <c r="AY149" s="170"/>
      <c r="AZ149" s="176"/>
      <c r="BA149" s="170"/>
      <c r="BB149" s="176"/>
      <c r="BC149" s="177"/>
      <c r="BD149" s="176"/>
      <c r="BE149" s="176"/>
      <c r="BF149" s="177"/>
      <c r="BG149" s="176"/>
      <c r="BH149" s="176"/>
      <c r="BI149" s="177"/>
      <c r="BJ149" s="177"/>
      <c r="BK149" s="176"/>
      <c r="BL149" s="176"/>
      <c r="BM149" s="178"/>
      <c r="BN149" s="178"/>
      <c r="BO149" s="179"/>
      <c r="BP149" s="179"/>
      <c r="BQ149" s="179"/>
      <c r="BR149" s="174"/>
      <c r="BS149" s="179"/>
      <c r="BT149" s="171"/>
      <c r="BU149" s="171"/>
      <c r="BV149" s="179"/>
      <c r="BW149" s="179"/>
      <c r="BX149" s="178"/>
      <c r="BY149" s="147"/>
      <c r="BZ149" s="7">
        <f t="shared" si="33"/>
        <v>0</v>
      </c>
      <c r="CA149" s="7">
        <f>+COUNTIFS($BZ$12:BZ149,BZ149)</f>
        <v>25</v>
      </c>
      <c r="CB149" s="147">
        <f t="shared" si="34"/>
        <v>0</v>
      </c>
      <c r="CC149" s="7">
        <f t="shared" si="35"/>
        <v>0</v>
      </c>
      <c r="CD149" s="7">
        <f t="shared" si="36"/>
        <v>0</v>
      </c>
    </row>
    <row r="150" spans="1:82" hidden="1" x14ac:dyDescent="0.3">
      <c r="A150" s="7">
        <f t="shared" si="37"/>
        <v>0</v>
      </c>
      <c r="B150" s="170"/>
      <c r="C150" s="171"/>
      <c r="D150" s="172"/>
      <c r="E150" s="170"/>
      <c r="F150" s="173"/>
      <c r="G150" s="173"/>
      <c r="H150" s="173"/>
      <c r="I150" s="170"/>
      <c r="J150" s="170"/>
      <c r="K150" s="170"/>
      <c r="L150" s="170"/>
      <c r="M150" s="170"/>
      <c r="N150" s="180"/>
      <c r="O150" s="180"/>
      <c r="P150" s="170"/>
      <c r="Q150" s="170"/>
      <c r="R150" s="170"/>
      <c r="S150" s="170"/>
      <c r="T150" s="174"/>
      <c r="U150" s="175"/>
      <c r="V150" s="170"/>
      <c r="W150" s="170"/>
      <c r="X150" s="175"/>
      <c r="Y150" s="175"/>
      <c r="Z150" s="170"/>
      <c r="AA150" s="188"/>
      <c r="AB150" s="188"/>
      <c r="AC150" s="170"/>
      <c r="AD150" s="176"/>
      <c r="AE150" s="170"/>
      <c r="AF150" s="176"/>
      <c r="AG150" s="176"/>
      <c r="AH150" s="176"/>
      <c r="AI150" s="189"/>
      <c r="AJ150" s="176"/>
      <c r="AK150" s="174"/>
      <c r="AL150" s="190"/>
      <c r="AM150" s="176"/>
      <c r="AN150" s="170"/>
      <c r="AO150" s="191"/>
      <c r="AP150" s="191"/>
      <c r="AQ150" s="170"/>
      <c r="AR150" s="176"/>
      <c r="AS150" s="170"/>
      <c r="AT150" s="176"/>
      <c r="AU150" s="170"/>
      <c r="AV150" s="176"/>
      <c r="AW150" s="170"/>
      <c r="AX150" s="176"/>
      <c r="AY150" s="170"/>
      <c r="AZ150" s="176"/>
      <c r="BA150" s="170"/>
      <c r="BB150" s="176"/>
      <c r="BC150" s="177"/>
      <c r="BD150" s="176"/>
      <c r="BE150" s="176"/>
      <c r="BF150" s="177"/>
      <c r="BG150" s="176"/>
      <c r="BH150" s="176"/>
      <c r="BI150" s="177"/>
      <c r="BJ150" s="177"/>
      <c r="BK150" s="176"/>
      <c r="BL150" s="176"/>
      <c r="BM150" s="178"/>
      <c r="BN150" s="178"/>
      <c r="BO150" s="179"/>
      <c r="BP150" s="179"/>
      <c r="BQ150" s="179"/>
      <c r="BR150" s="174"/>
      <c r="BS150" s="179"/>
      <c r="BT150" s="171"/>
      <c r="BU150" s="171"/>
      <c r="BV150" s="179"/>
      <c r="BW150" s="179"/>
      <c r="BX150" s="178"/>
      <c r="BY150" s="147"/>
      <c r="BZ150" s="7">
        <f t="shared" si="33"/>
        <v>0</v>
      </c>
      <c r="CA150" s="7">
        <f>+COUNTIFS($BZ$12:BZ150,BZ150)</f>
        <v>26</v>
      </c>
      <c r="CB150" s="147">
        <f t="shared" si="34"/>
        <v>0</v>
      </c>
      <c r="CC150" s="7">
        <f t="shared" si="35"/>
        <v>0</v>
      </c>
      <c r="CD150" s="7">
        <f t="shared" si="36"/>
        <v>0</v>
      </c>
    </row>
    <row r="151" spans="1:82" hidden="1" x14ac:dyDescent="0.3">
      <c r="A151" s="7">
        <f t="shared" si="37"/>
        <v>0</v>
      </c>
      <c r="B151" s="170"/>
      <c r="C151" s="171"/>
      <c r="D151" s="172"/>
      <c r="E151" s="170"/>
      <c r="F151" s="173"/>
      <c r="G151" s="173"/>
      <c r="H151" s="173"/>
      <c r="I151" s="170"/>
      <c r="J151" s="170"/>
      <c r="K151" s="170"/>
      <c r="L151" s="170"/>
      <c r="M151" s="170"/>
      <c r="N151" s="180"/>
      <c r="O151" s="180"/>
      <c r="P151" s="170"/>
      <c r="Q151" s="170"/>
      <c r="R151" s="170"/>
      <c r="S151" s="170"/>
      <c r="T151" s="174"/>
      <c r="U151" s="175"/>
      <c r="V151" s="170"/>
      <c r="W151" s="170"/>
      <c r="X151" s="175"/>
      <c r="Y151" s="175"/>
      <c r="Z151" s="170"/>
      <c r="AA151" s="188"/>
      <c r="AB151" s="188"/>
      <c r="AC151" s="170"/>
      <c r="AD151" s="176"/>
      <c r="AE151" s="170"/>
      <c r="AF151" s="176"/>
      <c r="AG151" s="176"/>
      <c r="AH151" s="176"/>
      <c r="AI151" s="189"/>
      <c r="AJ151" s="176"/>
      <c r="AK151" s="174"/>
      <c r="AL151" s="190"/>
      <c r="AM151" s="176"/>
      <c r="AN151" s="170"/>
      <c r="AO151" s="191"/>
      <c r="AP151" s="191"/>
      <c r="AQ151" s="170"/>
      <c r="AR151" s="176"/>
      <c r="AS151" s="170"/>
      <c r="AT151" s="176"/>
      <c r="AU151" s="170"/>
      <c r="AV151" s="176"/>
      <c r="AW151" s="170"/>
      <c r="AX151" s="176"/>
      <c r="AY151" s="170"/>
      <c r="AZ151" s="176"/>
      <c r="BA151" s="170"/>
      <c r="BB151" s="176"/>
      <c r="BC151" s="177"/>
      <c r="BD151" s="176"/>
      <c r="BE151" s="176"/>
      <c r="BF151" s="177"/>
      <c r="BG151" s="176"/>
      <c r="BH151" s="176"/>
      <c r="BI151" s="177"/>
      <c r="BJ151" s="177"/>
      <c r="BK151" s="176"/>
      <c r="BL151" s="176"/>
      <c r="BM151" s="178"/>
      <c r="BN151" s="178"/>
      <c r="BO151" s="179"/>
      <c r="BP151" s="179"/>
      <c r="BQ151" s="179"/>
      <c r="BR151" s="174"/>
      <c r="BS151" s="179"/>
      <c r="BT151" s="171"/>
      <c r="BU151" s="171"/>
      <c r="BV151" s="179"/>
      <c r="BW151" s="179"/>
      <c r="BX151" s="178"/>
      <c r="BY151" s="147"/>
      <c r="BZ151" s="7">
        <f t="shared" si="33"/>
        <v>0</v>
      </c>
      <c r="CA151" s="7">
        <f>+COUNTIFS($BZ$12:BZ151,BZ151)</f>
        <v>27</v>
      </c>
      <c r="CB151" s="147">
        <f t="shared" si="34"/>
        <v>0</v>
      </c>
      <c r="CC151" s="7">
        <f t="shared" si="35"/>
        <v>0</v>
      </c>
      <c r="CD151" s="7">
        <f t="shared" si="36"/>
        <v>0</v>
      </c>
    </row>
    <row r="152" spans="1:82" hidden="1" x14ac:dyDescent="0.3">
      <c r="A152" s="7">
        <f t="shared" si="37"/>
        <v>0</v>
      </c>
      <c r="B152" s="170"/>
      <c r="C152" s="171"/>
      <c r="D152" s="172"/>
      <c r="E152" s="170"/>
      <c r="F152" s="173"/>
      <c r="G152" s="173"/>
      <c r="H152" s="173"/>
      <c r="I152" s="170"/>
      <c r="J152" s="170"/>
      <c r="K152" s="170"/>
      <c r="L152" s="170"/>
      <c r="M152" s="170"/>
      <c r="N152" s="180"/>
      <c r="O152" s="180"/>
      <c r="P152" s="170"/>
      <c r="Q152" s="170"/>
      <c r="R152" s="170"/>
      <c r="S152" s="170"/>
      <c r="T152" s="174"/>
      <c r="U152" s="175"/>
      <c r="V152" s="170"/>
      <c r="W152" s="170"/>
      <c r="X152" s="175"/>
      <c r="Y152" s="175"/>
      <c r="Z152" s="170"/>
      <c r="AA152" s="188"/>
      <c r="AB152" s="188"/>
      <c r="AC152" s="170"/>
      <c r="AD152" s="176"/>
      <c r="AE152" s="170"/>
      <c r="AF152" s="176"/>
      <c r="AG152" s="176"/>
      <c r="AH152" s="176"/>
      <c r="AI152" s="189"/>
      <c r="AJ152" s="176"/>
      <c r="AK152" s="174"/>
      <c r="AL152" s="190"/>
      <c r="AM152" s="176"/>
      <c r="AN152" s="170"/>
      <c r="AO152" s="191"/>
      <c r="AP152" s="191"/>
      <c r="AQ152" s="170"/>
      <c r="AR152" s="176"/>
      <c r="AS152" s="170"/>
      <c r="AT152" s="176"/>
      <c r="AU152" s="170"/>
      <c r="AV152" s="176"/>
      <c r="AW152" s="170"/>
      <c r="AX152" s="176"/>
      <c r="AY152" s="170"/>
      <c r="AZ152" s="176"/>
      <c r="BA152" s="170"/>
      <c r="BB152" s="176"/>
      <c r="BC152" s="177"/>
      <c r="BD152" s="176"/>
      <c r="BE152" s="176"/>
      <c r="BF152" s="177"/>
      <c r="BG152" s="176"/>
      <c r="BH152" s="176"/>
      <c r="BI152" s="177"/>
      <c r="BJ152" s="177"/>
      <c r="BK152" s="176"/>
      <c r="BL152" s="176"/>
      <c r="BM152" s="178"/>
      <c r="BN152" s="178"/>
      <c r="BO152" s="179"/>
      <c r="BP152" s="179"/>
      <c r="BQ152" s="179"/>
      <c r="BR152" s="174"/>
      <c r="BS152" s="179"/>
      <c r="BT152" s="171"/>
      <c r="BU152" s="171"/>
      <c r="BV152" s="179"/>
      <c r="BW152" s="179"/>
      <c r="BX152" s="178"/>
      <c r="BY152" s="147"/>
      <c r="BZ152" s="7">
        <f t="shared" si="33"/>
        <v>0</v>
      </c>
      <c r="CA152" s="7">
        <f>+COUNTIFS($BZ$12:BZ152,BZ152)</f>
        <v>28</v>
      </c>
      <c r="CB152" s="147">
        <f t="shared" si="34"/>
        <v>0</v>
      </c>
      <c r="CC152" s="7">
        <f t="shared" si="35"/>
        <v>0</v>
      </c>
      <c r="CD152" s="7">
        <f t="shared" si="36"/>
        <v>0</v>
      </c>
    </row>
    <row r="153" spans="1:82" hidden="1" x14ac:dyDescent="0.3">
      <c r="A153" s="7">
        <f t="shared" si="37"/>
        <v>0</v>
      </c>
      <c r="B153" s="170"/>
      <c r="C153" s="171"/>
      <c r="D153" s="172"/>
      <c r="E153" s="170"/>
      <c r="F153" s="173"/>
      <c r="G153" s="173"/>
      <c r="H153" s="173"/>
      <c r="I153" s="170"/>
      <c r="J153" s="170"/>
      <c r="K153" s="170"/>
      <c r="L153" s="170"/>
      <c r="M153" s="170"/>
      <c r="N153" s="180"/>
      <c r="O153" s="180"/>
      <c r="P153" s="170"/>
      <c r="Q153" s="170"/>
      <c r="R153" s="170"/>
      <c r="S153" s="170"/>
      <c r="T153" s="174"/>
      <c r="U153" s="175"/>
      <c r="V153" s="170"/>
      <c r="W153" s="170"/>
      <c r="X153" s="175"/>
      <c r="Y153" s="175"/>
      <c r="Z153" s="170"/>
      <c r="AA153" s="188"/>
      <c r="AB153" s="188"/>
      <c r="AC153" s="170"/>
      <c r="AD153" s="176"/>
      <c r="AE153" s="170"/>
      <c r="AF153" s="176"/>
      <c r="AG153" s="176"/>
      <c r="AH153" s="176"/>
      <c r="AI153" s="189"/>
      <c r="AJ153" s="176"/>
      <c r="AK153" s="174"/>
      <c r="AL153" s="190"/>
      <c r="AM153" s="176"/>
      <c r="AN153" s="170"/>
      <c r="AO153" s="191"/>
      <c r="AP153" s="191"/>
      <c r="AQ153" s="170"/>
      <c r="AR153" s="176"/>
      <c r="AS153" s="170"/>
      <c r="AT153" s="176"/>
      <c r="AU153" s="170"/>
      <c r="AV153" s="176"/>
      <c r="AW153" s="170"/>
      <c r="AX153" s="176"/>
      <c r="AY153" s="170"/>
      <c r="AZ153" s="176"/>
      <c r="BA153" s="170"/>
      <c r="BB153" s="176"/>
      <c r="BC153" s="177"/>
      <c r="BD153" s="176"/>
      <c r="BE153" s="176"/>
      <c r="BF153" s="177"/>
      <c r="BG153" s="176"/>
      <c r="BH153" s="176"/>
      <c r="BI153" s="177"/>
      <c r="BJ153" s="177"/>
      <c r="BK153" s="176"/>
      <c r="BL153" s="176"/>
      <c r="BM153" s="178"/>
      <c r="BN153" s="178"/>
      <c r="BO153" s="179"/>
      <c r="BP153" s="179"/>
      <c r="BQ153" s="179"/>
      <c r="BR153" s="174"/>
      <c r="BS153" s="179"/>
      <c r="BT153" s="171"/>
      <c r="BU153" s="171"/>
      <c r="BV153" s="179"/>
      <c r="BW153" s="179"/>
      <c r="BX153" s="178"/>
      <c r="BY153" s="147"/>
      <c r="BZ153" s="7">
        <f t="shared" si="33"/>
        <v>0</v>
      </c>
      <c r="CA153" s="7">
        <f>+COUNTIFS($BZ$12:BZ153,BZ153)</f>
        <v>29</v>
      </c>
      <c r="CB153" s="147">
        <f t="shared" si="34"/>
        <v>0</v>
      </c>
      <c r="CC153" s="7">
        <f t="shared" si="35"/>
        <v>0</v>
      </c>
      <c r="CD153" s="7">
        <f t="shared" si="36"/>
        <v>0</v>
      </c>
    </row>
    <row r="154" spans="1:82" hidden="1" x14ac:dyDescent="0.3">
      <c r="A154" s="7">
        <f t="shared" si="37"/>
        <v>0</v>
      </c>
      <c r="B154" s="170"/>
      <c r="C154" s="171"/>
      <c r="D154" s="172"/>
      <c r="E154" s="170"/>
      <c r="F154" s="173"/>
      <c r="G154" s="173"/>
      <c r="H154" s="173"/>
      <c r="I154" s="170"/>
      <c r="J154" s="170"/>
      <c r="K154" s="170"/>
      <c r="L154" s="170"/>
      <c r="M154" s="170"/>
      <c r="N154" s="180"/>
      <c r="O154" s="180"/>
      <c r="P154" s="170"/>
      <c r="Q154" s="170"/>
      <c r="R154" s="170"/>
      <c r="S154" s="170"/>
      <c r="T154" s="174"/>
      <c r="U154" s="175"/>
      <c r="V154" s="170"/>
      <c r="W154" s="170"/>
      <c r="X154" s="175"/>
      <c r="Y154" s="175"/>
      <c r="Z154" s="170"/>
      <c r="AA154" s="188"/>
      <c r="AB154" s="188"/>
      <c r="AC154" s="170"/>
      <c r="AD154" s="176"/>
      <c r="AE154" s="170"/>
      <c r="AF154" s="176"/>
      <c r="AG154" s="176"/>
      <c r="AH154" s="176"/>
      <c r="AI154" s="189"/>
      <c r="AJ154" s="176"/>
      <c r="AK154" s="174"/>
      <c r="AL154" s="190"/>
      <c r="AM154" s="176"/>
      <c r="AN154" s="170"/>
      <c r="AO154" s="191"/>
      <c r="AP154" s="191"/>
      <c r="AQ154" s="170"/>
      <c r="AR154" s="176"/>
      <c r="AS154" s="170"/>
      <c r="AT154" s="176"/>
      <c r="AU154" s="170"/>
      <c r="AV154" s="176"/>
      <c r="AW154" s="170"/>
      <c r="AX154" s="176"/>
      <c r="AY154" s="170"/>
      <c r="AZ154" s="176"/>
      <c r="BA154" s="170"/>
      <c r="BB154" s="176"/>
      <c r="BC154" s="177"/>
      <c r="BD154" s="176"/>
      <c r="BE154" s="176"/>
      <c r="BF154" s="177"/>
      <c r="BG154" s="176"/>
      <c r="BH154" s="176"/>
      <c r="BI154" s="177"/>
      <c r="BJ154" s="177"/>
      <c r="BK154" s="176"/>
      <c r="BL154" s="176"/>
      <c r="BM154" s="178"/>
      <c r="BN154" s="178"/>
      <c r="BO154" s="179"/>
      <c r="BP154" s="179"/>
      <c r="BQ154" s="179"/>
      <c r="BR154" s="174"/>
      <c r="BS154" s="179"/>
      <c r="BT154" s="171"/>
      <c r="BU154" s="171"/>
      <c r="BV154" s="179"/>
      <c r="BW154" s="179"/>
      <c r="BX154" s="178"/>
      <c r="BY154" s="147"/>
      <c r="BZ154" s="7">
        <f t="shared" si="33"/>
        <v>0</v>
      </c>
      <c r="CA154" s="7">
        <f>+COUNTIFS($BZ$12:BZ154,BZ154)</f>
        <v>30</v>
      </c>
      <c r="CB154" s="147">
        <f t="shared" si="34"/>
        <v>0</v>
      </c>
      <c r="CC154" s="7">
        <f t="shared" si="35"/>
        <v>0</v>
      </c>
      <c r="CD154" s="7">
        <f t="shared" si="36"/>
        <v>0</v>
      </c>
    </row>
    <row r="155" spans="1:82" hidden="1" x14ac:dyDescent="0.3">
      <c r="A155" s="7">
        <f t="shared" si="37"/>
        <v>0</v>
      </c>
      <c r="B155" s="170"/>
      <c r="C155" s="171"/>
      <c r="D155" s="172"/>
      <c r="E155" s="170"/>
      <c r="F155" s="173"/>
      <c r="G155" s="173"/>
      <c r="H155" s="173"/>
      <c r="I155" s="170"/>
      <c r="J155" s="170"/>
      <c r="K155" s="170"/>
      <c r="L155" s="170"/>
      <c r="M155" s="170"/>
      <c r="N155" s="180"/>
      <c r="O155" s="180"/>
      <c r="P155" s="170"/>
      <c r="Q155" s="170"/>
      <c r="R155" s="170"/>
      <c r="S155" s="170"/>
      <c r="T155" s="174"/>
      <c r="U155" s="175"/>
      <c r="V155" s="170"/>
      <c r="W155" s="170"/>
      <c r="X155" s="175"/>
      <c r="Y155" s="175"/>
      <c r="Z155" s="170"/>
      <c r="AA155" s="188"/>
      <c r="AB155" s="188"/>
      <c r="AC155" s="170"/>
      <c r="AD155" s="176"/>
      <c r="AE155" s="170"/>
      <c r="AF155" s="176"/>
      <c r="AG155" s="176"/>
      <c r="AH155" s="176"/>
      <c r="AI155" s="189"/>
      <c r="AJ155" s="176"/>
      <c r="AK155" s="174"/>
      <c r="AL155" s="190"/>
      <c r="AM155" s="176"/>
      <c r="AN155" s="170"/>
      <c r="AO155" s="191"/>
      <c r="AP155" s="191"/>
      <c r="AQ155" s="170"/>
      <c r="AR155" s="176"/>
      <c r="AS155" s="170"/>
      <c r="AT155" s="176"/>
      <c r="AU155" s="170"/>
      <c r="AV155" s="176"/>
      <c r="AW155" s="170"/>
      <c r="AX155" s="176"/>
      <c r="AY155" s="170"/>
      <c r="AZ155" s="176"/>
      <c r="BA155" s="170"/>
      <c r="BB155" s="176"/>
      <c r="BC155" s="177"/>
      <c r="BD155" s="176"/>
      <c r="BE155" s="176"/>
      <c r="BF155" s="177"/>
      <c r="BG155" s="176"/>
      <c r="BH155" s="176"/>
      <c r="BI155" s="177"/>
      <c r="BJ155" s="177"/>
      <c r="BK155" s="176"/>
      <c r="BL155" s="176"/>
      <c r="BM155" s="178"/>
      <c r="BN155" s="178"/>
      <c r="BO155" s="179"/>
      <c r="BP155" s="179"/>
      <c r="BQ155" s="179"/>
      <c r="BR155" s="174"/>
      <c r="BS155" s="179"/>
      <c r="BT155" s="171"/>
      <c r="BU155" s="171"/>
      <c r="BV155" s="179"/>
      <c r="BW155" s="179"/>
      <c r="BX155" s="178"/>
      <c r="BY155" s="147"/>
      <c r="BZ155" s="7">
        <f t="shared" si="33"/>
        <v>0</v>
      </c>
      <c r="CA155" s="7">
        <f>+COUNTIFS($BZ$12:BZ155,BZ155)</f>
        <v>31</v>
      </c>
      <c r="CB155" s="147">
        <f t="shared" si="34"/>
        <v>0</v>
      </c>
      <c r="CC155" s="7">
        <f t="shared" si="35"/>
        <v>0</v>
      </c>
      <c r="CD155" s="7">
        <f t="shared" si="36"/>
        <v>0</v>
      </c>
    </row>
    <row r="156" spans="1:82" hidden="1" x14ac:dyDescent="0.3">
      <c r="A156" s="7">
        <f t="shared" si="37"/>
        <v>0</v>
      </c>
      <c r="B156" s="170"/>
      <c r="C156" s="171"/>
      <c r="D156" s="172"/>
      <c r="E156" s="170"/>
      <c r="F156" s="173"/>
      <c r="G156" s="173"/>
      <c r="H156" s="173"/>
      <c r="I156" s="170"/>
      <c r="J156" s="170"/>
      <c r="K156" s="170"/>
      <c r="L156" s="170"/>
      <c r="M156" s="170"/>
      <c r="N156" s="180"/>
      <c r="O156" s="180"/>
      <c r="P156" s="170"/>
      <c r="Q156" s="170"/>
      <c r="R156" s="170"/>
      <c r="S156" s="170"/>
      <c r="T156" s="174"/>
      <c r="U156" s="175"/>
      <c r="V156" s="170"/>
      <c r="W156" s="170"/>
      <c r="X156" s="175"/>
      <c r="Y156" s="175"/>
      <c r="Z156" s="170"/>
      <c r="AA156" s="188"/>
      <c r="AB156" s="188"/>
      <c r="AC156" s="170"/>
      <c r="AD156" s="176"/>
      <c r="AE156" s="170"/>
      <c r="AF156" s="176"/>
      <c r="AG156" s="176"/>
      <c r="AH156" s="176"/>
      <c r="AI156" s="189"/>
      <c r="AJ156" s="176"/>
      <c r="AK156" s="174"/>
      <c r="AL156" s="190"/>
      <c r="AM156" s="176"/>
      <c r="AN156" s="170"/>
      <c r="AO156" s="191"/>
      <c r="AP156" s="191"/>
      <c r="AQ156" s="170"/>
      <c r="AR156" s="176"/>
      <c r="AS156" s="170"/>
      <c r="AT156" s="176"/>
      <c r="AU156" s="170"/>
      <c r="AV156" s="176"/>
      <c r="AW156" s="170"/>
      <c r="AX156" s="176"/>
      <c r="AY156" s="170"/>
      <c r="AZ156" s="176"/>
      <c r="BA156" s="170"/>
      <c r="BB156" s="176"/>
      <c r="BC156" s="177"/>
      <c r="BD156" s="176"/>
      <c r="BE156" s="176"/>
      <c r="BF156" s="177"/>
      <c r="BG156" s="176"/>
      <c r="BH156" s="176"/>
      <c r="BI156" s="177"/>
      <c r="BJ156" s="177"/>
      <c r="BK156" s="176"/>
      <c r="BL156" s="176"/>
      <c r="BM156" s="178"/>
      <c r="BN156" s="178"/>
      <c r="BO156" s="179"/>
      <c r="BP156" s="179"/>
      <c r="BQ156" s="179"/>
      <c r="BR156" s="174"/>
      <c r="BS156" s="179"/>
      <c r="BT156" s="171"/>
      <c r="BU156" s="171"/>
      <c r="BV156" s="179"/>
      <c r="BW156" s="179"/>
      <c r="BX156" s="178"/>
      <c r="BY156" s="147"/>
      <c r="BZ156" s="7">
        <f t="shared" si="33"/>
        <v>0</v>
      </c>
      <c r="CA156" s="7">
        <f>+COUNTIFS($BZ$12:BZ156,BZ156)</f>
        <v>32</v>
      </c>
      <c r="CB156" s="147">
        <f t="shared" si="34"/>
        <v>0</v>
      </c>
      <c r="CC156" s="7">
        <f t="shared" si="35"/>
        <v>0</v>
      </c>
      <c r="CD156" s="7">
        <f t="shared" si="36"/>
        <v>0</v>
      </c>
    </row>
    <row r="157" spans="1:82" hidden="1" x14ac:dyDescent="0.3">
      <c r="A157" s="7">
        <f t="shared" si="37"/>
        <v>0</v>
      </c>
      <c r="B157" s="170"/>
      <c r="C157" s="171"/>
      <c r="D157" s="172"/>
      <c r="E157" s="170"/>
      <c r="F157" s="173"/>
      <c r="G157" s="173"/>
      <c r="H157" s="173"/>
      <c r="I157" s="170"/>
      <c r="J157" s="170"/>
      <c r="K157" s="170"/>
      <c r="L157" s="170"/>
      <c r="M157" s="170"/>
      <c r="N157" s="180"/>
      <c r="O157" s="180"/>
      <c r="P157" s="170"/>
      <c r="Q157" s="170"/>
      <c r="R157" s="170"/>
      <c r="S157" s="170"/>
      <c r="T157" s="174"/>
      <c r="U157" s="175"/>
      <c r="V157" s="170"/>
      <c r="W157" s="170"/>
      <c r="X157" s="175"/>
      <c r="Y157" s="175"/>
      <c r="Z157" s="170"/>
      <c r="AA157" s="188"/>
      <c r="AB157" s="188"/>
      <c r="AC157" s="170"/>
      <c r="AD157" s="176"/>
      <c r="AE157" s="170"/>
      <c r="AF157" s="176"/>
      <c r="AG157" s="176"/>
      <c r="AH157" s="176"/>
      <c r="AI157" s="189"/>
      <c r="AJ157" s="176"/>
      <c r="AK157" s="174"/>
      <c r="AL157" s="190"/>
      <c r="AM157" s="176"/>
      <c r="AN157" s="170"/>
      <c r="AO157" s="191"/>
      <c r="AP157" s="191"/>
      <c r="AQ157" s="170"/>
      <c r="AR157" s="176"/>
      <c r="AS157" s="170"/>
      <c r="AT157" s="176"/>
      <c r="AU157" s="170"/>
      <c r="AV157" s="176"/>
      <c r="AW157" s="170"/>
      <c r="AX157" s="176"/>
      <c r="AY157" s="170"/>
      <c r="AZ157" s="176"/>
      <c r="BA157" s="170"/>
      <c r="BB157" s="176"/>
      <c r="BC157" s="177"/>
      <c r="BD157" s="176"/>
      <c r="BE157" s="176"/>
      <c r="BF157" s="177"/>
      <c r="BG157" s="176"/>
      <c r="BH157" s="176"/>
      <c r="BI157" s="177"/>
      <c r="BJ157" s="177"/>
      <c r="BK157" s="176"/>
      <c r="BL157" s="176"/>
      <c r="BM157" s="178"/>
      <c r="BN157" s="178"/>
      <c r="BO157" s="179"/>
      <c r="BP157" s="179"/>
      <c r="BQ157" s="179"/>
      <c r="BR157" s="174"/>
      <c r="BS157" s="179"/>
      <c r="BT157" s="171"/>
      <c r="BU157" s="171"/>
      <c r="BV157" s="179"/>
      <c r="BW157" s="179"/>
      <c r="BX157" s="178"/>
      <c r="BY157" s="147"/>
      <c r="BZ157" s="7">
        <f t="shared" si="33"/>
        <v>0</v>
      </c>
      <c r="CA157" s="7">
        <f>+COUNTIFS($BZ$12:BZ157,BZ157)</f>
        <v>33</v>
      </c>
      <c r="CB157" s="147">
        <f t="shared" si="34"/>
        <v>0</v>
      </c>
      <c r="CC157" s="7">
        <f t="shared" si="35"/>
        <v>0</v>
      </c>
      <c r="CD157" s="7">
        <f t="shared" si="36"/>
        <v>0</v>
      </c>
    </row>
    <row r="158" spans="1:82" hidden="1" x14ac:dyDescent="0.3">
      <c r="A158" s="7">
        <f t="shared" si="37"/>
        <v>0</v>
      </c>
      <c r="B158" s="170"/>
      <c r="C158" s="171"/>
      <c r="D158" s="172"/>
      <c r="E158" s="170"/>
      <c r="F158" s="173"/>
      <c r="G158" s="173"/>
      <c r="H158" s="173"/>
      <c r="I158" s="170"/>
      <c r="J158" s="170"/>
      <c r="K158" s="170"/>
      <c r="L158" s="170"/>
      <c r="M158" s="170"/>
      <c r="N158" s="180"/>
      <c r="O158" s="180"/>
      <c r="P158" s="170"/>
      <c r="Q158" s="170"/>
      <c r="R158" s="170"/>
      <c r="S158" s="170"/>
      <c r="T158" s="174"/>
      <c r="U158" s="175"/>
      <c r="V158" s="170"/>
      <c r="W158" s="170"/>
      <c r="X158" s="175"/>
      <c r="Y158" s="175"/>
      <c r="Z158" s="170"/>
      <c r="AA158" s="188"/>
      <c r="AB158" s="188"/>
      <c r="AC158" s="170"/>
      <c r="AD158" s="176"/>
      <c r="AE158" s="170"/>
      <c r="AF158" s="176"/>
      <c r="AG158" s="176"/>
      <c r="AH158" s="176"/>
      <c r="AI158" s="189"/>
      <c r="AJ158" s="176"/>
      <c r="AK158" s="174"/>
      <c r="AL158" s="190"/>
      <c r="AM158" s="176"/>
      <c r="AN158" s="170"/>
      <c r="AO158" s="191"/>
      <c r="AP158" s="191"/>
      <c r="AQ158" s="170"/>
      <c r="AR158" s="176"/>
      <c r="AS158" s="170"/>
      <c r="AT158" s="176"/>
      <c r="AU158" s="170"/>
      <c r="AV158" s="176"/>
      <c r="AW158" s="170"/>
      <c r="AX158" s="176"/>
      <c r="AY158" s="170"/>
      <c r="AZ158" s="176"/>
      <c r="BA158" s="170"/>
      <c r="BB158" s="176"/>
      <c r="BC158" s="177"/>
      <c r="BD158" s="176"/>
      <c r="BE158" s="176"/>
      <c r="BF158" s="177"/>
      <c r="BG158" s="176"/>
      <c r="BH158" s="176"/>
      <c r="BI158" s="177"/>
      <c r="BJ158" s="177"/>
      <c r="BK158" s="176"/>
      <c r="BL158" s="176"/>
      <c r="BM158" s="178"/>
      <c r="BN158" s="178"/>
      <c r="BO158" s="179"/>
      <c r="BP158" s="179"/>
      <c r="BQ158" s="179"/>
      <c r="BR158" s="174"/>
      <c r="BS158" s="179"/>
      <c r="BT158" s="171"/>
      <c r="BU158" s="171"/>
      <c r="BV158" s="179"/>
      <c r="BW158" s="179"/>
      <c r="BX158" s="178"/>
      <c r="BY158" s="147"/>
      <c r="BZ158" s="7">
        <f t="shared" si="33"/>
        <v>0</v>
      </c>
      <c r="CA158" s="7">
        <f>+COUNTIFS($BZ$12:BZ158,BZ158)</f>
        <v>34</v>
      </c>
      <c r="CB158" s="147">
        <f t="shared" si="34"/>
        <v>0</v>
      </c>
      <c r="CC158" s="7">
        <f t="shared" si="35"/>
        <v>0</v>
      </c>
      <c r="CD158" s="7">
        <f t="shared" si="36"/>
        <v>0</v>
      </c>
    </row>
    <row r="159" spans="1:82" hidden="1" x14ac:dyDescent="0.3">
      <c r="A159" s="7">
        <f t="shared" si="37"/>
        <v>0</v>
      </c>
      <c r="B159" s="170"/>
      <c r="C159" s="171"/>
      <c r="D159" s="172"/>
      <c r="E159" s="170"/>
      <c r="F159" s="173"/>
      <c r="G159" s="173"/>
      <c r="H159" s="173"/>
      <c r="I159" s="170"/>
      <c r="J159" s="170"/>
      <c r="K159" s="170"/>
      <c r="L159" s="170"/>
      <c r="M159" s="170"/>
      <c r="N159" s="180"/>
      <c r="O159" s="180"/>
      <c r="P159" s="170"/>
      <c r="Q159" s="170"/>
      <c r="R159" s="170"/>
      <c r="S159" s="170"/>
      <c r="T159" s="174"/>
      <c r="U159" s="175"/>
      <c r="V159" s="170"/>
      <c r="W159" s="170"/>
      <c r="X159" s="175"/>
      <c r="Y159" s="175"/>
      <c r="Z159" s="170"/>
      <c r="AA159" s="188"/>
      <c r="AB159" s="188"/>
      <c r="AC159" s="170"/>
      <c r="AD159" s="176"/>
      <c r="AE159" s="170"/>
      <c r="AF159" s="176"/>
      <c r="AG159" s="176"/>
      <c r="AH159" s="176"/>
      <c r="AI159" s="189"/>
      <c r="AJ159" s="176"/>
      <c r="AK159" s="174"/>
      <c r="AL159" s="190"/>
      <c r="AM159" s="176"/>
      <c r="AN159" s="170"/>
      <c r="AO159" s="191"/>
      <c r="AP159" s="191"/>
      <c r="AQ159" s="170"/>
      <c r="AR159" s="176"/>
      <c r="AS159" s="170"/>
      <c r="AT159" s="176"/>
      <c r="AU159" s="170"/>
      <c r="AV159" s="176"/>
      <c r="AW159" s="170"/>
      <c r="AX159" s="176"/>
      <c r="AY159" s="170"/>
      <c r="AZ159" s="176"/>
      <c r="BA159" s="170"/>
      <c r="BB159" s="176"/>
      <c r="BC159" s="177"/>
      <c r="BD159" s="176"/>
      <c r="BE159" s="176"/>
      <c r="BF159" s="177"/>
      <c r="BG159" s="176"/>
      <c r="BH159" s="176"/>
      <c r="BI159" s="177"/>
      <c r="BJ159" s="177"/>
      <c r="BK159" s="176"/>
      <c r="BL159" s="176"/>
      <c r="BM159" s="178"/>
      <c r="BN159" s="178"/>
      <c r="BO159" s="179"/>
      <c r="BP159" s="179"/>
      <c r="BQ159" s="179"/>
      <c r="BR159" s="174"/>
      <c r="BS159" s="179"/>
      <c r="BT159" s="171"/>
      <c r="BU159" s="171"/>
      <c r="BV159" s="179"/>
      <c r="BW159" s="179"/>
      <c r="BX159" s="178"/>
      <c r="BY159" s="147"/>
      <c r="BZ159" s="7">
        <f t="shared" si="33"/>
        <v>0</v>
      </c>
      <c r="CA159" s="7">
        <f>+COUNTIFS($BZ$12:BZ159,BZ159)</f>
        <v>35</v>
      </c>
      <c r="CB159" s="147">
        <f t="shared" si="34"/>
        <v>0</v>
      </c>
      <c r="CC159" s="7">
        <f t="shared" si="35"/>
        <v>0</v>
      </c>
      <c r="CD159" s="7">
        <f t="shared" si="36"/>
        <v>0</v>
      </c>
    </row>
    <row r="160" spans="1:82" hidden="1" x14ac:dyDescent="0.3">
      <c r="A160" s="7">
        <f t="shared" si="37"/>
        <v>0</v>
      </c>
      <c r="B160" s="170"/>
      <c r="C160" s="171"/>
      <c r="D160" s="172"/>
      <c r="E160" s="170"/>
      <c r="F160" s="173"/>
      <c r="G160" s="173"/>
      <c r="H160" s="173"/>
      <c r="I160" s="170"/>
      <c r="J160" s="170"/>
      <c r="K160" s="170"/>
      <c r="L160" s="170"/>
      <c r="M160" s="170"/>
      <c r="N160" s="180"/>
      <c r="O160" s="180"/>
      <c r="P160" s="170"/>
      <c r="Q160" s="170"/>
      <c r="R160" s="170"/>
      <c r="S160" s="170"/>
      <c r="T160" s="174"/>
      <c r="U160" s="175"/>
      <c r="V160" s="170"/>
      <c r="W160" s="170"/>
      <c r="X160" s="175"/>
      <c r="Y160" s="175"/>
      <c r="Z160" s="170"/>
      <c r="AA160" s="188"/>
      <c r="AB160" s="188"/>
      <c r="AC160" s="170"/>
      <c r="AD160" s="176"/>
      <c r="AE160" s="170"/>
      <c r="AF160" s="176"/>
      <c r="AG160" s="176"/>
      <c r="AH160" s="176"/>
      <c r="AI160" s="189"/>
      <c r="AJ160" s="176"/>
      <c r="AK160" s="174"/>
      <c r="AL160" s="190"/>
      <c r="AM160" s="176"/>
      <c r="AN160" s="170"/>
      <c r="AO160" s="191"/>
      <c r="AP160" s="191"/>
      <c r="AQ160" s="170"/>
      <c r="AR160" s="176"/>
      <c r="AS160" s="170"/>
      <c r="AT160" s="176"/>
      <c r="AU160" s="170"/>
      <c r="AV160" s="176"/>
      <c r="AW160" s="170"/>
      <c r="AX160" s="176"/>
      <c r="AY160" s="170"/>
      <c r="AZ160" s="176"/>
      <c r="BA160" s="170"/>
      <c r="BB160" s="176"/>
      <c r="BC160" s="177"/>
      <c r="BD160" s="176"/>
      <c r="BE160" s="176"/>
      <c r="BF160" s="177"/>
      <c r="BG160" s="176"/>
      <c r="BH160" s="176"/>
      <c r="BI160" s="177"/>
      <c r="BJ160" s="177"/>
      <c r="BK160" s="176"/>
      <c r="BL160" s="176"/>
      <c r="BM160" s="178"/>
      <c r="BN160" s="178"/>
      <c r="BO160" s="179"/>
      <c r="BP160" s="179"/>
      <c r="BQ160" s="179"/>
      <c r="BR160" s="174"/>
      <c r="BS160" s="179"/>
      <c r="BT160" s="171"/>
      <c r="BU160" s="171"/>
      <c r="BV160" s="179"/>
      <c r="BW160" s="179"/>
      <c r="BX160" s="178"/>
      <c r="BY160" s="147"/>
      <c r="BZ160" s="7">
        <f t="shared" si="33"/>
        <v>0</v>
      </c>
      <c r="CA160" s="7">
        <f>+COUNTIFS($BZ$12:BZ160,BZ160)</f>
        <v>36</v>
      </c>
      <c r="CB160" s="147">
        <f t="shared" si="34"/>
        <v>0</v>
      </c>
      <c r="CC160" s="7">
        <f t="shared" si="35"/>
        <v>0</v>
      </c>
      <c r="CD160" s="7">
        <f t="shared" si="36"/>
        <v>0</v>
      </c>
    </row>
    <row r="161" spans="1:82" hidden="1" x14ac:dyDescent="0.3">
      <c r="A161" s="7">
        <f t="shared" si="37"/>
        <v>0</v>
      </c>
      <c r="B161" s="170"/>
      <c r="C161" s="171"/>
      <c r="D161" s="172"/>
      <c r="E161" s="170"/>
      <c r="F161" s="173"/>
      <c r="G161" s="173"/>
      <c r="H161" s="173"/>
      <c r="I161" s="170"/>
      <c r="J161" s="170"/>
      <c r="K161" s="170"/>
      <c r="L161" s="170"/>
      <c r="M161" s="170"/>
      <c r="N161" s="180"/>
      <c r="O161" s="180"/>
      <c r="P161" s="170"/>
      <c r="Q161" s="170"/>
      <c r="R161" s="170"/>
      <c r="S161" s="170"/>
      <c r="T161" s="174"/>
      <c r="U161" s="175"/>
      <c r="V161" s="170"/>
      <c r="W161" s="170"/>
      <c r="X161" s="175"/>
      <c r="Y161" s="175"/>
      <c r="Z161" s="170"/>
      <c r="AA161" s="188"/>
      <c r="AB161" s="188"/>
      <c r="AC161" s="170"/>
      <c r="AD161" s="176"/>
      <c r="AE161" s="170"/>
      <c r="AF161" s="176"/>
      <c r="AG161" s="176"/>
      <c r="AH161" s="176"/>
      <c r="AI161" s="189"/>
      <c r="AJ161" s="176"/>
      <c r="AK161" s="174"/>
      <c r="AL161" s="190"/>
      <c r="AM161" s="176"/>
      <c r="AN161" s="170"/>
      <c r="AO161" s="191"/>
      <c r="AP161" s="191"/>
      <c r="AQ161" s="170"/>
      <c r="AR161" s="176"/>
      <c r="AS161" s="170"/>
      <c r="AT161" s="176"/>
      <c r="AU161" s="170"/>
      <c r="AV161" s="176"/>
      <c r="AW161" s="170"/>
      <c r="AX161" s="176"/>
      <c r="AY161" s="170"/>
      <c r="AZ161" s="176"/>
      <c r="BA161" s="170"/>
      <c r="BB161" s="176"/>
      <c r="BC161" s="177"/>
      <c r="BD161" s="176"/>
      <c r="BE161" s="176"/>
      <c r="BF161" s="177"/>
      <c r="BG161" s="176"/>
      <c r="BH161" s="176"/>
      <c r="BI161" s="177"/>
      <c r="BJ161" s="177"/>
      <c r="BK161" s="176"/>
      <c r="BL161" s="176"/>
      <c r="BM161" s="178"/>
      <c r="BN161" s="178"/>
      <c r="BO161" s="179"/>
      <c r="BP161" s="179"/>
      <c r="BQ161" s="179"/>
      <c r="BR161" s="174"/>
      <c r="BS161" s="179"/>
      <c r="BT161" s="171"/>
      <c r="BU161" s="171"/>
      <c r="BV161" s="179"/>
      <c r="BW161" s="179"/>
      <c r="BX161" s="178"/>
      <c r="BY161" s="147"/>
      <c r="BZ161" s="7">
        <f t="shared" si="33"/>
        <v>0</v>
      </c>
      <c r="CA161" s="7">
        <f>+COUNTIFS($BZ$12:BZ161,BZ161)</f>
        <v>37</v>
      </c>
      <c r="CB161" s="147">
        <f t="shared" si="34"/>
        <v>0</v>
      </c>
      <c r="CC161" s="7">
        <f t="shared" si="35"/>
        <v>0</v>
      </c>
      <c r="CD161" s="7">
        <f t="shared" si="36"/>
        <v>0</v>
      </c>
    </row>
    <row r="162" spans="1:82" hidden="1" x14ac:dyDescent="0.3">
      <c r="A162" s="7">
        <f t="shared" si="37"/>
        <v>0</v>
      </c>
      <c r="B162" s="170"/>
      <c r="C162" s="171"/>
      <c r="D162" s="172"/>
      <c r="E162" s="170"/>
      <c r="F162" s="173"/>
      <c r="G162" s="173"/>
      <c r="H162" s="173"/>
      <c r="I162" s="170"/>
      <c r="J162" s="170"/>
      <c r="K162" s="170"/>
      <c r="L162" s="170"/>
      <c r="M162" s="170"/>
      <c r="N162" s="180"/>
      <c r="O162" s="180"/>
      <c r="P162" s="170"/>
      <c r="Q162" s="170"/>
      <c r="R162" s="170"/>
      <c r="S162" s="170"/>
      <c r="T162" s="174"/>
      <c r="U162" s="175"/>
      <c r="V162" s="170"/>
      <c r="W162" s="170"/>
      <c r="X162" s="175"/>
      <c r="Y162" s="175"/>
      <c r="Z162" s="170"/>
      <c r="AA162" s="188"/>
      <c r="AB162" s="188"/>
      <c r="AC162" s="170"/>
      <c r="AD162" s="176"/>
      <c r="AE162" s="170"/>
      <c r="AF162" s="176"/>
      <c r="AG162" s="176"/>
      <c r="AH162" s="176"/>
      <c r="AI162" s="189"/>
      <c r="AJ162" s="176"/>
      <c r="AK162" s="174"/>
      <c r="AL162" s="190"/>
      <c r="AM162" s="176"/>
      <c r="AN162" s="170"/>
      <c r="AO162" s="191"/>
      <c r="AP162" s="191"/>
      <c r="AQ162" s="170"/>
      <c r="AR162" s="176"/>
      <c r="AS162" s="170"/>
      <c r="AT162" s="176"/>
      <c r="AU162" s="170"/>
      <c r="AV162" s="176"/>
      <c r="AW162" s="170"/>
      <c r="AX162" s="176"/>
      <c r="AY162" s="170"/>
      <c r="AZ162" s="176"/>
      <c r="BA162" s="170"/>
      <c r="BB162" s="176"/>
      <c r="BC162" s="177"/>
      <c r="BD162" s="176"/>
      <c r="BE162" s="176"/>
      <c r="BF162" s="177"/>
      <c r="BG162" s="176"/>
      <c r="BH162" s="176"/>
      <c r="BI162" s="177"/>
      <c r="BJ162" s="177"/>
      <c r="BK162" s="176"/>
      <c r="BL162" s="176"/>
      <c r="BM162" s="178"/>
      <c r="BN162" s="178"/>
      <c r="BO162" s="179"/>
      <c r="BP162" s="179"/>
      <c r="BQ162" s="179"/>
      <c r="BR162" s="174"/>
      <c r="BS162" s="179"/>
      <c r="BT162" s="171"/>
      <c r="BU162" s="171"/>
      <c r="BV162" s="179"/>
      <c r="BW162" s="179"/>
      <c r="BX162" s="178"/>
      <c r="BY162" s="147"/>
      <c r="BZ162" s="7">
        <f t="shared" si="33"/>
        <v>0</v>
      </c>
      <c r="CA162" s="7">
        <f>+COUNTIFS($BZ$12:BZ162,BZ162)</f>
        <v>38</v>
      </c>
      <c r="CB162" s="147">
        <f t="shared" si="34"/>
        <v>0</v>
      </c>
      <c r="CC162" s="7">
        <f t="shared" si="35"/>
        <v>0</v>
      </c>
      <c r="CD162" s="7">
        <f t="shared" si="36"/>
        <v>0</v>
      </c>
    </row>
    <row r="163" spans="1:82" hidden="1" x14ac:dyDescent="0.3">
      <c r="A163" s="7">
        <f t="shared" si="37"/>
        <v>0</v>
      </c>
      <c r="B163" s="170"/>
      <c r="C163" s="171"/>
      <c r="D163" s="172"/>
      <c r="E163" s="170"/>
      <c r="F163" s="173"/>
      <c r="G163" s="173"/>
      <c r="H163" s="173"/>
      <c r="I163" s="170"/>
      <c r="J163" s="170"/>
      <c r="K163" s="170"/>
      <c r="L163" s="170"/>
      <c r="M163" s="170"/>
      <c r="N163" s="180"/>
      <c r="O163" s="180"/>
      <c r="P163" s="170"/>
      <c r="Q163" s="170"/>
      <c r="R163" s="170"/>
      <c r="S163" s="170"/>
      <c r="T163" s="174"/>
      <c r="U163" s="175"/>
      <c r="V163" s="170"/>
      <c r="W163" s="170"/>
      <c r="X163" s="175"/>
      <c r="Y163" s="175"/>
      <c r="Z163" s="170"/>
      <c r="AA163" s="188"/>
      <c r="AB163" s="188"/>
      <c r="AC163" s="170"/>
      <c r="AD163" s="176"/>
      <c r="AE163" s="170"/>
      <c r="AF163" s="176"/>
      <c r="AG163" s="176"/>
      <c r="AH163" s="176"/>
      <c r="AI163" s="189"/>
      <c r="AJ163" s="176"/>
      <c r="AK163" s="174"/>
      <c r="AL163" s="190"/>
      <c r="AM163" s="176"/>
      <c r="AN163" s="170"/>
      <c r="AO163" s="191"/>
      <c r="AP163" s="191"/>
      <c r="AQ163" s="170"/>
      <c r="AR163" s="176"/>
      <c r="AS163" s="170"/>
      <c r="AT163" s="176"/>
      <c r="AU163" s="170"/>
      <c r="AV163" s="176"/>
      <c r="AW163" s="170"/>
      <c r="AX163" s="176"/>
      <c r="AY163" s="170"/>
      <c r="AZ163" s="176"/>
      <c r="BA163" s="170"/>
      <c r="BB163" s="176"/>
      <c r="BC163" s="177"/>
      <c r="BD163" s="176"/>
      <c r="BE163" s="176"/>
      <c r="BF163" s="177"/>
      <c r="BG163" s="176"/>
      <c r="BH163" s="176"/>
      <c r="BI163" s="177"/>
      <c r="BJ163" s="177"/>
      <c r="BK163" s="176"/>
      <c r="BL163" s="176"/>
      <c r="BM163" s="178"/>
      <c r="BN163" s="178"/>
      <c r="BO163" s="179"/>
      <c r="BP163" s="179"/>
      <c r="BQ163" s="179"/>
      <c r="BR163" s="174"/>
      <c r="BS163" s="179"/>
      <c r="BT163" s="171"/>
      <c r="BU163" s="171"/>
      <c r="BV163" s="179"/>
      <c r="BW163" s="179"/>
      <c r="BX163" s="178"/>
      <c r="BY163" s="147"/>
      <c r="BZ163" s="7">
        <f t="shared" si="33"/>
        <v>0</v>
      </c>
      <c r="CA163" s="7">
        <f>+COUNTIFS($BZ$12:BZ163,BZ163)</f>
        <v>39</v>
      </c>
      <c r="CB163" s="147">
        <f t="shared" si="34"/>
        <v>0</v>
      </c>
      <c r="CC163" s="7">
        <f t="shared" si="35"/>
        <v>0</v>
      </c>
      <c r="CD163" s="7">
        <f t="shared" si="36"/>
        <v>0</v>
      </c>
    </row>
    <row r="164" spans="1:82" hidden="1" x14ac:dyDescent="0.3">
      <c r="A164" s="7">
        <f t="shared" si="37"/>
        <v>0</v>
      </c>
      <c r="B164" s="170"/>
      <c r="C164" s="171"/>
      <c r="D164" s="172"/>
      <c r="E164" s="170"/>
      <c r="F164" s="173"/>
      <c r="G164" s="173"/>
      <c r="H164" s="173"/>
      <c r="I164" s="170"/>
      <c r="J164" s="170"/>
      <c r="K164" s="170"/>
      <c r="L164" s="170"/>
      <c r="M164" s="170"/>
      <c r="N164" s="180"/>
      <c r="O164" s="180"/>
      <c r="P164" s="170"/>
      <c r="Q164" s="170"/>
      <c r="R164" s="170"/>
      <c r="S164" s="170"/>
      <c r="T164" s="174"/>
      <c r="U164" s="175"/>
      <c r="V164" s="170"/>
      <c r="W164" s="170"/>
      <c r="X164" s="175"/>
      <c r="Y164" s="175"/>
      <c r="Z164" s="170"/>
      <c r="AA164" s="188"/>
      <c r="AB164" s="188"/>
      <c r="AC164" s="170"/>
      <c r="AD164" s="176"/>
      <c r="AE164" s="170"/>
      <c r="AF164" s="176"/>
      <c r="AG164" s="176"/>
      <c r="AH164" s="176"/>
      <c r="AI164" s="189"/>
      <c r="AJ164" s="176"/>
      <c r="AK164" s="174"/>
      <c r="AL164" s="190"/>
      <c r="AM164" s="176"/>
      <c r="AN164" s="170"/>
      <c r="AO164" s="191"/>
      <c r="AP164" s="191"/>
      <c r="AQ164" s="170"/>
      <c r="AR164" s="176"/>
      <c r="AS164" s="170"/>
      <c r="AT164" s="176"/>
      <c r="AU164" s="170"/>
      <c r="AV164" s="176"/>
      <c r="AW164" s="170"/>
      <c r="AX164" s="176"/>
      <c r="AY164" s="170"/>
      <c r="AZ164" s="176"/>
      <c r="BA164" s="170"/>
      <c r="BB164" s="176"/>
      <c r="BC164" s="177"/>
      <c r="BD164" s="176"/>
      <c r="BE164" s="176"/>
      <c r="BF164" s="177"/>
      <c r="BG164" s="176"/>
      <c r="BH164" s="176"/>
      <c r="BI164" s="177"/>
      <c r="BJ164" s="177"/>
      <c r="BK164" s="176"/>
      <c r="BL164" s="176"/>
      <c r="BM164" s="178"/>
      <c r="BN164" s="178"/>
      <c r="BO164" s="179"/>
      <c r="BP164" s="179"/>
      <c r="BQ164" s="179"/>
      <c r="BR164" s="174"/>
      <c r="BS164" s="179"/>
      <c r="BT164" s="171"/>
      <c r="BU164" s="171"/>
      <c r="BV164" s="179"/>
      <c r="BW164" s="179"/>
      <c r="BX164" s="178"/>
      <c r="BY164" s="147"/>
      <c r="BZ164" s="7">
        <f t="shared" si="33"/>
        <v>0</v>
      </c>
      <c r="CA164" s="7">
        <f>+COUNTIFS($BZ$12:BZ164,BZ164)</f>
        <v>40</v>
      </c>
      <c r="CB164" s="147">
        <f t="shared" si="34"/>
        <v>0</v>
      </c>
      <c r="CC164" s="7">
        <f t="shared" si="35"/>
        <v>0</v>
      </c>
      <c r="CD164" s="7">
        <f t="shared" si="36"/>
        <v>0</v>
      </c>
    </row>
    <row r="165" spans="1:82" hidden="1" x14ac:dyDescent="0.3">
      <c r="A165" s="7">
        <f t="shared" si="37"/>
        <v>0</v>
      </c>
      <c r="B165" s="170"/>
      <c r="C165" s="171"/>
      <c r="D165" s="172"/>
      <c r="E165" s="170"/>
      <c r="F165" s="173"/>
      <c r="G165" s="173"/>
      <c r="H165" s="173"/>
      <c r="I165" s="170"/>
      <c r="J165" s="170"/>
      <c r="K165" s="170"/>
      <c r="L165" s="170"/>
      <c r="M165" s="170"/>
      <c r="N165" s="180"/>
      <c r="O165" s="180"/>
      <c r="P165" s="170"/>
      <c r="Q165" s="170"/>
      <c r="R165" s="170"/>
      <c r="S165" s="170"/>
      <c r="T165" s="174"/>
      <c r="U165" s="175"/>
      <c r="V165" s="170"/>
      <c r="W165" s="170"/>
      <c r="X165" s="175"/>
      <c r="Y165" s="175"/>
      <c r="Z165" s="170"/>
      <c r="AA165" s="188"/>
      <c r="AB165" s="188"/>
      <c r="AC165" s="170"/>
      <c r="AD165" s="176"/>
      <c r="AE165" s="170"/>
      <c r="AF165" s="176"/>
      <c r="AG165" s="176"/>
      <c r="AH165" s="176"/>
      <c r="AI165" s="189"/>
      <c r="AJ165" s="176"/>
      <c r="AK165" s="174"/>
      <c r="AL165" s="190"/>
      <c r="AM165" s="176"/>
      <c r="AN165" s="170"/>
      <c r="AO165" s="191"/>
      <c r="AP165" s="191"/>
      <c r="AQ165" s="170"/>
      <c r="AR165" s="176"/>
      <c r="AS165" s="170"/>
      <c r="AT165" s="176"/>
      <c r="AU165" s="170"/>
      <c r="AV165" s="176"/>
      <c r="AW165" s="170"/>
      <c r="AX165" s="176"/>
      <c r="AY165" s="170"/>
      <c r="AZ165" s="176"/>
      <c r="BA165" s="170"/>
      <c r="BB165" s="176"/>
      <c r="BC165" s="177"/>
      <c r="BD165" s="176"/>
      <c r="BE165" s="176"/>
      <c r="BF165" s="177"/>
      <c r="BG165" s="176"/>
      <c r="BH165" s="176"/>
      <c r="BI165" s="177"/>
      <c r="BJ165" s="177"/>
      <c r="BK165" s="176"/>
      <c r="BL165" s="176"/>
      <c r="BM165" s="178"/>
      <c r="BN165" s="178"/>
      <c r="BO165" s="179"/>
      <c r="BP165" s="179"/>
      <c r="BQ165" s="179"/>
      <c r="BR165" s="174"/>
      <c r="BS165" s="179"/>
      <c r="BT165" s="171"/>
      <c r="BU165" s="171"/>
      <c r="BV165" s="179"/>
      <c r="BW165" s="179"/>
      <c r="BX165" s="178"/>
      <c r="BY165" s="147"/>
      <c r="BZ165" s="7">
        <f t="shared" si="33"/>
        <v>0</v>
      </c>
      <c r="CA165" s="7">
        <f>+COUNTIFS($BZ$12:BZ165,BZ165)</f>
        <v>41</v>
      </c>
      <c r="CB165" s="147">
        <f t="shared" si="34"/>
        <v>0</v>
      </c>
      <c r="CC165" s="7">
        <f t="shared" si="35"/>
        <v>0</v>
      </c>
      <c r="CD165" s="7">
        <f t="shared" si="36"/>
        <v>0</v>
      </c>
    </row>
    <row r="166" spans="1:82" hidden="1" x14ac:dyDescent="0.3">
      <c r="A166" s="7">
        <f t="shared" si="37"/>
        <v>0</v>
      </c>
      <c r="B166" s="170"/>
      <c r="C166" s="171"/>
      <c r="D166" s="172"/>
      <c r="E166" s="170"/>
      <c r="F166" s="173"/>
      <c r="G166" s="173"/>
      <c r="H166" s="173"/>
      <c r="I166" s="170"/>
      <c r="J166" s="170"/>
      <c r="K166" s="170"/>
      <c r="L166" s="170"/>
      <c r="M166" s="170"/>
      <c r="N166" s="180"/>
      <c r="O166" s="180"/>
      <c r="P166" s="170"/>
      <c r="Q166" s="170"/>
      <c r="R166" s="170"/>
      <c r="S166" s="170"/>
      <c r="T166" s="174"/>
      <c r="U166" s="175"/>
      <c r="V166" s="170"/>
      <c r="W166" s="170"/>
      <c r="X166" s="175"/>
      <c r="Y166" s="175"/>
      <c r="Z166" s="170"/>
      <c r="AA166" s="188"/>
      <c r="AB166" s="188"/>
      <c r="AC166" s="170"/>
      <c r="AD166" s="176"/>
      <c r="AE166" s="170"/>
      <c r="AF166" s="176"/>
      <c r="AG166" s="176"/>
      <c r="AH166" s="176"/>
      <c r="AI166" s="189"/>
      <c r="AJ166" s="176"/>
      <c r="AK166" s="174"/>
      <c r="AL166" s="190"/>
      <c r="AM166" s="176"/>
      <c r="AN166" s="170"/>
      <c r="AO166" s="191"/>
      <c r="AP166" s="191"/>
      <c r="AQ166" s="170"/>
      <c r="AR166" s="176"/>
      <c r="AS166" s="170"/>
      <c r="AT166" s="176"/>
      <c r="AU166" s="170"/>
      <c r="AV166" s="176"/>
      <c r="AW166" s="170"/>
      <c r="AX166" s="176"/>
      <c r="AY166" s="170"/>
      <c r="AZ166" s="176"/>
      <c r="BA166" s="170"/>
      <c r="BB166" s="176"/>
      <c r="BC166" s="177"/>
      <c r="BD166" s="176"/>
      <c r="BE166" s="176"/>
      <c r="BF166" s="177"/>
      <c r="BG166" s="176"/>
      <c r="BH166" s="176"/>
      <c r="BI166" s="177"/>
      <c r="BJ166" s="177"/>
      <c r="BK166" s="176"/>
      <c r="BL166" s="176"/>
      <c r="BM166" s="178"/>
      <c r="BN166" s="178"/>
      <c r="BO166" s="179"/>
      <c r="BP166" s="179"/>
      <c r="BQ166" s="179"/>
      <c r="BR166" s="174"/>
      <c r="BS166" s="179"/>
      <c r="BT166" s="171"/>
      <c r="BU166" s="171"/>
      <c r="BV166" s="179"/>
      <c r="BW166" s="179"/>
      <c r="BX166" s="178"/>
      <c r="BY166" s="147"/>
      <c r="BZ166" s="7">
        <f t="shared" si="33"/>
        <v>0</v>
      </c>
      <c r="CA166" s="7">
        <f>+COUNTIFS($BZ$12:BZ166,BZ166)</f>
        <v>42</v>
      </c>
      <c r="CB166" s="147">
        <f t="shared" si="34"/>
        <v>0</v>
      </c>
      <c r="CC166" s="7">
        <f t="shared" si="35"/>
        <v>0</v>
      </c>
      <c r="CD166" s="7">
        <f t="shared" si="36"/>
        <v>0</v>
      </c>
    </row>
    <row r="167" spans="1:82" hidden="1" x14ac:dyDescent="0.3">
      <c r="A167" s="7">
        <f t="shared" si="37"/>
        <v>0</v>
      </c>
      <c r="B167" s="170"/>
      <c r="C167" s="171"/>
      <c r="D167" s="172"/>
      <c r="E167" s="170"/>
      <c r="F167" s="173"/>
      <c r="G167" s="173"/>
      <c r="H167" s="173"/>
      <c r="I167" s="170"/>
      <c r="J167" s="170"/>
      <c r="K167" s="170"/>
      <c r="L167" s="170"/>
      <c r="M167" s="170"/>
      <c r="N167" s="180"/>
      <c r="O167" s="180"/>
      <c r="P167" s="170"/>
      <c r="Q167" s="170"/>
      <c r="R167" s="170"/>
      <c r="S167" s="170"/>
      <c r="T167" s="174"/>
      <c r="U167" s="175"/>
      <c r="V167" s="170"/>
      <c r="W167" s="170"/>
      <c r="X167" s="175"/>
      <c r="Y167" s="175"/>
      <c r="Z167" s="170"/>
      <c r="AA167" s="188"/>
      <c r="AB167" s="188"/>
      <c r="AC167" s="170"/>
      <c r="AD167" s="176"/>
      <c r="AE167" s="170"/>
      <c r="AF167" s="176"/>
      <c r="AG167" s="176"/>
      <c r="AH167" s="176"/>
      <c r="AI167" s="189"/>
      <c r="AJ167" s="176"/>
      <c r="AK167" s="174"/>
      <c r="AL167" s="190"/>
      <c r="AM167" s="176"/>
      <c r="AN167" s="170"/>
      <c r="AO167" s="191"/>
      <c r="AP167" s="191"/>
      <c r="AQ167" s="170"/>
      <c r="AR167" s="176"/>
      <c r="AS167" s="170"/>
      <c r="AT167" s="176"/>
      <c r="AU167" s="170"/>
      <c r="AV167" s="176"/>
      <c r="AW167" s="170"/>
      <c r="AX167" s="176"/>
      <c r="AY167" s="170"/>
      <c r="AZ167" s="176"/>
      <c r="BA167" s="170"/>
      <c r="BB167" s="176"/>
      <c r="BC167" s="177"/>
      <c r="BD167" s="176"/>
      <c r="BE167" s="176"/>
      <c r="BF167" s="177"/>
      <c r="BG167" s="176"/>
      <c r="BH167" s="176"/>
      <c r="BI167" s="177"/>
      <c r="BJ167" s="177"/>
      <c r="BK167" s="176"/>
      <c r="BL167" s="176"/>
      <c r="BM167" s="178"/>
      <c r="BN167" s="178"/>
      <c r="BO167" s="179"/>
      <c r="BP167" s="179"/>
      <c r="BQ167" s="179"/>
      <c r="BR167" s="174"/>
      <c r="BS167" s="179"/>
      <c r="BT167" s="171"/>
      <c r="BU167" s="171"/>
      <c r="BV167" s="179"/>
      <c r="BW167" s="179"/>
      <c r="BX167" s="178"/>
      <c r="BY167" s="147"/>
      <c r="BZ167" s="7">
        <f t="shared" si="33"/>
        <v>0</v>
      </c>
      <c r="CA167" s="7">
        <f>+COUNTIFS($BZ$12:BZ167,BZ167)</f>
        <v>43</v>
      </c>
      <c r="CB167" s="147">
        <f t="shared" si="34"/>
        <v>0</v>
      </c>
      <c r="CC167" s="7">
        <f t="shared" si="35"/>
        <v>0</v>
      </c>
      <c r="CD167" s="7">
        <f t="shared" si="36"/>
        <v>0</v>
      </c>
    </row>
    <row r="168" spans="1:82" hidden="1" x14ac:dyDescent="0.3">
      <c r="A168" s="7">
        <f t="shared" si="37"/>
        <v>0</v>
      </c>
      <c r="B168" s="170"/>
      <c r="C168" s="171"/>
      <c r="D168" s="172"/>
      <c r="E168" s="170"/>
      <c r="F168" s="173"/>
      <c r="G168" s="173"/>
      <c r="H168" s="173"/>
      <c r="I168" s="170"/>
      <c r="J168" s="170"/>
      <c r="K168" s="170"/>
      <c r="L168" s="170"/>
      <c r="M168" s="170"/>
      <c r="N168" s="180"/>
      <c r="O168" s="180"/>
      <c r="P168" s="170"/>
      <c r="Q168" s="170"/>
      <c r="R168" s="170"/>
      <c r="S168" s="170"/>
      <c r="T168" s="174"/>
      <c r="U168" s="175"/>
      <c r="V168" s="170"/>
      <c r="W168" s="170"/>
      <c r="X168" s="175"/>
      <c r="Y168" s="175"/>
      <c r="Z168" s="170"/>
      <c r="AA168" s="188"/>
      <c r="AB168" s="188"/>
      <c r="AC168" s="170"/>
      <c r="AD168" s="176"/>
      <c r="AE168" s="170"/>
      <c r="AF168" s="176"/>
      <c r="AG168" s="176"/>
      <c r="AH168" s="176"/>
      <c r="AI168" s="189"/>
      <c r="AJ168" s="176"/>
      <c r="AK168" s="174"/>
      <c r="AL168" s="190"/>
      <c r="AM168" s="176"/>
      <c r="AN168" s="170"/>
      <c r="AO168" s="191"/>
      <c r="AP168" s="191"/>
      <c r="AQ168" s="170"/>
      <c r="AR168" s="176"/>
      <c r="AS168" s="170"/>
      <c r="AT168" s="176"/>
      <c r="AU168" s="170"/>
      <c r="AV168" s="176"/>
      <c r="AW168" s="170"/>
      <c r="AX168" s="176"/>
      <c r="AY168" s="170"/>
      <c r="AZ168" s="176"/>
      <c r="BA168" s="170"/>
      <c r="BB168" s="176"/>
      <c r="BC168" s="177"/>
      <c r="BD168" s="176"/>
      <c r="BE168" s="176"/>
      <c r="BF168" s="177"/>
      <c r="BG168" s="176"/>
      <c r="BH168" s="176"/>
      <c r="BI168" s="177"/>
      <c r="BJ168" s="177"/>
      <c r="BK168" s="176"/>
      <c r="BL168" s="176"/>
      <c r="BM168" s="178"/>
      <c r="BN168" s="178"/>
      <c r="BO168" s="179"/>
      <c r="BP168" s="179"/>
      <c r="BQ168" s="179"/>
      <c r="BR168" s="174"/>
      <c r="BS168" s="179"/>
      <c r="BT168" s="171"/>
      <c r="BU168" s="171"/>
      <c r="BV168" s="179"/>
      <c r="BW168" s="179"/>
      <c r="BX168" s="178"/>
      <c r="BY168" s="147"/>
      <c r="BZ168" s="7">
        <f t="shared" si="33"/>
        <v>0</v>
      </c>
      <c r="CA168" s="7">
        <f>+COUNTIFS($BZ$12:BZ168,BZ168)</f>
        <v>44</v>
      </c>
      <c r="CB168" s="147">
        <f t="shared" si="34"/>
        <v>0</v>
      </c>
      <c r="CC168" s="7">
        <f t="shared" si="35"/>
        <v>0</v>
      </c>
      <c r="CD168" s="7">
        <f t="shared" si="36"/>
        <v>0</v>
      </c>
    </row>
    <row r="169" spans="1:82" hidden="1" x14ac:dyDescent="0.3">
      <c r="A169" s="7">
        <f t="shared" si="37"/>
        <v>0</v>
      </c>
      <c r="B169" s="170"/>
      <c r="C169" s="171"/>
      <c r="D169" s="172"/>
      <c r="E169" s="170"/>
      <c r="F169" s="173"/>
      <c r="G169" s="173"/>
      <c r="H169" s="173"/>
      <c r="I169" s="170"/>
      <c r="J169" s="170"/>
      <c r="K169" s="170"/>
      <c r="L169" s="170"/>
      <c r="M169" s="170"/>
      <c r="N169" s="180"/>
      <c r="O169" s="180"/>
      <c r="P169" s="170"/>
      <c r="Q169" s="170"/>
      <c r="R169" s="170"/>
      <c r="S169" s="170"/>
      <c r="T169" s="174"/>
      <c r="U169" s="175"/>
      <c r="V169" s="170"/>
      <c r="W169" s="170"/>
      <c r="X169" s="175"/>
      <c r="Y169" s="175"/>
      <c r="Z169" s="170"/>
      <c r="AA169" s="188"/>
      <c r="AB169" s="188"/>
      <c r="AC169" s="170"/>
      <c r="AD169" s="176"/>
      <c r="AE169" s="170"/>
      <c r="AF169" s="176"/>
      <c r="AG169" s="176"/>
      <c r="AH169" s="176"/>
      <c r="AI169" s="189"/>
      <c r="AJ169" s="176"/>
      <c r="AK169" s="174"/>
      <c r="AL169" s="190"/>
      <c r="AM169" s="176"/>
      <c r="AN169" s="170"/>
      <c r="AO169" s="191"/>
      <c r="AP169" s="191"/>
      <c r="AQ169" s="170"/>
      <c r="AR169" s="176"/>
      <c r="AS169" s="170"/>
      <c r="AT169" s="176"/>
      <c r="AU169" s="170"/>
      <c r="AV169" s="176"/>
      <c r="AW169" s="170"/>
      <c r="AX169" s="176"/>
      <c r="AY169" s="170"/>
      <c r="AZ169" s="176"/>
      <c r="BA169" s="170"/>
      <c r="BB169" s="176"/>
      <c r="BC169" s="177"/>
      <c r="BD169" s="176"/>
      <c r="BE169" s="176"/>
      <c r="BF169" s="177"/>
      <c r="BG169" s="176"/>
      <c r="BH169" s="176"/>
      <c r="BI169" s="177"/>
      <c r="BJ169" s="177"/>
      <c r="BK169" s="176"/>
      <c r="BL169" s="176"/>
      <c r="BM169" s="178"/>
      <c r="BN169" s="178"/>
      <c r="BO169" s="179"/>
      <c r="BP169" s="179"/>
      <c r="BQ169" s="179"/>
      <c r="BR169" s="174"/>
      <c r="BS169" s="179"/>
      <c r="BT169" s="171"/>
      <c r="BU169" s="171"/>
      <c r="BV169" s="179"/>
      <c r="BW169" s="179"/>
      <c r="BX169" s="178"/>
      <c r="BY169" s="147"/>
      <c r="BZ169" s="7">
        <f t="shared" si="33"/>
        <v>0</v>
      </c>
      <c r="CA169" s="7">
        <f>+COUNTIFS($BZ$12:BZ169,BZ169)</f>
        <v>45</v>
      </c>
      <c r="CB169" s="147">
        <f t="shared" si="34"/>
        <v>0</v>
      </c>
      <c r="CC169" s="7">
        <f t="shared" si="35"/>
        <v>0</v>
      </c>
      <c r="CD169" s="7">
        <f t="shared" si="36"/>
        <v>0</v>
      </c>
    </row>
    <row r="170" spans="1:82" hidden="1" x14ac:dyDescent="0.3">
      <c r="A170" s="7">
        <f t="shared" si="37"/>
        <v>0</v>
      </c>
      <c r="B170" s="170"/>
      <c r="C170" s="171"/>
      <c r="D170" s="172"/>
      <c r="E170" s="170"/>
      <c r="F170" s="173"/>
      <c r="G170" s="173"/>
      <c r="H170" s="173"/>
      <c r="I170" s="170"/>
      <c r="J170" s="170"/>
      <c r="K170" s="170"/>
      <c r="L170" s="170"/>
      <c r="M170" s="170"/>
      <c r="N170" s="180"/>
      <c r="O170" s="180"/>
      <c r="P170" s="170"/>
      <c r="Q170" s="170"/>
      <c r="R170" s="170"/>
      <c r="S170" s="170"/>
      <c r="T170" s="174"/>
      <c r="U170" s="175"/>
      <c r="V170" s="170"/>
      <c r="W170" s="170"/>
      <c r="X170" s="175"/>
      <c r="Y170" s="175"/>
      <c r="Z170" s="170"/>
      <c r="AA170" s="188"/>
      <c r="AB170" s="188"/>
      <c r="AC170" s="170"/>
      <c r="AD170" s="176"/>
      <c r="AE170" s="170"/>
      <c r="AF170" s="176"/>
      <c r="AG170" s="176"/>
      <c r="AH170" s="176"/>
      <c r="AI170" s="189"/>
      <c r="AJ170" s="176"/>
      <c r="AK170" s="174"/>
      <c r="AL170" s="190"/>
      <c r="AM170" s="176"/>
      <c r="AN170" s="170"/>
      <c r="AO170" s="191"/>
      <c r="AP170" s="191"/>
      <c r="AQ170" s="170"/>
      <c r="AR170" s="176"/>
      <c r="AS170" s="170"/>
      <c r="AT170" s="176"/>
      <c r="AU170" s="170"/>
      <c r="AV170" s="176"/>
      <c r="AW170" s="170"/>
      <c r="AX170" s="176"/>
      <c r="AY170" s="170"/>
      <c r="AZ170" s="176"/>
      <c r="BA170" s="170"/>
      <c r="BB170" s="176"/>
      <c r="BC170" s="177"/>
      <c r="BD170" s="176"/>
      <c r="BE170" s="176"/>
      <c r="BF170" s="177"/>
      <c r="BG170" s="176"/>
      <c r="BH170" s="176"/>
      <c r="BI170" s="177"/>
      <c r="BJ170" s="177"/>
      <c r="BK170" s="176"/>
      <c r="BL170" s="176"/>
      <c r="BM170" s="178"/>
      <c r="BN170" s="178"/>
      <c r="BO170" s="179"/>
      <c r="BP170" s="179"/>
      <c r="BQ170" s="179"/>
      <c r="BR170" s="174"/>
      <c r="BS170" s="179"/>
      <c r="BT170" s="171"/>
      <c r="BU170" s="171"/>
      <c r="BV170" s="179"/>
      <c r="BW170" s="179"/>
      <c r="BX170" s="178"/>
      <c r="BY170" s="147"/>
      <c r="BZ170" s="7">
        <f t="shared" si="33"/>
        <v>0</v>
      </c>
      <c r="CA170" s="7">
        <f>+COUNTIFS($BZ$12:BZ170,BZ170)</f>
        <v>46</v>
      </c>
      <c r="CB170" s="147">
        <f t="shared" si="34"/>
        <v>0</v>
      </c>
      <c r="CC170" s="7">
        <f t="shared" si="35"/>
        <v>0</v>
      </c>
      <c r="CD170" s="7">
        <f t="shared" si="36"/>
        <v>0</v>
      </c>
    </row>
    <row r="171" spans="1:82" hidden="1" x14ac:dyDescent="0.3">
      <c r="A171" s="7">
        <f t="shared" si="37"/>
        <v>0</v>
      </c>
      <c r="B171" s="170"/>
      <c r="C171" s="171"/>
      <c r="D171" s="172"/>
      <c r="E171" s="170"/>
      <c r="F171" s="173"/>
      <c r="G171" s="173"/>
      <c r="H171" s="173"/>
      <c r="I171" s="170"/>
      <c r="J171" s="170"/>
      <c r="K171" s="170"/>
      <c r="L171" s="170"/>
      <c r="M171" s="170"/>
      <c r="N171" s="180"/>
      <c r="O171" s="180"/>
      <c r="P171" s="170"/>
      <c r="Q171" s="170"/>
      <c r="R171" s="170"/>
      <c r="S171" s="170"/>
      <c r="T171" s="174"/>
      <c r="U171" s="175"/>
      <c r="V171" s="170"/>
      <c r="W171" s="170"/>
      <c r="X171" s="175"/>
      <c r="Y171" s="175"/>
      <c r="Z171" s="170"/>
      <c r="AA171" s="188"/>
      <c r="AB171" s="188"/>
      <c r="AC171" s="170"/>
      <c r="AD171" s="176"/>
      <c r="AE171" s="170"/>
      <c r="AF171" s="176"/>
      <c r="AG171" s="176"/>
      <c r="AH171" s="176"/>
      <c r="AI171" s="189"/>
      <c r="AJ171" s="176"/>
      <c r="AK171" s="174"/>
      <c r="AL171" s="190"/>
      <c r="AM171" s="176"/>
      <c r="AN171" s="170"/>
      <c r="AO171" s="191"/>
      <c r="AP171" s="191"/>
      <c r="AQ171" s="170"/>
      <c r="AR171" s="176"/>
      <c r="AS171" s="170"/>
      <c r="AT171" s="176"/>
      <c r="AU171" s="170"/>
      <c r="AV171" s="176"/>
      <c r="AW171" s="170"/>
      <c r="AX171" s="176"/>
      <c r="AY171" s="170"/>
      <c r="AZ171" s="176"/>
      <c r="BA171" s="170"/>
      <c r="BB171" s="176"/>
      <c r="BC171" s="177"/>
      <c r="BD171" s="176"/>
      <c r="BE171" s="176"/>
      <c r="BF171" s="177"/>
      <c r="BG171" s="176"/>
      <c r="BH171" s="176"/>
      <c r="BI171" s="177"/>
      <c r="BJ171" s="177"/>
      <c r="BK171" s="176"/>
      <c r="BL171" s="176"/>
      <c r="BM171" s="178"/>
      <c r="BN171" s="178"/>
      <c r="BO171" s="179"/>
      <c r="BP171" s="179"/>
      <c r="BQ171" s="179"/>
      <c r="BR171" s="174"/>
      <c r="BS171" s="179"/>
      <c r="BT171" s="171"/>
      <c r="BU171" s="171"/>
      <c r="BV171" s="179"/>
      <c r="BW171" s="179"/>
      <c r="BX171" s="178"/>
      <c r="BY171" s="147"/>
      <c r="BZ171" s="7">
        <f t="shared" si="33"/>
        <v>0</v>
      </c>
      <c r="CA171" s="7">
        <f>+COUNTIFS($BZ$12:BZ171,BZ171)</f>
        <v>47</v>
      </c>
      <c r="CB171" s="147">
        <f t="shared" si="34"/>
        <v>0</v>
      </c>
      <c r="CC171" s="7">
        <f t="shared" si="35"/>
        <v>0</v>
      </c>
      <c r="CD171" s="7">
        <f t="shared" si="36"/>
        <v>0</v>
      </c>
    </row>
    <row r="172" spans="1:82" hidden="1" x14ac:dyDescent="0.3">
      <c r="A172" s="7">
        <f t="shared" si="37"/>
        <v>0</v>
      </c>
      <c r="B172" s="170"/>
      <c r="C172" s="171"/>
      <c r="D172" s="172"/>
      <c r="E172" s="170"/>
      <c r="F172" s="173"/>
      <c r="G172" s="173"/>
      <c r="H172" s="173"/>
      <c r="I172" s="170"/>
      <c r="J172" s="170"/>
      <c r="K172" s="170"/>
      <c r="L172" s="170"/>
      <c r="M172" s="170"/>
      <c r="N172" s="180"/>
      <c r="O172" s="180"/>
      <c r="P172" s="170"/>
      <c r="Q172" s="170"/>
      <c r="R172" s="170"/>
      <c r="S172" s="170"/>
      <c r="T172" s="174"/>
      <c r="U172" s="175"/>
      <c r="V172" s="170"/>
      <c r="W172" s="170"/>
      <c r="X172" s="175"/>
      <c r="Y172" s="175"/>
      <c r="Z172" s="170"/>
      <c r="AA172" s="188"/>
      <c r="AB172" s="188"/>
      <c r="AC172" s="170"/>
      <c r="AD172" s="176"/>
      <c r="AE172" s="170"/>
      <c r="AF172" s="176"/>
      <c r="AG172" s="176"/>
      <c r="AH172" s="176"/>
      <c r="AI172" s="189"/>
      <c r="AJ172" s="176"/>
      <c r="AK172" s="174"/>
      <c r="AL172" s="190"/>
      <c r="AM172" s="176"/>
      <c r="AN172" s="170"/>
      <c r="AO172" s="191"/>
      <c r="AP172" s="191"/>
      <c r="AQ172" s="170"/>
      <c r="AR172" s="176"/>
      <c r="AS172" s="170"/>
      <c r="AT172" s="176"/>
      <c r="AU172" s="170"/>
      <c r="AV172" s="176"/>
      <c r="AW172" s="170"/>
      <c r="AX172" s="176"/>
      <c r="AY172" s="170"/>
      <c r="AZ172" s="176"/>
      <c r="BA172" s="170"/>
      <c r="BB172" s="176"/>
      <c r="BC172" s="177"/>
      <c r="BD172" s="176"/>
      <c r="BE172" s="176"/>
      <c r="BF172" s="177"/>
      <c r="BG172" s="176"/>
      <c r="BH172" s="176"/>
      <c r="BI172" s="177"/>
      <c r="BJ172" s="177"/>
      <c r="BK172" s="176"/>
      <c r="BL172" s="176"/>
      <c r="BM172" s="178"/>
      <c r="BN172" s="178"/>
      <c r="BO172" s="179"/>
      <c r="BP172" s="179"/>
      <c r="BQ172" s="179"/>
      <c r="BR172" s="174"/>
      <c r="BS172" s="179"/>
      <c r="BT172" s="171"/>
      <c r="BU172" s="171"/>
      <c r="BV172" s="179"/>
      <c r="BW172" s="179"/>
      <c r="BX172" s="178"/>
      <c r="BY172" s="147"/>
      <c r="BZ172" s="7">
        <f t="shared" si="33"/>
        <v>0</v>
      </c>
      <c r="CA172" s="7">
        <f>+COUNTIFS($BZ$12:BZ172,BZ172)</f>
        <v>48</v>
      </c>
      <c r="CB172" s="147">
        <f t="shared" si="34"/>
        <v>0</v>
      </c>
      <c r="CC172" s="7">
        <f t="shared" si="35"/>
        <v>0</v>
      </c>
      <c r="CD172" s="7">
        <f t="shared" si="36"/>
        <v>0</v>
      </c>
    </row>
    <row r="173" spans="1:82" hidden="1" x14ac:dyDescent="0.3">
      <c r="A173" s="7">
        <f t="shared" si="37"/>
        <v>0</v>
      </c>
      <c r="B173" s="170"/>
      <c r="C173" s="171"/>
      <c r="D173" s="172"/>
      <c r="E173" s="170"/>
      <c r="F173" s="173"/>
      <c r="G173" s="173"/>
      <c r="H173" s="173"/>
      <c r="I173" s="170"/>
      <c r="J173" s="170"/>
      <c r="K173" s="170"/>
      <c r="L173" s="170"/>
      <c r="M173" s="170"/>
      <c r="N173" s="180"/>
      <c r="O173" s="180"/>
      <c r="P173" s="170"/>
      <c r="Q173" s="170"/>
      <c r="R173" s="170"/>
      <c r="S173" s="170"/>
      <c r="T173" s="174"/>
      <c r="U173" s="175"/>
      <c r="V173" s="170"/>
      <c r="W173" s="170"/>
      <c r="X173" s="175"/>
      <c r="Y173" s="175"/>
      <c r="Z173" s="170"/>
      <c r="AA173" s="188"/>
      <c r="AB173" s="188"/>
      <c r="AC173" s="170"/>
      <c r="AD173" s="176"/>
      <c r="AE173" s="170"/>
      <c r="AF173" s="176"/>
      <c r="AG173" s="176"/>
      <c r="AH173" s="176"/>
      <c r="AI173" s="189"/>
      <c r="AJ173" s="176"/>
      <c r="AK173" s="174"/>
      <c r="AL173" s="190"/>
      <c r="AM173" s="176"/>
      <c r="AN173" s="170"/>
      <c r="AO173" s="191"/>
      <c r="AP173" s="191"/>
      <c r="AQ173" s="170"/>
      <c r="AR173" s="176"/>
      <c r="AS173" s="170"/>
      <c r="AT173" s="176"/>
      <c r="AU173" s="170"/>
      <c r="AV173" s="176"/>
      <c r="AW173" s="170"/>
      <c r="AX173" s="176"/>
      <c r="AY173" s="170"/>
      <c r="AZ173" s="176"/>
      <c r="BA173" s="170"/>
      <c r="BB173" s="176"/>
      <c r="BC173" s="177"/>
      <c r="BD173" s="176"/>
      <c r="BE173" s="176"/>
      <c r="BF173" s="177"/>
      <c r="BG173" s="176"/>
      <c r="BH173" s="176"/>
      <c r="BI173" s="177"/>
      <c r="BJ173" s="177"/>
      <c r="BK173" s="176"/>
      <c r="BL173" s="176"/>
      <c r="BM173" s="178"/>
      <c r="BN173" s="178"/>
      <c r="BO173" s="179"/>
      <c r="BP173" s="179"/>
      <c r="BQ173" s="179"/>
      <c r="BR173" s="174"/>
      <c r="BS173" s="179"/>
      <c r="BT173" s="171"/>
      <c r="BU173" s="171"/>
      <c r="BV173" s="179"/>
      <c r="BW173" s="179"/>
      <c r="BX173" s="178"/>
      <c r="BY173" s="147"/>
      <c r="BZ173" s="7">
        <f t="shared" si="33"/>
        <v>0</v>
      </c>
      <c r="CA173" s="7">
        <f>+COUNTIFS($BZ$12:BZ173,BZ173)</f>
        <v>49</v>
      </c>
      <c r="CB173" s="147">
        <f t="shared" si="34"/>
        <v>0</v>
      </c>
      <c r="CC173" s="7">
        <f t="shared" si="35"/>
        <v>0</v>
      </c>
      <c r="CD173" s="7">
        <f t="shared" si="36"/>
        <v>0</v>
      </c>
    </row>
    <row r="174" spans="1:82" hidden="1" x14ac:dyDescent="0.3">
      <c r="A174" s="7">
        <f t="shared" si="37"/>
        <v>0</v>
      </c>
      <c r="B174" s="170"/>
      <c r="C174" s="171"/>
      <c r="D174" s="172"/>
      <c r="E174" s="170"/>
      <c r="F174" s="173"/>
      <c r="G174" s="173"/>
      <c r="H174" s="173"/>
      <c r="I174" s="170"/>
      <c r="J174" s="170"/>
      <c r="K174" s="170"/>
      <c r="L174" s="170"/>
      <c r="M174" s="170"/>
      <c r="N174" s="180"/>
      <c r="O174" s="180"/>
      <c r="P174" s="170"/>
      <c r="Q174" s="170"/>
      <c r="R174" s="170"/>
      <c r="S174" s="170"/>
      <c r="T174" s="174"/>
      <c r="U174" s="175"/>
      <c r="V174" s="170"/>
      <c r="W174" s="170"/>
      <c r="X174" s="175"/>
      <c r="Y174" s="175"/>
      <c r="Z174" s="170"/>
      <c r="AA174" s="188"/>
      <c r="AB174" s="188"/>
      <c r="AC174" s="170"/>
      <c r="AD174" s="176"/>
      <c r="AE174" s="170"/>
      <c r="AF174" s="176"/>
      <c r="AG174" s="176"/>
      <c r="AH174" s="176"/>
      <c r="AI174" s="189"/>
      <c r="AJ174" s="176"/>
      <c r="AK174" s="174"/>
      <c r="AL174" s="190"/>
      <c r="AM174" s="176"/>
      <c r="AN174" s="170"/>
      <c r="AO174" s="191"/>
      <c r="AP174" s="191"/>
      <c r="AQ174" s="170"/>
      <c r="AR174" s="176"/>
      <c r="AS174" s="170"/>
      <c r="AT174" s="176"/>
      <c r="AU174" s="170"/>
      <c r="AV174" s="176"/>
      <c r="AW174" s="170"/>
      <c r="AX174" s="176"/>
      <c r="AY174" s="170"/>
      <c r="AZ174" s="176"/>
      <c r="BA174" s="170"/>
      <c r="BB174" s="176"/>
      <c r="BC174" s="177"/>
      <c r="BD174" s="176"/>
      <c r="BE174" s="176"/>
      <c r="BF174" s="177"/>
      <c r="BG174" s="176"/>
      <c r="BH174" s="176"/>
      <c r="BI174" s="177"/>
      <c r="BJ174" s="177"/>
      <c r="BK174" s="176"/>
      <c r="BL174" s="176"/>
      <c r="BM174" s="178"/>
      <c r="BN174" s="178"/>
      <c r="BO174" s="179"/>
      <c r="BP174" s="179"/>
      <c r="BQ174" s="179"/>
      <c r="BR174" s="174"/>
      <c r="BS174" s="179"/>
      <c r="BT174" s="171"/>
      <c r="BU174" s="171"/>
      <c r="BV174" s="179"/>
      <c r="BW174" s="179"/>
      <c r="BX174" s="178"/>
      <c r="BY174" s="147"/>
      <c r="BZ174" s="7">
        <f t="shared" si="33"/>
        <v>0</v>
      </c>
      <c r="CA174" s="7">
        <f>+COUNTIFS($BZ$12:BZ174,BZ174)</f>
        <v>50</v>
      </c>
      <c r="CB174" s="147">
        <f t="shared" si="34"/>
        <v>0</v>
      </c>
      <c r="CC174" s="7">
        <f t="shared" si="35"/>
        <v>0</v>
      </c>
      <c r="CD174" s="7">
        <f t="shared" si="36"/>
        <v>0</v>
      </c>
    </row>
    <row r="175" spans="1:82" hidden="1" x14ac:dyDescent="0.3">
      <c r="A175" s="7">
        <f t="shared" si="37"/>
        <v>0</v>
      </c>
      <c r="B175" s="170"/>
      <c r="C175" s="171"/>
      <c r="D175" s="172"/>
      <c r="E175" s="170"/>
      <c r="F175" s="173"/>
      <c r="G175" s="173"/>
      <c r="H175" s="173"/>
      <c r="I175" s="170"/>
      <c r="J175" s="170"/>
      <c r="K175" s="170"/>
      <c r="L175" s="170"/>
      <c r="M175" s="170"/>
      <c r="N175" s="180"/>
      <c r="O175" s="180"/>
      <c r="P175" s="170"/>
      <c r="Q175" s="170"/>
      <c r="R175" s="170"/>
      <c r="S175" s="170"/>
      <c r="T175" s="174"/>
      <c r="U175" s="175"/>
      <c r="V175" s="170"/>
      <c r="W175" s="170"/>
      <c r="X175" s="175"/>
      <c r="Y175" s="175"/>
      <c r="Z175" s="170"/>
      <c r="AA175" s="188"/>
      <c r="AB175" s="188"/>
      <c r="AC175" s="170"/>
      <c r="AD175" s="176"/>
      <c r="AE175" s="170"/>
      <c r="AF175" s="176"/>
      <c r="AG175" s="176"/>
      <c r="AH175" s="176"/>
      <c r="AI175" s="189"/>
      <c r="AJ175" s="176"/>
      <c r="AK175" s="174"/>
      <c r="AL175" s="190"/>
      <c r="AM175" s="176"/>
      <c r="AN175" s="170"/>
      <c r="AO175" s="191"/>
      <c r="AP175" s="191"/>
      <c r="AQ175" s="170"/>
      <c r="AR175" s="176"/>
      <c r="AS175" s="170"/>
      <c r="AT175" s="176"/>
      <c r="AU175" s="170"/>
      <c r="AV175" s="176"/>
      <c r="AW175" s="170"/>
      <c r="AX175" s="176"/>
      <c r="AY175" s="170"/>
      <c r="AZ175" s="176"/>
      <c r="BA175" s="170"/>
      <c r="BB175" s="176"/>
      <c r="BC175" s="177"/>
      <c r="BD175" s="176"/>
      <c r="BE175" s="176"/>
      <c r="BF175" s="177"/>
      <c r="BG175" s="176"/>
      <c r="BH175" s="176"/>
      <c r="BI175" s="177"/>
      <c r="BJ175" s="177"/>
      <c r="BK175" s="176"/>
      <c r="BL175" s="176"/>
      <c r="BM175" s="178"/>
      <c r="BN175" s="178"/>
      <c r="BO175" s="179"/>
      <c r="BP175" s="179"/>
      <c r="BQ175" s="179"/>
      <c r="BR175" s="174"/>
      <c r="BS175" s="179"/>
      <c r="BT175" s="171"/>
      <c r="BU175" s="171"/>
      <c r="BV175" s="179"/>
      <c r="BW175" s="179"/>
      <c r="BX175" s="178"/>
      <c r="BY175" s="147"/>
      <c r="BZ175" s="7">
        <f t="shared" si="33"/>
        <v>0</v>
      </c>
      <c r="CA175" s="7">
        <f>+COUNTIFS($BZ$12:BZ175,BZ175)</f>
        <v>51</v>
      </c>
      <c r="CB175" s="147">
        <f t="shared" si="34"/>
        <v>0</v>
      </c>
      <c r="CC175" s="7">
        <f t="shared" si="35"/>
        <v>0</v>
      </c>
      <c r="CD175" s="7">
        <f t="shared" si="36"/>
        <v>0</v>
      </c>
    </row>
    <row r="176" spans="1:82" hidden="1" x14ac:dyDescent="0.3">
      <c r="A176" s="7">
        <f t="shared" si="37"/>
        <v>0</v>
      </c>
      <c r="B176" s="170"/>
      <c r="C176" s="171"/>
      <c r="D176" s="172"/>
      <c r="E176" s="170"/>
      <c r="F176" s="173"/>
      <c r="G176" s="173"/>
      <c r="H176" s="173"/>
      <c r="I176" s="170"/>
      <c r="J176" s="170"/>
      <c r="K176" s="170"/>
      <c r="L176" s="170"/>
      <c r="M176" s="170"/>
      <c r="N176" s="180"/>
      <c r="O176" s="180"/>
      <c r="P176" s="170"/>
      <c r="Q176" s="170"/>
      <c r="R176" s="170"/>
      <c r="S176" s="170"/>
      <c r="T176" s="174"/>
      <c r="U176" s="175"/>
      <c r="V176" s="170"/>
      <c r="W176" s="170"/>
      <c r="X176" s="175"/>
      <c r="Y176" s="175"/>
      <c r="Z176" s="170"/>
      <c r="AA176" s="188"/>
      <c r="AB176" s="188"/>
      <c r="AC176" s="170"/>
      <c r="AD176" s="176"/>
      <c r="AE176" s="170"/>
      <c r="AF176" s="176"/>
      <c r="AG176" s="176"/>
      <c r="AH176" s="176"/>
      <c r="AI176" s="189"/>
      <c r="AJ176" s="176"/>
      <c r="AK176" s="174"/>
      <c r="AL176" s="190"/>
      <c r="AM176" s="176"/>
      <c r="AN176" s="170"/>
      <c r="AO176" s="191"/>
      <c r="AP176" s="191"/>
      <c r="AQ176" s="170"/>
      <c r="AR176" s="176"/>
      <c r="AS176" s="170"/>
      <c r="AT176" s="176"/>
      <c r="AU176" s="170"/>
      <c r="AV176" s="176"/>
      <c r="AW176" s="170"/>
      <c r="AX176" s="176"/>
      <c r="AY176" s="170"/>
      <c r="AZ176" s="176"/>
      <c r="BA176" s="170"/>
      <c r="BB176" s="176"/>
      <c r="BC176" s="177"/>
      <c r="BD176" s="176"/>
      <c r="BE176" s="176"/>
      <c r="BF176" s="177"/>
      <c r="BG176" s="176"/>
      <c r="BH176" s="176"/>
      <c r="BI176" s="177"/>
      <c r="BJ176" s="177"/>
      <c r="BK176" s="176"/>
      <c r="BL176" s="176"/>
      <c r="BM176" s="178"/>
      <c r="BN176" s="178"/>
      <c r="BO176" s="179"/>
      <c r="BP176" s="179"/>
      <c r="BQ176" s="179"/>
      <c r="BR176" s="174"/>
      <c r="BS176" s="179"/>
      <c r="BT176" s="171"/>
      <c r="BU176" s="171"/>
      <c r="BV176" s="179"/>
      <c r="BW176" s="179"/>
      <c r="BX176" s="178"/>
      <c r="BY176" s="147"/>
      <c r="BZ176" s="7">
        <f t="shared" si="33"/>
        <v>0</v>
      </c>
      <c r="CA176" s="7">
        <f>+COUNTIFS($BZ$12:BZ176,BZ176)</f>
        <v>52</v>
      </c>
      <c r="CB176" s="147">
        <f t="shared" si="34"/>
        <v>0</v>
      </c>
      <c r="CC176" s="7">
        <f t="shared" si="35"/>
        <v>0</v>
      </c>
      <c r="CD176" s="7">
        <f t="shared" si="36"/>
        <v>0</v>
      </c>
    </row>
    <row r="177" spans="1:82" hidden="1" x14ac:dyDescent="0.3">
      <c r="A177" s="7">
        <f t="shared" si="37"/>
        <v>0</v>
      </c>
      <c r="B177" s="170"/>
      <c r="C177" s="171"/>
      <c r="D177" s="172"/>
      <c r="E177" s="170"/>
      <c r="F177" s="173"/>
      <c r="G177" s="173"/>
      <c r="H177" s="173"/>
      <c r="I177" s="170"/>
      <c r="J177" s="170"/>
      <c r="K177" s="170"/>
      <c r="L177" s="170"/>
      <c r="M177" s="170"/>
      <c r="N177" s="180"/>
      <c r="O177" s="180"/>
      <c r="P177" s="170"/>
      <c r="Q177" s="170"/>
      <c r="R177" s="170"/>
      <c r="S177" s="170"/>
      <c r="T177" s="174"/>
      <c r="U177" s="175"/>
      <c r="V177" s="170"/>
      <c r="W177" s="170"/>
      <c r="X177" s="175"/>
      <c r="Y177" s="175"/>
      <c r="Z177" s="170"/>
      <c r="AA177" s="188"/>
      <c r="AB177" s="188"/>
      <c r="AC177" s="170"/>
      <c r="AD177" s="176"/>
      <c r="AE177" s="170"/>
      <c r="AF177" s="176"/>
      <c r="AG177" s="176"/>
      <c r="AH177" s="176"/>
      <c r="AI177" s="189"/>
      <c r="AJ177" s="176"/>
      <c r="AK177" s="174"/>
      <c r="AL177" s="190"/>
      <c r="AM177" s="176"/>
      <c r="AN177" s="170"/>
      <c r="AO177" s="191"/>
      <c r="AP177" s="191"/>
      <c r="AQ177" s="170"/>
      <c r="AR177" s="176"/>
      <c r="AS177" s="170"/>
      <c r="AT177" s="176"/>
      <c r="AU177" s="170"/>
      <c r="AV177" s="176"/>
      <c r="AW177" s="170"/>
      <c r="AX177" s="176"/>
      <c r="AY177" s="170"/>
      <c r="AZ177" s="176"/>
      <c r="BA177" s="170"/>
      <c r="BB177" s="176"/>
      <c r="BC177" s="177"/>
      <c r="BD177" s="176"/>
      <c r="BE177" s="176"/>
      <c r="BF177" s="177"/>
      <c r="BG177" s="176"/>
      <c r="BH177" s="176"/>
      <c r="BI177" s="177"/>
      <c r="BJ177" s="177"/>
      <c r="BK177" s="176"/>
      <c r="BL177" s="176"/>
      <c r="BM177" s="178"/>
      <c r="BN177" s="178"/>
      <c r="BO177" s="179"/>
      <c r="BP177" s="179"/>
      <c r="BQ177" s="179"/>
      <c r="BR177" s="174"/>
      <c r="BS177" s="179"/>
      <c r="BT177" s="171"/>
      <c r="BU177" s="171"/>
      <c r="BV177" s="179"/>
      <c r="BW177" s="179"/>
      <c r="BX177" s="178"/>
      <c r="BY177" s="147"/>
      <c r="BZ177" s="7">
        <f t="shared" si="33"/>
        <v>0</v>
      </c>
      <c r="CA177" s="7">
        <f>+COUNTIFS($BZ$12:BZ177,BZ177)</f>
        <v>53</v>
      </c>
      <c r="CB177" s="147">
        <f t="shared" si="34"/>
        <v>0</v>
      </c>
      <c r="CC177" s="7">
        <f t="shared" si="35"/>
        <v>0</v>
      </c>
      <c r="CD177" s="7">
        <f t="shared" si="36"/>
        <v>0</v>
      </c>
    </row>
    <row r="178" spans="1:82" hidden="1" x14ac:dyDescent="0.3">
      <c r="A178" s="7">
        <f t="shared" si="37"/>
        <v>0</v>
      </c>
      <c r="B178" s="170"/>
      <c r="C178" s="171"/>
      <c r="D178" s="172"/>
      <c r="E178" s="170"/>
      <c r="F178" s="173"/>
      <c r="G178" s="173"/>
      <c r="H178" s="173"/>
      <c r="I178" s="170"/>
      <c r="J178" s="170"/>
      <c r="K178" s="170"/>
      <c r="L178" s="170"/>
      <c r="M178" s="170"/>
      <c r="N178" s="180"/>
      <c r="O178" s="180"/>
      <c r="P178" s="170"/>
      <c r="Q178" s="170"/>
      <c r="R178" s="170"/>
      <c r="S178" s="170"/>
      <c r="T178" s="174"/>
      <c r="U178" s="175"/>
      <c r="V178" s="170"/>
      <c r="W178" s="170"/>
      <c r="X178" s="175"/>
      <c r="Y178" s="175"/>
      <c r="Z178" s="170"/>
      <c r="AA178" s="188"/>
      <c r="AB178" s="188"/>
      <c r="AC178" s="170"/>
      <c r="AD178" s="176"/>
      <c r="AE178" s="170"/>
      <c r="AF178" s="176"/>
      <c r="AG178" s="176"/>
      <c r="AH178" s="176"/>
      <c r="AI178" s="189"/>
      <c r="AJ178" s="176"/>
      <c r="AK178" s="174"/>
      <c r="AL178" s="190"/>
      <c r="AM178" s="176"/>
      <c r="AN178" s="170"/>
      <c r="AO178" s="191"/>
      <c r="AP178" s="191"/>
      <c r="AQ178" s="170"/>
      <c r="AR178" s="176"/>
      <c r="AS178" s="170"/>
      <c r="AT178" s="176"/>
      <c r="AU178" s="170"/>
      <c r="AV178" s="176"/>
      <c r="AW178" s="170"/>
      <c r="AX178" s="176"/>
      <c r="AY178" s="170"/>
      <c r="AZ178" s="176"/>
      <c r="BA178" s="170"/>
      <c r="BB178" s="176"/>
      <c r="BC178" s="177"/>
      <c r="BD178" s="176"/>
      <c r="BE178" s="176"/>
      <c r="BF178" s="177"/>
      <c r="BG178" s="176"/>
      <c r="BH178" s="176"/>
      <c r="BI178" s="177"/>
      <c r="BJ178" s="177"/>
      <c r="BK178" s="176"/>
      <c r="BL178" s="176"/>
      <c r="BM178" s="178"/>
      <c r="BN178" s="178"/>
      <c r="BO178" s="179"/>
      <c r="BP178" s="179"/>
      <c r="BQ178" s="179"/>
      <c r="BR178" s="174"/>
      <c r="BS178" s="179"/>
      <c r="BT178" s="171"/>
      <c r="BU178" s="171"/>
      <c r="BV178" s="179"/>
      <c r="BW178" s="179"/>
      <c r="BX178" s="178"/>
      <c r="BY178" s="147"/>
      <c r="BZ178" s="7">
        <f t="shared" si="33"/>
        <v>0</v>
      </c>
      <c r="CA178" s="7">
        <f>+COUNTIFS($BZ$12:BZ178,BZ178)</f>
        <v>54</v>
      </c>
      <c r="CB178" s="147">
        <f t="shared" si="34"/>
        <v>0</v>
      </c>
      <c r="CC178" s="7">
        <f t="shared" si="35"/>
        <v>0</v>
      </c>
      <c r="CD178" s="7">
        <f t="shared" si="36"/>
        <v>0</v>
      </c>
    </row>
    <row r="179" spans="1:82" hidden="1" x14ac:dyDescent="0.3">
      <c r="A179" s="7">
        <f t="shared" si="37"/>
        <v>0</v>
      </c>
      <c r="B179" s="170"/>
      <c r="C179" s="171"/>
      <c r="D179" s="172"/>
      <c r="E179" s="170"/>
      <c r="F179" s="173"/>
      <c r="G179" s="173"/>
      <c r="H179" s="173"/>
      <c r="I179" s="170"/>
      <c r="J179" s="170"/>
      <c r="K179" s="170"/>
      <c r="L179" s="170"/>
      <c r="M179" s="170"/>
      <c r="N179" s="180"/>
      <c r="O179" s="180"/>
      <c r="P179" s="170"/>
      <c r="Q179" s="170"/>
      <c r="R179" s="170"/>
      <c r="S179" s="170"/>
      <c r="T179" s="174"/>
      <c r="U179" s="175"/>
      <c r="V179" s="170"/>
      <c r="W179" s="170"/>
      <c r="X179" s="175"/>
      <c r="Y179" s="175"/>
      <c r="Z179" s="170"/>
      <c r="AA179" s="188"/>
      <c r="AB179" s="188"/>
      <c r="AC179" s="170"/>
      <c r="AD179" s="176"/>
      <c r="AE179" s="170"/>
      <c r="AF179" s="176"/>
      <c r="AG179" s="176"/>
      <c r="AH179" s="176"/>
      <c r="AI179" s="189"/>
      <c r="AJ179" s="176"/>
      <c r="AK179" s="174"/>
      <c r="AL179" s="190"/>
      <c r="AM179" s="176"/>
      <c r="AN179" s="170"/>
      <c r="AO179" s="191"/>
      <c r="AP179" s="191"/>
      <c r="AQ179" s="170"/>
      <c r="AR179" s="176"/>
      <c r="AS179" s="170"/>
      <c r="AT179" s="176"/>
      <c r="AU179" s="170"/>
      <c r="AV179" s="176"/>
      <c r="AW179" s="170"/>
      <c r="AX179" s="176"/>
      <c r="AY179" s="170"/>
      <c r="AZ179" s="176"/>
      <c r="BA179" s="170"/>
      <c r="BB179" s="176"/>
      <c r="BC179" s="177"/>
      <c r="BD179" s="176"/>
      <c r="BE179" s="176"/>
      <c r="BF179" s="177"/>
      <c r="BG179" s="176"/>
      <c r="BH179" s="176"/>
      <c r="BI179" s="177"/>
      <c r="BJ179" s="177"/>
      <c r="BK179" s="176"/>
      <c r="BL179" s="176"/>
      <c r="BM179" s="178"/>
      <c r="BN179" s="178"/>
      <c r="BO179" s="179"/>
      <c r="BP179" s="179"/>
      <c r="BQ179" s="179"/>
      <c r="BR179" s="174"/>
      <c r="BS179" s="179"/>
      <c r="BT179" s="171"/>
      <c r="BU179" s="171"/>
      <c r="BV179" s="179"/>
      <c r="BW179" s="179"/>
      <c r="BX179" s="178"/>
      <c r="BY179" s="147"/>
      <c r="BZ179" s="7">
        <f t="shared" si="33"/>
        <v>0</v>
      </c>
      <c r="CA179" s="7">
        <f>+COUNTIFS($BZ$12:BZ179,BZ179)</f>
        <v>55</v>
      </c>
      <c r="CB179" s="147">
        <f t="shared" si="34"/>
        <v>0</v>
      </c>
      <c r="CC179" s="7">
        <f t="shared" si="35"/>
        <v>0</v>
      </c>
      <c r="CD179" s="7">
        <f t="shared" si="36"/>
        <v>0</v>
      </c>
    </row>
    <row r="180" spans="1:82" hidden="1" x14ac:dyDescent="0.3">
      <c r="A180" s="7">
        <f t="shared" si="37"/>
        <v>0</v>
      </c>
      <c r="B180" s="170"/>
      <c r="C180" s="171"/>
      <c r="D180" s="172"/>
      <c r="E180" s="170"/>
      <c r="F180" s="173"/>
      <c r="G180" s="173"/>
      <c r="H180" s="173"/>
      <c r="I180" s="170"/>
      <c r="J180" s="170"/>
      <c r="K180" s="170"/>
      <c r="L180" s="170"/>
      <c r="M180" s="170"/>
      <c r="N180" s="180"/>
      <c r="O180" s="180"/>
      <c r="P180" s="170"/>
      <c r="Q180" s="170"/>
      <c r="R180" s="170"/>
      <c r="S180" s="170"/>
      <c r="T180" s="174"/>
      <c r="U180" s="175"/>
      <c r="V180" s="170"/>
      <c r="W180" s="170"/>
      <c r="X180" s="175"/>
      <c r="Y180" s="175"/>
      <c r="Z180" s="170"/>
      <c r="AA180" s="188"/>
      <c r="AB180" s="188"/>
      <c r="AC180" s="170"/>
      <c r="AD180" s="176"/>
      <c r="AE180" s="170"/>
      <c r="AF180" s="176"/>
      <c r="AG180" s="176"/>
      <c r="AH180" s="176"/>
      <c r="AI180" s="189"/>
      <c r="AJ180" s="176"/>
      <c r="AK180" s="174"/>
      <c r="AL180" s="190"/>
      <c r="AM180" s="176"/>
      <c r="AN180" s="170"/>
      <c r="AO180" s="191"/>
      <c r="AP180" s="191"/>
      <c r="AQ180" s="170"/>
      <c r="AR180" s="176"/>
      <c r="AS180" s="170"/>
      <c r="AT180" s="176"/>
      <c r="AU180" s="170"/>
      <c r="AV180" s="176"/>
      <c r="AW180" s="170"/>
      <c r="AX180" s="176"/>
      <c r="AY180" s="170"/>
      <c r="AZ180" s="176"/>
      <c r="BA180" s="170"/>
      <c r="BB180" s="176"/>
      <c r="BC180" s="177"/>
      <c r="BD180" s="176"/>
      <c r="BE180" s="176"/>
      <c r="BF180" s="177"/>
      <c r="BG180" s="176"/>
      <c r="BH180" s="176"/>
      <c r="BI180" s="177"/>
      <c r="BJ180" s="177"/>
      <c r="BK180" s="176"/>
      <c r="BL180" s="176"/>
      <c r="BM180" s="178"/>
      <c r="BN180" s="178"/>
      <c r="BO180" s="179"/>
      <c r="BP180" s="179"/>
      <c r="BQ180" s="179"/>
      <c r="BR180" s="174"/>
      <c r="BS180" s="179"/>
      <c r="BT180" s="171"/>
      <c r="BU180" s="171"/>
      <c r="BV180" s="179"/>
      <c r="BW180" s="179"/>
      <c r="BX180" s="178"/>
      <c r="BY180" s="147"/>
      <c r="BZ180" s="7">
        <f t="shared" si="33"/>
        <v>0</v>
      </c>
      <c r="CA180" s="7">
        <f>+COUNTIFS($BZ$12:BZ180,BZ180)</f>
        <v>56</v>
      </c>
      <c r="CB180" s="147">
        <f t="shared" si="34"/>
        <v>0</v>
      </c>
      <c r="CC180" s="7">
        <f t="shared" si="35"/>
        <v>0</v>
      </c>
      <c r="CD180" s="7">
        <f t="shared" si="36"/>
        <v>0</v>
      </c>
    </row>
    <row r="181" spans="1:82" hidden="1" x14ac:dyDescent="0.3">
      <c r="A181" s="7">
        <f t="shared" si="37"/>
        <v>0</v>
      </c>
      <c r="B181" s="170"/>
      <c r="C181" s="171"/>
      <c r="D181" s="172"/>
      <c r="E181" s="170"/>
      <c r="F181" s="173"/>
      <c r="G181" s="173"/>
      <c r="H181" s="173"/>
      <c r="I181" s="170"/>
      <c r="J181" s="170"/>
      <c r="K181" s="170"/>
      <c r="L181" s="170"/>
      <c r="M181" s="170"/>
      <c r="N181" s="180"/>
      <c r="O181" s="180"/>
      <c r="P181" s="170"/>
      <c r="Q181" s="170"/>
      <c r="R181" s="170"/>
      <c r="S181" s="170"/>
      <c r="T181" s="174"/>
      <c r="U181" s="175"/>
      <c r="V181" s="170"/>
      <c r="W181" s="170"/>
      <c r="X181" s="175"/>
      <c r="Y181" s="175"/>
      <c r="Z181" s="170"/>
      <c r="AA181" s="188"/>
      <c r="AB181" s="188"/>
      <c r="AC181" s="170"/>
      <c r="AD181" s="176"/>
      <c r="AE181" s="170"/>
      <c r="AF181" s="176"/>
      <c r="AG181" s="176"/>
      <c r="AH181" s="176"/>
      <c r="AI181" s="189"/>
      <c r="AJ181" s="176"/>
      <c r="AK181" s="174"/>
      <c r="AL181" s="190"/>
      <c r="AM181" s="176"/>
      <c r="AN181" s="170"/>
      <c r="AO181" s="191"/>
      <c r="AP181" s="191"/>
      <c r="AQ181" s="170"/>
      <c r="AR181" s="176"/>
      <c r="AS181" s="170"/>
      <c r="AT181" s="176"/>
      <c r="AU181" s="170"/>
      <c r="AV181" s="176"/>
      <c r="AW181" s="170"/>
      <c r="AX181" s="176"/>
      <c r="AY181" s="170"/>
      <c r="AZ181" s="176"/>
      <c r="BA181" s="170"/>
      <c r="BB181" s="176"/>
      <c r="BC181" s="177"/>
      <c r="BD181" s="176"/>
      <c r="BE181" s="176"/>
      <c r="BF181" s="177"/>
      <c r="BG181" s="176"/>
      <c r="BH181" s="176"/>
      <c r="BI181" s="177"/>
      <c r="BJ181" s="177"/>
      <c r="BK181" s="176"/>
      <c r="BL181" s="176"/>
      <c r="BM181" s="178"/>
      <c r="BN181" s="178"/>
      <c r="BO181" s="179"/>
      <c r="BP181" s="179"/>
      <c r="BQ181" s="179"/>
      <c r="BR181" s="174"/>
      <c r="BS181" s="179"/>
      <c r="BT181" s="171"/>
      <c r="BU181" s="171"/>
      <c r="BV181" s="179"/>
      <c r="BW181" s="179"/>
      <c r="BX181" s="178"/>
      <c r="BY181" s="147"/>
      <c r="BZ181" s="7">
        <f t="shared" si="33"/>
        <v>0</v>
      </c>
      <c r="CA181" s="7">
        <f>+COUNTIFS($BZ$12:BZ181,BZ181)</f>
        <v>57</v>
      </c>
      <c r="CB181" s="147">
        <f t="shared" si="34"/>
        <v>0</v>
      </c>
      <c r="CC181" s="7">
        <f t="shared" si="35"/>
        <v>0</v>
      </c>
      <c r="CD181" s="7">
        <f t="shared" si="36"/>
        <v>0</v>
      </c>
    </row>
    <row r="182" spans="1:82" hidden="1" x14ac:dyDescent="0.3">
      <c r="A182" s="7">
        <f t="shared" si="37"/>
        <v>0</v>
      </c>
      <c r="B182" s="170"/>
      <c r="C182" s="171"/>
      <c r="D182" s="172"/>
      <c r="E182" s="170"/>
      <c r="F182" s="173"/>
      <c r="G182" s="173"/>
      <c r="H182" s="173"/>
      <c r="I182" s="170"/>
      <c r="J182" s="170"/>
      <c r="K182" s="170"/>
      <c r="L182" s="170"/>
      <c r="M182" s="170"/>
      <c r="N182" s="180"/>
      <c r="O182" s="180"/>
      <c r="P182" s="170"/>
      <c r="Q182" s="170"/>
      <c r="R182" s="170"/>
      <c r="S182" s="170"/>
      <c r="T182" s="174"/>
      <c r="U182" s="175"/>
      <c r="V182" s="170"/>
      <c r="W182" s="170"/>
      <c r="X182" s="175"/>
      <c r="Y182" s="175"/>
      <c r="Z182" s="170"/>
      <c r="AA182" s="188"/>
      <c r="AB182" s="188"/>
      <c r="AC182" s="170"/>
      <c r="AD182" s="176"/>
      <c r="AE182" s="170"/>
      <c r="AF182" s="176"/>
      <c r="AG182" s="176"/>
      <c r="AH182" s="176"/>
      <c r="AI182" s="189"/>
      <c r="AJ182" s="176"/>
      <c r="AK182" s="174"/>
      <c r="AL182" s="190"/>
      <c r="AM182" s="176"/>
      <c r="AN182" s="170"/>
      <c r="AO182" s="191"/>
      <c r="AP182" s="191"/>
      <c r="AQ182" s="170"/>
      <c r="AR182" s="176"/>
      <c r="AS182" s="170"/>
      <c r="AT182" s="176"/>
      <c r="AU182" s="170"/>
      <c r="AV182" s="176"/>
      <c r="AW182" s="170"/>
      <c r="AX182" s="176"/>
      <c r="AY182" s="170"/>
      <c r="AZ182" s="176"/>
      <c r="BA182" s="170"/>
      <c r="BB182" s="176"/>
      <c r="BC182" s="177"/>
      <c r="BD182" s="176"/>
      <c r="BE182" s="176"/>
      <c r="BF182" s="177"/>
      <c r="BG182" s="176"/>
      <c r="BH182" s="176"/>
      <c r="BI182" s="177"/>
      <c r="BJ182" s="177"/>
      <c r="BK182" s="176"/>
      <c r="BL182" s="176"/>
      <c r="BM182" s="178"/>
      <c r="BN182" s="178"/>
      <c r="BO182" s="179"/>
      <c r="BP182" s="179"/>
      <c r="BQ182" s="179"/>
      <c r="BR182" s="174"/>
      <c r="BS182" s="179"/>
      <c r="BT182" s="171"/>
      <c r="BU182" s="171"/>
      <c r="BV182" s="179"/>
      <c r="BW182" s="179"/>
      <c r="BX182" s="178"/>
      <c r="BY182" s="147"/>
      <c r="BZ182" s="7">
        <f t="shared" si="33"/>
        <v>0</v>
      </c>
      <c r="CA182" s="7">
        <f>+COUNTIFS($BZ$12:BZ182,BZ182)</f>
        <v>58</v>
      </c>
      <c r="CB182" s="147">
        <f t="shared" si="34"/>
        <v>0</v>
      </c>
      <c r="CC182" s="7">
        <f t="shared" si="35"/>
        <v>0</v>
      </c>
      <c r="CD182" s="7">
        <f t="shared" si="36"/>
        <v>0</v>
      </c>
    </row>
    <row r="183" spans="1:82" hidden="1" x14ac:dyDescent="0.3">
      <c r="A183" s="7">
        <f t="shared" si="37"/>
        <v>0</v>
      </c>
      <c r="B183" s="170"/>
      <c r="C183" s="171"/>
      <c r="D183" s="172"/>
      <c r="E183" s="170"/>
      <c r="F183" s="173"/>
      <c r="G183" s="173"/>
      <c r="H183" s="173"/>
      <c r="I183" s="170"/>
      <c r="J183" s="170"/>
      <c r="K183" s="170"/>
      <c r="L183" s="170"/>
      <c r="M183" s="170"/>
      <c r="N183" s="180"/>
      <c r="O183" s="180"/>
      <c r="P183" s="170"/>
      <c r="Q183" s="170"/>
      <c r="R183" s="170"/>
      <c r="S183" s="170"/>
      <c r="T183" s="174"/>
      <c r="U183" s="175"/>
      <c r="V183" s="170"/>
      <c r="W183" s="170"/>
      <c r="X183" s="175"/>
      <c r="Y183" s="175"/>
      <c r="Z183" s="170"/>
      <c r="AA183" s="188"/>
      <c r="AB183" s="188"/>
      <c r="AC183" s="170"/>
      <c r="AD183" s="176"/>
      <c r="AE183" s="170"/>
      <c r="AF183" s="176"/>
      <c r="AG183" s="176"/>
      <c r="AH183" s="176"/>
      <c r="AI183" s="189"/>
      <c r="AJ183" s="176"/>
      <c r="AK183" s="174"/>
      <c r="AL183" s="190"/>
      <c r="AM183" s="176"/>
      <c r="AN183" s="170"/>
      <c r="AO183" s="191"/>
      <c r="AP183" s="191"/>
      <c r="AQ183" s="170"/>
      <c r="AR183" s="176"/>
      <c r="AS183" s="170"/>
      <c r="AT183" s="176"/>
      <c r="AU183" s="170"/>
      <c r="AV183" s="176"/>
      <c r="AW183" s="170"/>
      <c r="AX183" s="176"/>
      <c r="AY183" s="170"/>
      <c r="AZ183" s="176"/>
      <c r="BA183" s="170"/>
      <c r="BB183" s="176"/>
      <c r="BC183" s="177"/>
      <c r="BD183" s="176"/>
      <c r="BE183" s="176"/>
      <c r="BF183" s="177"/>
      <c r="BG183" s="176"/>
      <c r="BH183" s="176"/>
      <c r="BI183" s="177"/>
      <c r="BJ183" s="177"/>
      <c r="BK183" s="176"/>
      <c r="BL183" s="176"/>
      <c r="BM183" s="178"/>
      <c r="BN183" s="178"/>
      <c r="BO183" s="179"/>
      <c r="BP183" s="179"/>
      <c r="BQ183" s="179"/>
      <c r="BR183" s="174"/>
      <c r="BS183" s="179"/>
      <c r="BT183" s="171"/>
      <c r="BU183" s="171"/>
      <c r="BV183" s="179"/>
      <c r="BW183" s="179"/>
      <c r="BX183" s="178"/>
      <c r="BY183" s="147"/>
      <c r="BZ183" s="7">
        <f t="shared" si="33"/>
        <v>0</v>
      </c>
      <c r="CA183" s="7">
        <f>+COUNTIFS($BZ$12:BZ183,BZ183)</f>
        <v>59</v>
      </c>
      <c r="CB183" s="147">
        <f t="shared" si="34"/>
        <v>0</v>
      </c>
      <c r="CC183" s="7">
        <f t="shared" si="35"/>
        <v>0</v>
      </c>
      <c r="CD183" s="7">
        <f t="shared" si="36"/>
        <v>0</v>
      </c>
    </row>
    <row r="184" spans="1:82" hidden="1" x14ac:dyDescent="0.3">
      <c r="A184" s="7">
        <f t="shared" si="37"/>
        <v>0</v>
      </c>
      <c r="B184" s="170"/>
      <c r="C184" s="171"/>
      <c r="D184" s="172"/>
      <c r="E184" s="170"/>
      <c r="F184" s="173"/>
      <c r="G184" s="173"/>
      <c r="H184" s="173"/>
      <c r="I184" s="170"/>
      <c r="J184" s="170"/>
      <c r="K184" s="170"/>
      <c r="L184" s="170"/>
      <c r="M184" s="170"/>
      <c r="N184" s="180"/>
      <c r="O184" s="180"/>
      <c r="P184" s="170"/>
      <c r="Q184" s="170"/>
      <c r="R184" s="170"/>
      <c r="S184" s="170"/>
      <c r="T184" s="174"/>
      <c r="U184" s="175"/>
      <c r="V184" s="170"/>
      <c r="W184" s="170"/>
      <c r="X184" s="175"/>
      <c r="Y184" s="175"/>
      <c r="Z184" s="170"/>
      <c r="AA184" s="188"/>
      <c r="AB184" s="188"/>
      <c r="AC184" s="170"/>
      <c r="AD184" s="176"/>
      <c r="AE184" s="170"/>
      <c r="AF184" s="176"/>
      <c r="AG184" s="176"/>
      <c r="AH184" s="176"/>
      <c r="AI184" s="189"/>
      <c r="AJ184" s="176"/>
      <c r="AK184" s="174"/>
      <c r="AL184" s="190"/>
      <c r="AM184" s="176"/>
      <c r="AN184" s="170"/>
      <c r="AO184" s="191"/>
      <c r="AP184" s="191"/>
      <c r="AQ184" s="170"/>
      <c r="AR184" s="176"/>
      <c r="AS184" s="170"/>
      <c r="AT184" s="176"/>
      <c r="AU184" s="170"/>
      <c r="AV184" s="176"/>
      <c r="AW184" s="170"/>
      <c r="AX184" s="176"/>
      <c r="AY184" s="170"/>
      <c r="AZ184" s="176"/>
      <c r="BA184" s="170"/>
      <c r="BB184" s="176"/>
      <c r="BC184" s="177"/>
      <c r="BD184" s="176"/>
      <c r="BE184" s="176"/>
      <c r="BF184" s="177"/>
      <c r="BG184" s="176"/>
      <c r="BH184" s="176"/>
      <c r="BI184" s="177"/>
      <c r="BJ184" s="177"/>
      <c r="BK184" s="176"/>
      <c r="BL184" s="176"/>
      <c r="BM184" s="178"/>
      <c r="BN184" s="178"/>
      <c r="BO184" s="179"/>
      <c r="BP184" s="179"/>
      <c r="BQ184" s="179"/>
      <c r="BR184" s="174"/>
      <c r="BS184" s="179"/>
      <c r="BT184" s="171"/>
      <c r="BU184" s="171"/>
      <c r="BV184" s="179"/>
      <c r="BW184" s="179"/>
      <c r="BX184" s="178"/>
      <c r="BY184" s="147"/>
      <c r="BZ184" s="7">
        <f t="shared" si="33"/>
        <v>0</v>
      </c>
      <c r="CA184" s="7">
        <f>+COUNTIFS($BZ$12:BZ184,BZ184)</f>
        <v>60</v>
      </c>
      <c r="CB184" s="147">
        <f t="shared" si="34"/>
        <v>0</v>
      </c>
      <c r="CC184" s="7">
        <f t="shared" si="35"/>
        <v>0</v>
      </c>
      <c r="CD184" s="7">
        <f t="shared" si="36"/>
        <v>0</v>
      </c>
    </row>
    <row r="185" spans="1:82" hidden="1" x14ac:dyDescent="0.3">
      <c r="A185" s="7">
        <f t="shared" si="37"/>
        <v>0</v>
      </c>
      <c r="B185" s="170"/>
      <c r="C185" s="171"/>
      <c r="D185" s="172"/>
      <c r="E185" s="170"/>
      <c r="F185" s="173"/>
      <c r="G185" s="173"/>
      <c r="H185" s="173"/>
      <c r="I185" s="170"/>
      <c r="J185" s="170"/>
      <c r="K185" s="170"/>
      <c r="L185" s="170"/>
      <c r="M185" s="170"/>
      <c r="N185" s="180"/>
      <c r="O185" s="180"/>
      <c r="P185" s="170"/>
      <c r="Q185" s="170"/>
      <c r="R185" s="170"/>
      <c r="S185" s="170"/>
      <c r="T185" s="174"/>
      <c r="U185" s="175"/>
      <c r="V185" s="170"/>
      <c r="W185" s="170"/>
      <c r="X185" s="175"/>
      <c r="Y185" s="175"/>
      <c r="Z185" s="170"/>
      <c r="AA185" s="188"/>
      <c r="AB185" s="188"/>
      <c r="AC185" s="170"/>
      <c r="AD185" s="176"/>
      <c r="AE185" s="170"/>
      <c r="AF185" s="176"/>
      <c r="AG185" s="176"/>
      <c r="AH185" s="176"/>
      <c r="AI185" s="189"/>
      <c r="AJ185" s="176"/>
      <c r="AK185" s="174"/>
      <c r="AL185" s="190"/>
      <c r="AM185" s="176"/>
      <c r="AN185" s="170"/>
      <c r="AO185" s="191"/>
      <c r="AP185" s="191"/>
      <c r="AQ185" s="170"/>
      <c r="AR185" s="176"/>
      <c r="AS185" s="170"/>
      <c r="AT185" s="176"/>
      <c r="AU185" s="170"/>
      <c r="AV185" s="176"/>
      <c r="AW185" s="170"/>
      <c r="AX185" s="176"/>
      <c r="AY185" s="170"/>
      <c r="AZ185" s="176"/>
      <c r="BA185" s="170"/>
      <c r="BB185" s="176"/>
      <c r="BC185" s="177"/>
      <c r="BD185" s="176"/>
      <c r="BE185" s="176"/>
      <c r="BF185" s="177"/>
      <c r="BG185" s="176"/>
      <c r="BH185" s="176"/>
      <c r="BI185" s="177"/>
      <c r="BJ185" s="177"/>
      <c r="BK185" s="176"/>
      <c r="BL185" s="176"/>
      <c r="BM185" s="178"/>
      <c r="BN185" s="178"/>
      <c r="BO185" s="179"/>
      <c r="BP185" s="179"/>
      <c r="BQ185" s="179"/>
      <c r="BR185" s="174"/>
      <c r="BS185" s="179"/>
      <c r="BT185" s="171"/>
      <c r="BU185" s="171"/>
      <c r="BV185" s="179"/>
      <c r="BW185" s="179"/>
      <c r="BX185" s="178"/>
      <c r="BY185" s="147"/>
      <c r="BZ185" s="7">
        <f t="shared" si="33"/>
        <v>0</v>
      </c>
      <c r="CA185" s="7">
        <f>+COUNTIFS($BZ$12:BZ185,BZ185)</f>
        <v>61</v>
      </c>
      <c r="CB185" s="147">
        <f t="shared" si="34"/>
        <v>0</v>
      </c>
      <c r="CC185" s="7">
        <f t="shared" si="35"/>
        <v>0</v>
      </c>
      <c r="CD185" s="7">
        <f t="shared" si="36"/>
        <v>0</v>
      </c>
    </row>
    <row r="186" spans="1:82" hidden="1" x14ac:dyDescent="0.3">
      <c r="A186" s="7">
        <f t="shared" si="37"/>
        <v>0</v>
      </c>
      <c r="B186" s="170"/>
      <c r="C186" s="171"/>
      <c r="D186" s="172"/>
      <c r="E186" s="170"/>
      <c r="F186" s="173"/>
      <c r="G186" s="173"/>
      <c r="H186" s="173"/>
      <c r="I186" s="170"/>
      <c r="J186" s="170"/>
      <c r="K186" s="170"/>
      <c r="L186" s="170"/>
      <c r="M186" s="170"/>
      <c r="N186" s="180"/>
      <c r="O186" s="180"/>
      <c r="P186" s="170"/>
      <c r="Q186" s="170"/>
      <c r="R186" s="170"/>
      <c r="S186" s="170"/>
      <c r="T186" s="174"/>
      <c r="U186" s="175"/>
      <c r="V186" s="170"/>
      <c r="W186" s="170"/>
      <c r="X186" s="175"/>
      <c r="Y186" s="175"/>
      <c r="Z186" s="170"/>
      <c r="AA186" s="188"/>
      <c r="AB186" s="188"/>
      <c r="AC186" s="170"/>
      <c r="AD186" s="176"/>
      <c r="AE186" s="170"/>
      <c r="AF186" s="176"/>
      <c r="AG186" s="176"/>
      <c r="AH186" s="176"/>
      <c r="AI186" s="189"/>
      <c r="AJ186" s="176"/>
      <c r="AK186" s="174"/>
      <c r="AL186" s="190"/>
      <c r="AM186" s="176"/>
      <c r="AN186" s="170"/>
      <c r="AO186" s="191"/>
      <c r="AP186" s="191"/>
      <c r="AQ186" s="170"/>
      <c r="AR186" s="176"/>
      <c r="AS186" s="170"/>
      <c r="AT186" s="176"/>
      <c r="AU186" s="170"/>
      <c r="AV186" s="176"/>
      <c r="AW186" s="170"/>
      <c r="AX186" s="176"/>
      <c r="AY186" s="170"/>
      <c r="AZ186" s="176"/>
      <c r="BA186" s="170"/>
      <c r="BB186" s="176"/>
      <c r="BC186" s="177"/>
      <c r="BD186" s="176"/>
      <c r="BE186" s="176"/>
      <c r="BF186" s="177"/>
      <c r="BG186" s="176"/>
      <c r="BH186" s="176"/>
      <c r="BI186" s="177"/>
      <c r="BJ186" s="177"/>
      <c r="BK186" s="176"/>
      <c r="BL186" s="176"/>
      <c r="BM186" s="178"/>
      <c r="BN186" s="178"/>
      <c r="BO186" s="179"/>
      <c r="BP186" s="179"/>
      <c r="BQ186" s="179"/>
      <c r="BR186" s="174"/>
      <c r="BS186" s="179"/>
      <c r="BT186" s="171"/>
      <c r="BU186" s="171"/>
      <c r="BV186" s="179"/>
      <c r="BW186" s="179"/>
      <c r="BX186" s="178"/>
      <c r="BY186" s="147"/>
      <c r="BZ186" s="7">
        <f t="shared" si="33"/>
        <v>0</v>
      </c>
      <c r="CA186" s="7">
        <f>+COUNTIFS($BZ$12:BZ186,BZ186)</f>
        <v>62</v>
      </c>
      <c r="CB186" s="147">
        <f t="shared" si="34"/>
        <v>0</v>
      </c>
      <c r="CC186" s="7">
        <f t="shared" si="35"/>
        <v>0</v>
      </c>
      <c r="CD186" s="7">
        <f t="shared" si="36"/>
        <v>0</v>
      </c>
    </row>
    <row r="187" spans="1:82" hidden="1" x14ac:dyDescent="0.3">
      <c r="A187" s="7">
        <f t="shared" si="37"/>
        <v>0</v>
      </c>
      <c r="B187" s="170"/>
      <c r="C187" s="171"/>
      <c r="D187" s="172"/>
      <c r="E187" s="170"/>
      <c r="F187" s="173"/>
      <c r="G187" s="173"/>
      <c r="H187" s="173"/>
      <c r="I187" s="170"/>
      <c r="J187" s="170"/>
      <c r="K187" s="170"/>
      <c r="L187" s="170"/>
      <c r="M187" s="170"/>
      <c r="N187" s="180"/>
      <c r="O187" s="180"/>
      <c r="P187" s="170"/>
      <c r="Q187" s="170"/>
      <c r="R187" s="170"/>
      <c r="S187" s="170"/>
      <c r="T187" s="174"/>
      <c r="U187" s="175"/>
      <c r="V187" s="170"/>
      <c r="W187" s="170"/>
      <c r="X187" s="175"/>
      <c r="Y187" s="175"/>
      <c r="Z187" s="170"/>
      <c r="AA187" s="188"/>
      <c r="AB187" s="188"/>
      <c r="AC187" s="170"/>
      <c r="AD187" s="176"/>
      <c r="AE187" s="170"/>
      <c r="AF187" s="176"/>
      <c r="AG187" s="176"/>
      <c r="AH187" s="176"/>
      <c r="AI187" s="189"/>
      <c r="AJ187" s="176"/>
      <c r="AK187" s="174"/>
      <c r="AL187" s="190"/>
      <c r="AM187" s="176"/>
      <c r="AN187" s="170"/>
      <c r="AO187" s="191"/>
      <c r="AP187" s="191"/>
      <c r="AQ187" s="170"/>
      <c r="AR187" s="176"/>
      <c r="AS187" s="170"/>
      <c r="AT187" s="176"/>
      <c r="AU187" s="170"/>
      <c r="AV187" s="176"/>
      <c r="AW187" s="170"/>
      <c r="AX187" s="176"/>
      <c r="AY187" s="170"/>
      <c r="AZ187" s="176"/>
      <c r="BA187" s="170"/>
      <c r="BB187" s="176"/>
      <c r="BC187" s="177"/>
      <c r="BD187" s="176"/>
      <c r="BE187" s="176"/>
      <c r="BF187" s="177"/>
      <c r="BG187" s="176"/>
      <c r="BH187" s="176"/>
      <c r="BI187" s="177"/>
      <c r="BJ187" s="177"/>
      <c r="BK187" s="176"/>
      <c r="BL187" s="176"/>
      <c r="BM187" s="178"/>
      <c r="BN187" s="178"/>
      <c r="BO187" s="179"/>
      <c r="BP187" s="179"/>
      <c r="BQ187" s="179"/>
      <c r="BR187" s="174"/>
      <c r="BS187" s="179"/>
      <c r="BT187" s="171"/>
      <c r="BU187" s="171"/>
      <c r="BV187" s="179"/>
      <c r="BW187" s="179"/>
      <c r="BX187" s="178"/>
      <c r="BY187" s="147"/>
      <c r="BZ187" s="7">
        <f t="shared" si="33"/>
        <v>0</v>
      </c>
      <c r="CA187" s="7">
        <f>+COUNTIFS($BZ$12:BZ187,BZ187)</f>
        <v>63</v>
      </c>
      <c r="CB187" s="147">
        <f t="shared" si="34"/>
        <v>0</v>
      </c>
      <c r="CC187" s="7">
        <f t="shared" si="35"/>
        <v>0</v>
      </c>
      <c r="CD187" s="7">
        <f t="shared" si="36"/>
        <v>0</v>
      </c>
    </row>
    <row r="188" spans="1:82" hidden="1" x14ac:dyDescent="0.3">
      <c r="A188" s="7">
        <f t="shared" si="37"/>
        <v>0</v>
      </c>
      <c r="B188" s="170"/>
      <c r="C188" s="171"/>
      <c r="D188" s="172"/>
      <c r="E188" s="170"/>
      <c r="F188" s="173"/>
      <c r="G188" s="173"/>
      <c r="H188" s="173"/>
      <c r="I188" s="170"/>
      <c r="J188" s="170"/>
      <c r="K188" s="170"/>
      <c r="L188" s="170"/>
      <c r="M188" s="170"/>
      <c r="N188" s="180"/>
      <c r="O188" s="180"/>
      <c r="P188" s="170"/>
      <c r="Q188" s="170"/>
      <c r="R188" s="170"/>
      <c r="S188" s="170"/>
      <c r="T188" s="174"/>
      <c r="U188" s="175"/>
      <c r="V188" s="170"/>
      <c r="W188" s="170"/>
      <c r="X188" s="175"/>
      <c r="Y188" s="175"/>
      <c r="Z188" s="170"/>
      <c r="AA188" s="188"/>
      <c r="AB188" s="188"/>
      <c r="AC188" s="170"/>
      <c r="AD188" s="176"/>
      <c r="AE188" s="170"/>
      <c r="AF188" s="176"/>
      <c r="AG188" s="176"/>
      <c r="AH188" s="176"/>
      <c r="AI188" s="189"/>
      <c r="AJ188" s="176"/>
      <c r="AK188" s="174"/>
      <c r="AL188" s="190"/>
      <c r="AM188" s="176"/>
      <c r="AN188" s="170"/>
      <c r="AO188" s="191"/>
      <c r="AP188" s="191"/>
      <c r="AQ188" s="170"/>
      <c r="AR188" s="176"/>
      <c r="AS188" s="170"/>
      <c r="AT188" s="176"/>
      <c r="AU188" s="170"/>
      <c r="AV188" s="176"/>
      <c r="AW188" s="170"/>
      <c r="AX188" s="176"/>
      <c r="AY188" s="170"/>
      <c r="AZ188" s="176"/>
      <c r="BA188" s="170"/>
      <c r="BB188" s="176"/>
      <c r="BC188" s="177"/>
      <c r="BD188" s="176"/>
      <c r="BE188" s="176"/>
      <c r="BF188" s="177"/>
      <c r="BG188" s="176"/>
      <c r="BH188" s="176"/>
      <c r="BI188" s="177"/>
      <c r="BJ188" s="177"/>
      <c r="BK188" s="176"/>
      <c r="BL188" s="176"/>
      <c r="BM188" s="178"/>
      <c r="BN188" s="178"/>
      <c r="BO188" s="179"/>
      <c r="BP188" s="179"/>
      <c r="BQ188" s="179"/>
      <c r="BR188" s="174"/>
      <c r="BS188" s="179"/>
      <c r="BT188" s="171"/>
      <c r="BU188" s="171"/>
      <c r="BV188" s="179"/>
      <c r="BW188" s="179"/>
      <c r="BX188" s="178"/>
      <c r="BY188" s="147"/>
      <c r="BZ188" s="7">
        <f t="shared" si="33"/>
        <v>0</v>
      </c>
      <c r="CA188" s="7">
        <f>+COUNTIFS($BZ$12:BZ188,BZ188)</f>
        <v>64</v>
      </c>
      <c r="CB188" s="147">
        <f t="shared" si="34"/>
        <v>0</v>
      </c>
      <c r="CC188" s="7">
        <f t="shared" si="35"/>
        <v>0</v>
      </c>
      <c r="CD188" s="7">
        <f t="shared" si="36"/>
        <v>0</v>
      </c>
    </row>
    <row r="189" spans="1:82" hidden="1" x14ac:dyDescent="0.3">
      <c r="A189" s="7">
        <f t="shared" si="37"/>
        <v>0</v>
      </c>
      <c r="B189" s="170"/>
      <c r="C189" s="171"/>
      <c r="D189" s="172"/>
      <c r="E189" s="170"/>
      <c r="F189" s="173"/>
      <c r="G189" s="173"/>
      <c r="H189" s="173"/>
      <c r="I189" s="170"/>
      <c r="J189" s="170"/>
      <c r="K189" s="170"/>
      <c r="L189" s="170"/>
      <c r="M189" s="170"/>
      <c r="N189" s="180"/>
      <c r="O189" s="180"/>
      <c r="P189" s="170"/>
      <c r="Q189" s="170"/>
      <c r="R189" s="170"/>
      <c r="S189" s="170"/>
      <c r="T189" s="174"/>
      <c r="U189" s="175"/>
      <c r="V189" s="170"/>
      <c r="W189" s="170"/>
      <c r="X189" s="175"/>
      <c r="Y189" s="175"/>
      <c r="Z189" s="170"/>
      <c r="AA189" s="188"/>
      <c r="AB189" s="188"/>
      <c r="AC189" s="170"/>
      <c r="AD189" s="176"/>
      <c r="AE189" s="170"/>
      <c r="AF189" s="176"/>
      <c r="AG189" s="176"/>
      <c r="AH189" s="176"/>
      <c r="AI189" s="189"/>
      <c r="AJ189" s="176"/>
      <c r="AK189" s="174"/>
      <c r="AL189" s="190"/>
      <c r="AM189" s="176"/>
      <c r="AN189" s="170"/>
      <c r="AO189" s="191"/>
      <c r="AP189" s="191"/>
      <c r="AQ189" s="170"/>
      <c r="AR189" s="176"/>
      <c r="AS189" s="170"/>
      <c r="AT189" s="176"/>
      <c r="AU189" s="170"/>
      <c r="AV189" s="176"/>
      <c r="AW189" s="170"/>
      <c r="AX189" s="176"/>
      <c r="AY189" s="170"/>
      <c r="AZ189" s="176"/>
      <c r="BA189" s="170"/>
      <c r="BB189" s="176"/>
      <c r="BC189" s="177"/>
      <c r="BD189" s="176"/>
      <c r="BE189" s="176"/>
      <c r="BF189" s="177"/>
      <c r="BG189" s="176"/>
      <c r="BH189" s="176"/>
      <c r="BI189" s="177"/>
      <c r="BJ189" s="177"/>
      <c r="BK189" s="176"/>
      <c r="BL189" s="176"/>
      <c r="BM189" s="178"/>
      <c r="BN189" s="178"/>
      <c r="BO189" s="179"/>
      <c r="BP189" s="179"/>
      <c r="BQ189" s="179"/>
      <c r="BR189" s="174"/>
      <c r="BS189" s="179"/>
      <c r="BT189" s="171"/>
      <c r="BU189" s="171"/>
      <c r="BV189" s="179"/>
      <c r="BW189" s="179"/>
      <c r="BX189" s="178"/>
      <c r="BY189" s="147"/>
      <c r="BZ189" s="7">
        <f t="shared" si="33"/>
        <v>0</v>
      </c>
      <c r="CA189" s="7">
        <f>+COUNTIFS($BZ$12:BZ189,BZ189)</f>
        <v>65</v>
      </c>
      <c r="CB189" s="147">
        <f t="shared" si="34"/>
        <v>0</v>
      </c>
      <c r="CC189" s="7">
        <f t="shared" si="35"/>
        <v>0</v>
      </c>
      <c r="CD189" s="7">
        <f t="shared" si="36"/>
        <v>0</v>
      </c>
    </row>
    <row r="190" spans="1:82" hidden="1" x14ac:dyDescent="0.3">
      <c r="A190" s="7">
        <f t="shared" si="37"/>
        <v>0</v>
      </c>
      <c r="B190" s="170"/>
      <c r="C190" s="171"/>
      <c r="D190" s="172"/>
      <c r="E190" s="170"/>
      <c r="F190" s="173"/>
      <c r="G190" s="173"/>
      <c r="H190" s="173"/>
      <c r="I190" s="170"/>
      <c r="J190" s="170"/>
      <c r="K190" s="170"/>
      <c r="L190" s="170"/>
      <c r="M190" s="170"/>
      <c r="N190" s="180"/>
      <c r="O190" s="180"/>
      <c r="P190" s="170"/>
      <c r="Q190" s="170"/>
      <c r="R190" s="170"/>
      <c r="S190" s="170"/>
      <c r="T190" s="174"/>
      <c r="U190" s="175"/>
      <c r="V190" s="170"/>
      <c r="W190" s="170"/>
      <c r="X190" s="175"/>
      <c r="Y190" s="175"/>
      <c r="Z190" s="170"/>
      <c r="AA190" s="188"/>
      <c r="AB190" s="188"/>
      <c r="AC190" s="170"/>
      <c r="AD190" s="176"/>
      <c r="AE190" s="170"/>
      <c r="AF190" s="176"/>
      <c r="AG190" s="176"/>
      <c r="AH190" s="176"/>
      <c r="AI190" s="189"/>
      <c r="AJ190" s="176"/>
      <c r="AK190" s="174"/>
      <c r="AL190" s="190"/>
      <c r="AM190" s="176"/>
      <c r="AN190" s="170"/>
      <c r="AO190" s="191"/>
      <c r="AP190" s="191"/>
      <c r="AQ190" s="170"/>
      <c r="AR190" s="176"/>
      <c r="AS190" s="170"/>
      <c r="AT190" s="176"/>
      <c r="AU190" s="170"/>
      <c r="AV190" s="176"/>
      <c r="AW190" s="170"/>
      <c r="AX190" s="176"/>
      <c r="AY190" s="170"/>
      <c r="AZ190" s="176"/>
      <c r="BA190" s="170"/>
      <c r="BB190" s="176"/>
      <c r="BC190" s="177"/>
      <c r="BD190" s="176"/>
      <c r="BE190" s="176"/>
      <c r="BF190" s="177"/>
      <c r="BG190" s="176"/>
      <c r="BH190" s="176"/>
      <c r="BI190" s="177"/>
      <c r="BJ190" s="177"/>
      <c r="BK190" s="176"/>
      <c r="BL190" s="176"/>
      <c r="BM190" s="178"/>
      <c r="BN190" s="178"/>
      <c r="BO190" s="179"/>
      <c r="BP190" s="179"/>
      <c r="BQ190" s="179"/>
      <c r="BR190" s="174"/>
      <c r="BS190" s="179"/>
      <c r="BT190" s="171"/>
      <c r="BU190" s="171"/>
      <c r="BV190" s="179"/>
      <c r="BW190" s="179"/>
      <c r="BX190" s="178"/>
      <c r="BY190" s="147"/>
      <c r="BZ190" s="7">
        <f t="shared" si="33"/>
        <v>0</v>
      </c>
      <c r="CA190" s="7">
        <f>+COUNTIFS($BZ$12:BZ190,BZ190)</f>
        <v>66</v>
      </c>
      <c r="CB190" s="147">
        <f t="shared" si="34"/>
        <v>0</v>
      </c>
      <c r="CC190" s="7">
        <f t="shared" si="35"/>
        <v>0</v>
      </c>
      <c r="CD190" s="7">
        <f t="shared" si="36"/>
        <v>0</v>
      </c>
    </row>
    <row r="191" spans="1:82" hidden="1" x14ac:dyDescent="0.3">
      <c r="A191" s="7">
        <f t="shared" si="37"/>
        <v>0</v>
      </c>
      <c r="B191" s="170"/>
      <c r="C191" s="171"/>
      <c r="D191" s="172"/>
      <c r="E191" s="170"/>
      <c r="F191" s="173"/>
      <c r="G191" s="173"/>
      <c r="H191" s="173"/>
      <c r="I191" s="170"/>
      <c r="J191" s="170"/>
      <c r="K191" s="170"/>
      <c r="L191" s="170"/>
      <c r="M191" s="170"/>
      <c r="N191" s="180"/>
      <c r="O191" s="180"/>
      <c r="P191" s="170"/>
      <c r="Q191" s="170"/>
      <c r="R191" s="170"/>
      <c r="S191" s="170"/>
      <c r="T191" s="174"/>
      <c r="U191" s="175"/>
      <c r="V191" s="170"/>
      <c r="W191" s="170"/>
      <c r="X191" s="175"/>
      <c r="Y191" s="175"/>
      <c r="Z191" s="170"/>
      <c r="AA191" s="188"/>
      <c r="AB191" s="188"/>
      <c r="AC191" s="170"/>
      <c r="AD191" s="176"/>
      <c r="AE191" s="170"/>
      <c r="AF191" s="176"/>
      <c r="AG191" s="176"/>
      <c r="AH191" s="176"/>
      <c r="AI191" s="189"/>
      <c r="AJ191" s="176"/>
      <c r="AK191" s="174"/>
      <c r="AL191" s="190"/>
      <c r="AM191" s="176"/>
      <c r="AN191" s="170"/>
      <c r="AO191" s="191"/>
      <c r="AP191" s="191"/>
      <c r="AQ191" s="170"/>
      <c r="AR191" s="176"/>
      <c r="AS191" s="170"/>
      <c r="AT191" s="176"/>
      <c r="AU191" s="170"/>
      <c r="AV191" s="176"/>
      <c r="AW191" s="170"/>
      <c r="AX191" s="176"/>
      <c r="AY191" s="170"/>
      <c r="AZ191" s="176"/>
      <c r="BA191" s="170"/>
      <c r="BB191" s="176"/>
      <c r="BC191" s="177"/>
      <c r="BD191" s="176"/>
      <c r="BE191" s="176"/>
      <c r="BF191" s="177"/>
      <c r="BG191" s="176"/>
      <c r="BH191" s="176"/>
      <c r="BI191" s="177"/>
      <c r="BJ191" s="177"/>
      <c r="BK191" s="176"/>
      <c r="BL191" s="176"/>
      <c r="BM191" s="178"/>
      <c r="BN191" s="178"/>
      <c r="BO191" s="179"/>
      <c r="BP191" s="179"/>
      <c r="BQ191" s="179"/>
      <c r="BR191" s="174"/>
      <c r="BS191" s="179"/>
      <c r="BT191" s="171"/>
      <c r="BU191" s="171"/>
      <c r="BV191" s="179"/>
      <c r="BW191" s="179"/>
      <c r="BX191" s="178"/>
      <c r="BY191" s="147"/>
      <c r="BZ191" s="7">
        <f t="shared" si="33"/>
        <v>0</v>
      </c>
      <c r="CA191" s="7">
        <f>+COUNTIFS($BZ$12:BZ191,BZ191)</f>
        <v>67</v>
      </c>
      <c r="CB191" s="147">
        <f t="shared" si="34"/>
        <v>0</v>
      </c>
      <c r="CC191" s="7">
        <f t="shared" si="35"/>
        <v>0</v>
      </c>
      <c r="CD191" s="7">
        <f t="shared" si="36"/>
        <v>0</v>
      </c>
    </row>
    <row r="192" spans="1:82" hidden="1" x14ac:dyDescent="0.3">
      <c r="A192" s="7">
        <f t="shared" si="37"/>
        <v>0</v>
      </c>
      <c r="B192" s="170"/>
      <c r="C192" s="171"/>
      <c r="D192" s="172"/>
      <c r="E192" s="170"/>
      <c r="F192" s="173"/>
      <c r="G192" s="173"/>
      <c r="H192" s="173"/>
      <c r="I192" s="170"/>
      <c r="J192" s="170"/>
      <c r="K192" s="170"/>
      <c r="L192" s="170"/>
      <c r="M192" s="170"/>
      <c r="N192" s="180"/>
      <c r="O192" s="180"/>
      <c r="P192" s="170"/>
      <c r="Q192" s="170"/>
      <c r="R192" s="170"/>
      <c r="S192" s="170"/>
      <c r="T192" s="174"/>
      <c r="U192" s="175"/>
      <c r="V192" s="170"/>
      <c r="W192" s="170"/>
      <c r="X192" s="175"/>
      <c r="Y192" s="175"/>
      <c r="Z192" s="170"/>
      <c r="AA192" s="188"/>
      <c r="AB192" s="188"/>
      <c r="AC192" s="170"/>
      <c r="AD192" s="176"/>
      <c r="AE192" s="170"/>
      <c r="AF192" s="176"/>
      <c r="AG192" s="176"/>
      <c r="AH192" s="176"/>
      <c r="AI192" s="189"/>
      <c r="AJ192" s="176"/>
      <c r="AK192" s="174"/>
      <c r="AL192" s="190"/>
      <c r="AM192" s="176"/>
      <c r="AN192" s="170"/>
      <c r="AO192" s="191"/>
      <c r="AP192" s="191"/>
      <c r="AQ192" s="170"/>
      <c r="AR192" s="176"/>
      <c r="AS192" s="170"/>
      <c r="AT192" s="176"/>
      <c r="AU192" s="170"/>
      <c r="AV192" s="176"/>
      <c r="AW192" s="170"/>
      <c r="AX192" s="176"/>
      <c r="AY192" s="170"/>
      <c r="AZ192" s="176"/>
      <c r="BA192" s="170"/>
      <c r="BB192" s="176"/>
      <c r="BC192" s="177"/>
      <c r="BD192" s="176"/>
      <c r="BE192" s="176"/>
      <c r="BF192" s="177"/>
      <c r="BG192" s="176"/>
      <c r="BH192" s="176"/>
      <c r="BI192" s="177"/>
      <c r="BJ192" s="177"/>
      <c r="BK192" s="176"/>
      <c r="BL192" s="176"/>
      <c r="BM192" s="178"/>
      <c r="BN192" s="178"/>
      <c r="BO192" s="179"/>
      <c r="BP192" s="179"/>
      <c r="BQ192" s="179"/>
      <c r="BR192" s="174"/>
      <c r="BS192" s="179"/>
      <c r="BT192" s="171"/>
      <c r="BU192" s="171"/>
      <c r="BV192" s="179"/>
      <c r="BW192" s="179"/>
      <c r="BX192" s="178"/>
      <c r="BY192" s="147"/>
      <c r="BZ192" s="7">
        <f t="shared" si="33"/>
        <v>0</v>
      </c>
      <c r="CA192" s="7">
        <f>+COUNTIFS($BZ$12:BZ192,BZ192)</f>
        <v>68</v>
      </c>
      <c r="CB192" s="147">
        <f t="shared" si="34"/>
        <v>0</v>
      </c>
      <c r="CC192" s="7">
        <f t="shared" si="35"/>
        <v>0</v>
      </c>
      <c r="CD192" s="7">
        <f t="shared" si="36"/>
        <v>0</v>
      </c>
    </row>
    <row r="193" spans="1:82" hidden="1" x14ac:dyDescent="0.3">
      <c r="A193" s="7">
        <f t="shared" si="37"/>
        <v>0</v>
      </c>
      <c r="B193" s="170"/>
      <c r="C193" s="171"/>
      <c r="D193" s="172"/>
      <c r="E193" s="170"/>
      <c r="F193" s="173"/>
      <c r="G193" s="173"/>
      <c r="H193" s="173"/>
      <c r="I193" s="170"/>
      <c r="J193" s="170"/>
      <c r="K193" s="170"/>
      <c r="L193" s="170"/>
      <c r="M193" s="170"/>
      <c r="N193" s="180"/>
      <c r="O193" s="180"/>
      <c r="P193" s="170"/>
      <c r="Q193" s="170"/>
      <c r="R193" s="170"/>
      <c r="S193" s="170"/>
      <c r="T193" s="174"/>
      <c r="U193" s="175"/>
      <c r="V193" s="170"/>
      <c r="W193" s="170"/>
      <c r="X193" s="175"/>
      <c r="Y193" s="175"/>
      <c r="Z193" s="170"/>
      <c r="AA193" s="188"/>
      <c r="AB193" s="188"/>
      <c r="AC193" s="170"/>
      <c r="AD193" s="176"/>
      <c r="AE193" s="170"/>
      <c r="AF193" s="176"/>
      <c r="AG193" s="176"/>
      <c r="AH193" s="176"/>
      <c r="AI193" s="189"/>
      <c r="AJ193" s="176"/>
      <c r="AK193" s="174"/>
      <c r="AL193" s="190"/>
      <c r="AM193" s="176"/>
      <c r="AN193" s="170"/>
      <c r="AO193" s="191"/>
      <c r="AP193" s="191"/>
      <c r="AQ193" s="170"/>
      <c r="AR193" s="176"/>
      <c r="AS193" s="170"/>
      <c r="AT193" s="176"/>
      <c r="AU193" s="170"/>
      <c r="AV193" s="176"/>
      <c r="AW193" s="170"/>
      <c r="AX193" s="176"/>
      <c r="AY193" s="170"/>
      <c r="AZ193" s="176"/>
      <c r="BA193" s="170"/>
      <c r="BB193" s="176"/>
      <c r="BC193" s="177"/>
      <c r="BD193" s="176"/>
      <c r="BE193" s="176"/>
      <c r="BF193" s="177"/>
      <c r="BG193" s="176"/>
      <c r="BH193" s="176"/>
      <c r="BI193" s="177"/>
      <c r="BJ193" s="177"/>
      <c r="BK193" s="176"/>
      <c r="BL193" s="176"/>
      <c r="BM193" s="178"/>
      <c r="BN193" s="178"/>
      <c r="BO193" s="179"/>
      <c r="BP193" s="179"/>
      <c r="BQ193" s="179"/>
      <c r="BR193" s="174"/>
      <c r="BS193" s="179"/>
      <c r="BT193" s="171"/>
      <c r="BU193" s="171"/>
      <c r="BV193" s="179"/>
      <c r="BW193" s="179"/>
      <c r="BX193" s="178"/>
      <c r="BY193" s="147"/>
      <c r="BZ193" s="7">
        <f t="shared" si="33"/>
        <v>0</v>
      </c>
      <c r="CA193" s="7">
        <f>+COUNTIFS($BZ$12:BZ193,BZ193)</f>
        <v>69</v>
      </c>
      <c r="CB193" s="147">
        <f t="shared" si="34"/>
        <v>0</v>
      </c>
      <c r="CC193" s="7">
        <f t="shared" si="35"/>
        <v>0</v>
      </c>
      <c r="CD193" s="7">
        <f t="shared" si="36"/>
        <v>0</v>
      </c>
    </row>
    <row r="194" spans="1:82" hidden="1" x14ac:dyDescent="0.3">
      <c r="A194" s="7">
        <f t="shared" si="37"/>
        <v>0</v>
      </c>
      <c r="B194" s="170"/>
      <c r="C194" s="171"/>
      <c r="D194" s="172"/>
      <c r="E194" s="170"/>
      <c r="F194" s="173"/>
      <c r="G194" s="173"/>
      <c r="H194" s="173"/>
      <c r="I194" s="170"/>
      <c r="J194" s="170"/>
      <c r="K194" s="170"/>
      <c r="L194" s="170"/>
      <c r="M194" s="170"/>
      <c r="N194" s="180"/>
      <c r="O194" s="180"/>
      <c r="P194" s="170"/>
      <c r="Q194" s="170"/>
      <c r="R194" s="170"/>
      <c r="S194" s="170"/>
      <c r="T194" s="174"/>
      <c r="U194" s="175"/>
      <c r="V194" s="170"/>
      <c r="W194" s="170"/>
      <c r="X194" s="175"/>
      <c r="Y194" s="175"/>
      <c r="Z194" s="170"/>
      <c r="AA194" s="188"/>
      <c r="AB194" s="188"/>
      <c r="AC194" s="170"/>
      <c r="AD194" s="176"/>
      <c r="AE194" s="170"/>
      <c r="AF194" s="176"/>
      <c r="AG194" s="176"/>
      <c r="AH194" s="176"/>
      <c r="AI194" s="189"/>
      <c r="AJ194" s="176"/>
      <c r="AK194" s="174"/>
      <c r="AL194" s="190"/>
      <c r="AM194" s="176"/>
      <c r="AN194" s="170"/>
      <c r="AO194" s="191"/>
      <c r="AP194" s="191"/>
      <c r="AQ194" s="170"/>
      <c r="AR194" s="176"/>
      <c r="AS194" s="170"/>
      <c r="AT194" s="176"/>
      <c r="AU194" s="170"/>
      <c r="AV194" s="176"/>
      <c r="AW194" s="170"/>
      <c r="AX194" s="176"/>
      <c r="AY194" s="170"/>
      <c r="AZ194" s="176"/>
      <c r="BA194" s="170"/>
      <c r="BB194" s="176"/>
      <c r="BC194" s="177"/>
      <c r="BD194" s="176"/>
      <c r="BE194" s="176"/>
      <c r="BF194" s="177"/>
      <c r="BG194" s="176"/>
      <c r="BH194" s="176"/>
      <c r="BI194" s="177"/>
      <c r="BJ194" s="177"/>
      <c r="BK194" s="176"/>
      <c r="BL194" s="176"/>
      <c r="BM194" s="178"/>
      <c r="BN194" s="178"/>
      <c r="BO194" s="179"/>
      <c r="BP194" s="179"/>
      <c r="BQ194" s="179"/>
      <c r="BR194" s="174"/>
      <c r="BS194" s="179"/>
      <c r="BT194" s="171"/>
      <c r="BU194" s="171"/>
      <c r="BV194" s="179"/>
      <c r="BW194" s="179"/>
      <c r="BX194" s="178"/>
      <c r="BY194" s="147"/>
      <c r="BZ194" s="7">
        <f t="shared" si="33"/>
        <v>0</v>
      </c>
      <c r="CA194" s="7">
        <f>+COUNTIFS($BZ$12:BZ194,BZ194)</f>
        <v>70</v>
      </c>
      <c r="CB194" s="147">
        <f t="shared" si="34"/>
        <v>0</v>
      </c>
      <c r="CC194" s="7">
        <f t="shared" si="35"/>
        <v>0</v>
      </c>
      <c r="CD194" s="7">
        <f t="shared" si="36"/>
        <v>0</v>
      </c>
    </row>
    <row r="195" spans="1:82" hidden="1" x14ac:dyDescent="0.3">
      <c r="A195" s="7">
        <f t="shared" si="37"/>
        <v>0</v>
      </c>
      <c r="B195" s="170"/>
      <c r="C195" s="171"/>
      <c r="D195" s="172"/>
      <c r="E195" s="170"/>
      <c r="F195" s="173"/>
      <c r="G195" s="173"/>
      <c r="H195" s="173"/>
      <c r="I195" s="170"/>
      <c r="J195" s="170"/>
      <c r="K195" s="170"/>
      <c r="L195" s="170"/>
      <c r="M195" s="170"/>
      <c r="N195" s="180"/>
      <c r="O195" s="180"/>
      <c r="P195" s="170"/>
      <c r="Q195" s="170"/>
      <c r="R195" s="170"/>
      <c r="S195" s="170"/>
      <c r="T195" s="174"/>
      <c r="U195" s="175"/>
      <c r="V195" s="170"/>
      <c r="W195" s="170"/>
      <c r="X195" s="175"/>
      <c r="Y195" s="175"/>
      <c r="Z195" s="170"/>
      <c r="AA195" s="188"/>
      <c r="AB195" s="188"/>
      <c r="AC195" s="170"/>
      <c r="AD195" s="176"/>
      <c r="AE195" s="170"/>
      <c r="AF195" s="176"/>
      <c r="AG195" s="176"/>
      <c r="AH195" s="176"/>
      <c r="AI195" s="189"/>
      <c r="AJ195" s="176"/>
      <c r="AK195" s="174"/>
      <c r="AL195" s="190"/>
      <c r="AM195" s="176"/>
      <c r="AN195" s="170"/>
      <c r="AO195" s="191"/>
      <c r="AP195" s="191"/>
      <c r="AQ195" s="170"/>
      <c r="AR195" s="176"/>
      <c r="AS195" s="170"/>
      <c r="AT195" s="176"/>
      <c r="AU195" s="170"/>
      <c r="AV195" s="176"/>
      <c r="AW195" s="170"/>
      <c r="AX195" s="176"/>
      <c r="AY195" s="170"/>
      <c r="AZ195" s="176"/>
      <c r="BA195" s="170"/>
      <c r="BB195" s="176"/>
      <c r="BC195" s="177"/>
      <c r="BD195" s="176"/>
      <c r="BE195" s="176"/>
      <c r="BF195" s="177"/>
      <c r="BG195" s="176"/>
      <c r="BH195" s="176"/>
      <c r="BI195" s="177"/>
      <c r="BJ195" s="177"/>
      <c r="BK195" s="176"/>
      <c r="BL195" s="176"/>
      <c r="BM195" s="178"/>
      <c r="BN195" s="178"/>
      <c r="BO195" s="179"/>
      <c r="BP195" s="179"/>
      <c r="BQ195" s="179"/>
      <c r="BR195" s="174"/>
      <c r="BS195" s="179"/>
      <c r="BT195" s="171"/>
      <c r="BU195" s="171"/>
      <c r="BV195" s="179"/>
      <c r="BW195" s="179"/>
      <c r="BX195" s="178"/>
      <c r="BY195" s="147"/>
      <c r="BZ195" s="7">
        <f t="shared" si="33"/>
        <v>0</v>
      </c>
      <c r="CA195" s="7">
        <f>+COUNTIFS($BZ$12:BZ195,BZ195)</f>
        <v>71</v>
      </c>
      <c r="CB195" s="147">
        <f t="shared" si="34"/>
        <v>0</v>
      </c>
      <c r="CC195" s="7">
        <f t="shared" si="35"/>
        <v>0</v>
      </c>
      <c r="CD195" s="7">
        <f t="shared" si="36"/>
        <v>0</v>
      </c>
    </row>
    <row r="196" spans="1:82" hidden="1" x14ac:dyDescent="0.3">
      <c r="A196" s="7">
        <f t="shared" si="37"/>
        <v>0</v>
      </c>
      <c r="B196" s="170"/>
      <c r="C196" s="171"/>
      <c r="D196" s="172"/>
      <c r="E196" s="170"/>
      <c r="F196" s="173"/>
      <c r="G196" s="173"/>
      <c r="H196" s="173"/>
      <c r="I196" s="170"/>
      <c r="J196" s="170"/>
      <c r="K196" s="170"/>
      <c r="L196" s="170"/>
      <c r="M196" s="170"/>
      <c r="N196" s="180"/>
      <c r="O196" s="180"/>
      <c r="P196" s="170"/>
      <c r="Q196" s="170"/>
      <c r="R196" s="170"/>
      <c r="S196" s="170"/>
      <c r="T196" s="174"/>
      <c r="U196" s="175"/>
      <c r="V196" s="170"/>
      <c r="W196" s="170"/>
      <c r="X196" s="175"/>
      <c r="Y196" s="175"/>
      <c r="Z196" s="170"/>
      <c r="AA196" s="188"/>
      <c r="AB196" s="188"/>
      <c r="AC196" s="170"/>
      <c r="AD196" s="176"/>
      <c r="AE196" s="170"/>
      <c r="AF196" s="176"/>
      <c r="AG196" s="176"/>
      <c r="AH196" s="176"/>
      <c r="AI196" s="189"/>
      <c r="AJ196" s="176"/>
      <c r="AK196" s="174"/>
      <c r="AL196" s="190"/>
      <c r="AM196" s="176"/>
      <c r="AN196" s="170"/>
      <c r="AO196" s="191"/>
      <c r="AP196" s="191"/>
      <c r="AQ196" s="170"/>
      <c r="AR196" s="176"/>
      <c r="AS196" s="170"/>
      <c r="AT196" s="176"/>
      <c r="AU196" s="170"/>
      <c r="AV196" s="176"/>
      <c r="AW196" s="170"/>
      <c r="AX196" s="176"/>
      <c r="AY196" s="170"/>
      <c r="AZ196" s="176"/>
      <c r="BA196" s="170"/>
      <c r="BB196" s="176"/>
      <c r="BC196" s="177"/>
      <c r="BD196" s="176"/>
      <c r="BE196" s="176"/>
      <c r="BF196" s="177"/>
      <c r="BG196" s="176"/>
      <c r="BH196" s="176"/>
      <c r="BI196" s="177"/>
      <c r="BJ196" s="177"/>
      <c r="BK196" s="176"/>
      <c r="BL196" s="176"/>
      <c r="BM196" s="178"/>
      <c r="BN196" s="178"/>
      <c r="BO196" s="179"/>
      <c r="BP196" s="179"/>
      <c r="BQ196" s="179"/>
      <c r="BR196" s="174"/>
      <c r="BS196" s="179"/>
      <c r="BT196" s="171"/>
      <c r="BU196" s="171"/>
      <c r="BV196" s="179"/>
      <c r="BW196" s="179"/>
      <c r="BX196" s="178"/>
      <c r="BY196" s="147"/>
      <c r="BZ196" s="7">
        <f t="shared" si="33"/>
        <v>0</v>
      </c>
      <c r="CA196" s="7">
        <f>+COUNTIFS($BZ$12:BZ196,BZ196)</f>
        <v>72</v>
      </c>
      <c r="CB196" s="147">
        <f t="shared" si="34"/>
        <v>0</v>
      </c>
      <c r="CC196" s="7">
        <f t="shared" si="35"/>
        <v>0</v>
      </c>
      <c r="CD196" s="7">
        <f t="shared" si="36"/>
        <v>0</v>
      </c>
    </row>
    <row r="197" spans="1:82" hidden="1" x14ac:dyDescent="0.3">
      <c r="A197" s="7">
        <f t="shared" si="37"/>
        <v>0</v>
      </c>
      <c r="B197" s="170"/>
      <c r="C197" s="171"/>
      <c r="D197" s="172"/>
      <c r="E197" s="170"/>
      <c r="F197" s="173"/>
      <c r="G197" s="173"/>
      <c r="H197" s="173"/>
      <c r="I197" s="170"/>
      <c r="J197" s="170"/>
      <c r="K197" s="170"/>
      <c r="L197" s="170"/>
      <c r="M197" s="170"/>
      <c r="N197" s="180"/>
      <c r="O197" s="180"/>
      <c r="P197" s="170"/>
      <c r="Q197" s="170"/>
      <c r="R197" s="170"/>
      <c r="S197" s="170"/>
      <c r="T197" s="174"/>
      <c r="U197" s="175"/>
      <c r="V197" s="170"/>
      <c r="W197" s="170"/>
      <c r="X197" s="175"/>
      <c r="Y197" s="175"/>
      <c r="Z197" s="170"/>
      <c r="AA197" s="188"/>
      <c r="AB197" s="188"/>
      <c r="AC197" s="170"/>
      <c r="AD197" s="176"/>
      <c r="AE197" s="170"/>
      <c r="AF197" s="176"/>
      <c r="AG197" s="176"/>
      <c r="AH197" s="176"/>
      <c r="AI197" s="189"/>
      <c r="AJ197" s="176"/>
      <c r="AK197" s="174"/>
      <c r="AL197" s="190"/>
      <c r="AM197" s="176"/>
      <c r="AN197" s="170"/>
      <c r="AO197" s="191"/>
      <c r="AP197" s="191"/>
      <c r="AQ197" s="170"/>
      <c r="AR197" s="176"/>
      <c r="AS197" s="170"/>
      <c r="AT197" s="176"/>
      <c r="AU197" s="170"/>
      <c r="AV197" s="176"/>
      <c r="AW197" s="170"/>
      <c r="AX197" s="176"/>
      <c r="AY197" s="170"/>
      <c r="AZ197" s="176"/>
      <c r="BA197" s="170"/>
      <c r="BB197" s="176"/>
      <c r="BC197" s="177"/>
      <c r="BD197" s="176"/>
      <c r="BE197" s="176"/>
      <c r="BF197" s="177"/>
      <c r="BG197" s="176"/>
      <c r="BH197" s="176"/>
      <c r="BI197" s="177"/>
      <c r="BJ197" s="177"/>
      <c r="BK197" s="176"/>
      <c r="BL197" s="176"/>
      <c r="BM197" s="178"/>
      <c r="BN197" s="178"/>
      <c r="BO197" s="179"/>
      <c r="BP197" s="179"/>
      <c r="BQ197" s="179"/>
      <c r="BR197" s="174"/>
      <c r="BS197" s="179"/>
      <c r="BT197" s="171"/>
      <c r="BU197" s="171"/>
      <c r="BV197" s="179"/>
      <c r="BW197" s="179"/>
      <c r="BX197" s="178"/>
      <c r="BY197" s="147"/>
      <c r="BZ197" s="7">
        <f t="shared" si="33"/>
        <v>0</v>
      </c>
      <c r="CA197" s="7">
        <f>+COUNTIFS($BZ$12:BZ197,BZ197)</f>
        <v>73</v>
      </c>
      <c r="CB197" s="147">
        <f t="shared" si="34"/>
        <v>0</v>
      </c>
      <c r="CC197" s="7">
        <f t="shared" si="35"/>
        <v>0</v>
      </c>
      <c r="CD197" s="7">
        <f t="shared" si="36"/>
        <v>0</v>
      </c>
    </row>
    <row r="198" spans="1:82" hidden="1" x14ac:dyDescent="0.3">
      <c r="A198" s="7">
        <f t="shared" si="37"/>
        <v>0</v>
      </c>
      <c r="B198" s="170"/>
      <c r="C198" s="171"/>
      <c r="D198" s="172"/>
      <c r="E198" s="170"/>
      <c r="F198" s="173"/>
      <c r="G198" s="173"/>
      <c r="H198" s="173"/>
      <c r="I198" s="170"/>
      <c r="J198" s="170"/>
      <c r="K198" s="170"/>
      <c r="L198" s="170"/>
      <c r="M198" s="170"/>
      <c r="N198" s="180"/>
      <c r="O198" s="180"/>
      <c r="P198" s="170"/>
      <c r="Q198" s="170"/>
      <c r="R198" s="170"/>
      <c r="S198" s="170"/>
      <c r="T198" s="174"/>
      <c r="U198" s="175"/>
      <c r="V198" s="170"/>
      <c r="W198" s="170"/>
      <c r="X198" s="175"/>
      <c r="Y198" s="175"/>
      <c r="Z198" s="170"/>
      <c r="AA198" s="188"/>
      <c r="AB198" s="188"/>
      <c r="AC198" s="170"/>
      <c r="AD198" s="176"/>
      <c r="AE198" s="170"/>
      <c r="AF198" s="176"/>
      <c r="AG198" s="176"/>
      <c r="AH198" s="176"/>
      <c r="AI198" s="189"/>
      <c r="AJ198" s="176"/>
      <c r="AK198" s="174"/>
      <c r="AL198" s="190"/>
      <c r="AM198" s="176"/>
      <c r="AN198" s="170"/>
      <c r="AO198" s="191"/>
      <c r="AP198" s="191"/>
      <c r="AQ198" s="170"/>
      <c r="AR198" s="176"/>
      <c r="AS198" s="170"/>
      <c r="AT198" s="176"/>
      <c r="AU198" s="170"/>
      <c r="AV198" s="176"/>
      <c r="AW198" s="170"/>
      <c r="AX198" s="176"/>
      <c r="AY198" s="170"/>
      <c r="AZ198" s="176"/>
      <c r="BA198" s="170"/>
      <c r="BB198" s="176"/>
      <c r="BC198" s="177"/>
      <c r="BD198" s="176"/>
      <c r="BE198" s="176"/>
      <c r="BF198" s="177"/>
      <c r="BG198" s="176"/>
      <c r="BH198" s="176"/>
      <c r="BI198" s="177"/>
      <c r="BJ198" s="177"/>
      <c r="BK198" s="176"/>
      <c r="BL198" s="176"/>
      <c r="BM198" s="178"/>
      <c r="BN198" s="178"/>
      <c r="BO198" s="179"/>
      <c r="BP198" s="179"/>
      <c r="BQ198" s="179"/>
      <c r="BR198" s="174"/>
      <c r="BS198" s="179"/>
      <c r="BT198" s="171"/>
      <c r="BU198" s="171"/>
      <c r="BV198" s="179"/>
      <c r="BW198" s="179"/>
      <c r="BX198" s="178"/>
      <c r="BY198" s="147"/>
      <c r="BZ198" s="7">
        <f t="shared" si="33"/>
        <v>0</v>
      </c>
      <c r="CA198" s="7">
        <f>+COUNTIFS($BZ$12:BZ198,BZ198)</f>
        <v>74</v>
      </c>
      <c r="CB198" s="147">
        <f t="shared" si="34"/>
        <v>0</v>
      </c>
      <c r="CC198" s="7">
        <f t="shared" si="35"/>
        <v>0</v>
      </c>
      <c r="CD198" s="7">
        <f t="shared" si="36"/>
        <v>0</v>
      </c>
    </row>
    <row r="199" spans="1:82" hidden="1" x14ac:dyDescent="0.3">
      <c r="A199" s="7">
        <f t="shared" si="37"/>
        <v>0</v>
      </c>
      <c r="B199" s="170"/>
      <c r="C199" s="171"/>
      <c r="D199" s="172"/>
      <c r="E199" s="170"/>
      <c r="F199" s="173"/>
      <c r="G199" s="173"/>
      <c r="H199" s="173"/>
      <c r="I199" s="170"/>
      <c r="J199" s="170"/>
      <c r="K199" s="170"/>
      <c r="L199" s="170"/>
      <c r="M199" s="170"/>
      <c r="N199" s="180"/>
      <c r="O199" s="180"/>
      <c r="P199" s="170"/>
      <c r="Q199" s="170"/>
      <c r="R199" s="170"/>
      <c r="S199" s="170"/>
      <c r="T199" s="174"/>
      <c r="U199" s="175"/>
      <c r="V199" s="170"/>
      <c r="W199" s="170"/>
      <c r="X199" s="175"/>
      <c r="Y199" s="175"/>
      <c r="Z199" s="170"/>
      <c r="AA199" s="188"/>
      <c r="AB199" s="188"/>
      <c r="AC199" s="170"/>
      <c r="AD199" s="176"/>
      <c r="AE199" s="170"/>
      <c r="AF199" s="176"/>
      <c r="AG199" s="176"/>
      <c r="AH199" s="176"/>
      <c r="AI199" s="189"/>
      <c r="AJ199" s="176"/>
      <c r="AK199" s="174"/>
      <c r="AL199" s="190"/>
      <c r="AM199" s="176"/>
      <c r="AN199" s="170"/>
      <c r="AO199" s="191"/>
      <c r="AP199" s="191"/>
      <c r="AQ199" s="170"/>
      <c r="AR199" s="176"/>
      <c r="AS199" s="170"/>
      <c r="AT199" s="176"/>
      <c r="AU199" s="170"/>
      <c r="AV199" s="176"/>
      <c r="AW199" s="170"/>
      <c r="AX199" s="176"/>
      <c r="AY199" s="170"/>
      <c r="AZ199" s="176"/>
      <c r="BA199" s="170"/>
      <c r="BB199" s="176"/>
      <c r="BC199" s="177"/>
      <c r="BD199" s="176"/>
      <c r="BE199" s="176"/>
      <c r="BF199" s="177"/>
      <c r="BG199" s="176"/>
      <c r="BH199" s="176"/>
      <c r="BI199" s="177"/>
      <c r="BJ199" s="177"/>
      <c r="BK199" s="176"/>
      <c r="BL199" s="176"/>
      <c r="BM199" s="178"/>
      <c r="BN199" s="178"/>
      <c r="BO199" s="179"/>
      <c r="BP199" s="179"/>
      <c r="BQ199" s="179"/>
      <c r="BR199" s="174"/>
      <c r="BS199" s="179"/>
      <c r="BT199" s="171"/>
      <c r="BU199" s="171"/>
      <c r="BV199" s="179"/>
      <c r="BW199" s="179"/>
      <c r="BX199" s="178"/>
      <c r="BY199" s="147"/>
      <c r="BZ199" s="7">
        <f t="shared" ref="BZ199:BZ262" si="38">+H199</f>
        <v>0</v>
      </c>
      <c r="CA199" s="7">
        <f>+COUNTIFS($BZ$12:BZ199,BZ199)</f>
        <v>75</v>
      </c>
      <c r="CB199" s="147">
        <f t="shared" ref="CB199:CB262" si="39">+D199</f>
        <v>0</v>
      </c>
      <c r="CC199" s="7">
        <f t="shared" ref="CC199:CC262" si="40">+F199</f>
        <v>0</v>
      </c>
      <c r="CD199" s="7">
        <f t="shared" ref="CD199:CD262" si="41">+G199</f>
        <v>0</v>
      </c>
    </row>
    <row r="200" spans="1:82" hidden="1" x14ac:dyDescent="0.3">
      <c r="A200" s="7">
        <f t="shared" ref="A200:A263" si="42">+H200</f>
        <v>0</v>
      </c>
      <c r="B200" s="170"/>
      <c r="C200" s="171"/>
      <c r="D200" s="172"/>
      <c r="E200" s="170"/>
      <c r="F200" s="173"/>
      <c r="G200" s="173"/>
      <c r="H200" s="173"/>
      <c r="I200" s="170"/>
      <c r="J200" s="170"/>
      <c r="K200" s="170"/>
      <c r="L200" s="170"/>
      <c r="M200" s="170"/>
      <c r="N200" s="180"/>
      <c r="O200" s="180"/>
      <c r="P200" s="170"/>
      <c r="Q200" s="170"/>
      <c r="R200" s="170"/>
      <c r="S200" s="170"/>
      <c r="T200" s="174"/>
      <c r="U200" s="175"/>
      <c r="V200" s="170"/>
      <c r="W200" s="170"/>
      <c r="X200" s="175"/>
      <c r="Y200" s="175"/>
      <c r="Z200" s="170"/>
      <c r="AA200" s="188"/>
      <c r="AB200" s="188"/>
      <c r="AC200" s="170"/>
      <c r="AD200" s="176"/>
      <c r="AE200" s="170"/>
      <c r="AF200" s="176"/>
      <c r="AG200" s="176"/>
      <c r="AH200" s="176"/>
      <c r="AI200" s="189"/>
      <c r="AJ200" s="176"/>
      <c r="AK200" s="174"/>
      <c r="AL200" s="190"/>
      <c r="AM200" s="176"/>
      <c r="AN200" s="170"/>
      <c r="AO200" s="191"/>
      <c r="AP200" s="191"/>
      <c r="AQ200" s="170"/>
      <c r="AR200" s="176"/>
      <c r="AS200" s="170"/>
      <c r="AT200" s="176"/>
      <c r="AU200" s="170"/>
      <c r="AV200" s="176"/>
      <c r="AW200" s="170"/>
      <c r="AX200" s="176"/>
      <c r="AY200" s="170"/>
      <c r="AZ200" s="176"/>
      <c r="BA200" s="170"/>
      <c r="BB200" s="176"/>
      <c r="BC200" s="177"/>
      <c r="BD200" s="176"/>
      <c r="BE200" s="176"/>
      <c r="BF200" s="177"/>
      <c r="BG200" s="176"/>
      <c r="BH200" s="176"/>
      <c r="BI200" s="177"/>
      <c r="BJ200" s="177"/>
      <c r="BK200" s="176"/>
      <c r="BL200" s="176"/>
      <c r="BM200" s="178"/>
      <c r="BN200" s="178"/>
      <c r="BO200" s="179"/>
      <c r="BP200" s="179"/>
      <c r="BQ200" s="179"/>
      <c r="BR200" s="174"/>
      <c r="BS200" s="179"/>
      <c r="BT200" s="171"/>
      <c r="BU200" s="171"/>
      <c r="BV200" s="179"/>
      <c r="BW200" s="179"/>
      <c r="BX200" s="178"/>
      <c r="BY200" s="147"/>
      <c r="BZ200" s="7">
        <f t="shared" si="38"/>
        <v>0</v>
      </c>
      <c r="CA200" s="7">
        <f>+COUNTIFS($BZ$12:BZ200,BZ200)</f>
        <v>76</v>
      </c>
      <c r="CB200" s="147">
        <f t="shared" si="39"/>
        <v>0</v>
      </c>
      <c r="CC200" s="7">
        <f t="shared" si="40"/>
        <v>0</v>
      </c>
      <c r="CD200" s="7">
        <f t="shared" si="41"/>
        <v>0</v>
      </c>
    </row>
    <row r="201" spans="1:82" hidden="1" x14ac:dyDescent="0.3">
      <c r="A201" s="7">
        <f t="shared" si="42"/>
        <v>0</v>
      </c>
      <c r="B201" s="170"/>
      <c r="C201" s="171"/>
      <c r="D201" s="172"/>
      <c r="E201" s="170"/>
      <c r="F201" s="173"/>
      <c r="G201" s="173"/>
      <c r="H201" s="173"/>
      <c r="I201" s="170"/>
      <c r="J201" s="170"/>
      <c r="K201" s="170"/>
      <c r="L201" s="170"/>
      <c r="M201" s="170"/>
      <c r="N201" s="180"/>
      <c r="O201" s="180"/>
      <c r="P201" s="170"/>
      <c r="Q201" s="170"/>
      <c r="R201" s="170"/>
      <c r="S201" s="170"/>
      <c r="T201" s="174"/>
      <c r="U201" s="175"/>
      <c r="V201" s="170"/>
      <c r="W201" s="170"/>
      <c r="X201" s="175"/>
      <c r="Y201" s="175"/>
      <c r="Z201" s="170"/>
      <c r="AA201" s="188"/>
      <c r="AB201" s="188"/>
      <c r="AC201" s="170"/>
      <c r="AD201" s="176"/>
      <c r="AE201" s="170"/>
      <c r="AF201" s="176"/>
      <c r="AG201" s="176"/>
      <c r="AH201" s="176"/>
      <c r="AI201" s="189"/>
      <c r="AJ201" s="176"/>
      <c r="AK201" s="174"/>
      <c r="AL201" s="190"/>
      <c r="AM201" s="176"/>
      <c r="AN201" s="170"/>
      <c r="AO201" s="191"/>
      <c r="AP201" s="191"/>
      <c r="AQ201" s="170"/>
      <c r="AR201" s="176"/>
      <c r="AS201" s="170"/>
      <c r="AT201" s="176"/>
      <c r="AU201" s="170"/>
      <c r="AV201" s="176"/>
      <c r="AW201" s="170"/>
      <c r="AX201" s="176"/>
      <c r="AY201" s="170"/>
      <c r="AZ201" s="176"/>
      <c r="BA201" s="170"/>
      <c r="BB201" s="176"/>
      <c r="BC201" s="177"/>
      <c r="BD201" s="176"/>
      <c r="BE201" s="176"/>
      <c r="BF201" s="177"/>
      <c r="BG201" s="176"/>
      <c r="BH201" s="176"/>
      <c r="BI201" s="177"/>
      <c r="BJ201" s="177"/>
      <c r="BK201" s="176"/>
      <c r="BL201" s="176"/>
      <c r="BM201" s="178"/>
      <c r="BN201" s="178"/>
      <c r="BO201" s="179"/>
      <c r="BP201" s="179"/>
      <c r="BQ201" s="179"/>
      <c r="BR201" s="174"/>
      <c r="BS201" s="179"/>
      <c r="BT201" s="171"/>
      <c r="BU201" s="171"/>
      <c r="BV201" s="179"/>
      <c r="BW201" s="179"/>
      <c r="BX201" s="178"/>
      <c r="BY201" s="147"/>
      <c r="BZ201" s="7">
        <f t="shared" si="38"/>
        <v>0</v>
      </c>
      <c r="CA201" s="7">
        <f>+COUNTIFS($BZ$12:BZ201,BZ201)</f>
        <v>77</v>
      </c>
      <c r="CB201" s="147">
        <f t="shared" si="39"/>
        <v>0</v>
      </c>
      <c r="CC201" s="7">
        <f t="shared" si="40"/>
        <v>0</v>
      </c>
      <c r="CD201" s="7">
        <f t="shared" si="41"/>
        <v>0</v>
      </c>
    </row>
    <row r="202" spans="1:82" hidden="1" x14ac:dyDescent="0.3">
      <c r="A202" s="7">
        <f t="shared" si="42"/>
        <v>0</v>
      </c>
      <c r="B202" s="170"/>
      <c r="C202" s="171"/>
      <c r="D202" s="172"/>
      <c r="E202" s="170"/>
      <c r="F202" s="173"/>
      <c r="G202" s="173"/>
      <c r="H202" s="173"/>
      <c r="I202" s="170"/>
      <c r="J202" s="170"/>
      <c r="K202" s="170"/>
      <c r="L202" s="170"/>
      <c r="M202" s="170"/>
      <c r="N202" s="180"/>
      <c r="O202" s="180"/>
      <c r="P202" s="170"/>
      <c r="Q202" s="170"/>
      <c r="R202" s="170"/>
      <c r="S202" s="170"/>
      <c r="T202" s="174"/>
      <c r="U202" s="175"/>
      <c r="V202" s="170"/>
      <c r="W202" s="170"/>
      <c r="X202" s="175"/>
      <c r="Y202" s="175"/>
      <c r="Z202" s="170"/>
      <c r="AA202" s="188"/>
      <c r="AB202" s="188"/>
      <c r="AC202" s="170"/>
      <c r="AD202" s="176"/>
      <c r="AE202" s="170"/>
      <c r="AF202" s="176"/>
      <c r="AG202" s="176"/>
      <c r="AH202" s="176"/>
      <c r="AI202" s="189"/>
      <c r="AJ202" s="176"/>
      <c r="AK202" s="174"/>
      <c r="AL202" s="190"/>
      <c r="AM202" s="176"/>
      <c r="AN202" s="170"/>
      <c r="AO202" s="191"/>
      <c r="AP202" s="191"/>
      <c r="AQ202" s="170"/>
      <c r="AR202" s="176"/>
      <c r="AS202" s="170"/>
      <c r="AT202" s="176"/>
      <c r="AU202" s="170"/>
      <c r="AV202" s="176"/>
      <c r="AW202" s="170"/>
      <c r="AX202" s="176"/>
      <c r="AY202" s="170"/>
      <c r="AZ202" s="176"/>
      <c r="BA202" s="170"/>
      <c r="BB202" s="176"/>
      <c r="BC202" s="177"/>
      <c r="BD202" s="176"/>
      <c r="BE202" s="176"/>
      <c r="BF202" s="177"/>
      <c r="BG202" s="176"/>
      <c r="BH202" s="176"/>
      <c r="BI202" s="177"/>
      <c r="BJ202" s="177"/>
      <c r="BK202" s="176"/>
      <c r="BL202" s="176"/>
      <c r="BM202" s="178"/>
      <c r="BN202" s="178"/>
      <c r="BO202" s="179"/>
      <c r="BP202" s="179"/>
      <c r="BQ202" s="179"/>
      <c r="BR202" s="174"/>
      <c r="BS202" s="179"/>
      <c r="BT202" s="171"/>
      <c r="BU202" s="171"/>
      <c r="BV202" s="179"/>
      <c r="BW202" s="179"/>
      <c r="BX202" s="178"/>
      <c r="BY202" s="147"/>
      <c r="BZ202" s="7">
        <f t="shared" si="38"/>
        <v>0</v>
      </c>
      <c r="CA202" s="7">
        <f>+COUNTIFS($BZ$12:BZ202,BZ202)</f>
        <v>78</v>
      </c>
      <c r="CB202" s="147">
        <f t="shared" si="39"/>
        <v>0</v>
      </c>
      <c r="CC202" s="7">
        <f t="shared" si="40"/>
        <v>0</v>
      </c>
      <c r="CD202" s="7">
        <f t="shared" si="41"/>
        <v>0</v>
      </c>
    </row>
    <row r="203" spans="1:82" hidden="1" x14ac:dyDescent="0.3">
      <c r="A203" s="7">
        <f t="shared" si="42"/>
        <v>0</v>
      </c>
      <c r="B203" s="170"/>
      <c r="C203" s="171"/>
      <c r="D203" s="172"/>
      <c r="E203" s="170"/>
      <c r="F203" s="173"/>
      <c r="G203" s="173"/>
      <c r="H203" s="173"/>
      <c r="I203" s="170"/>
      <c r="J203" s="170"/>
      <c r="K203" s="170"/>
      <c r="L203" s="170"/>
      <c r="M203" s="170"/>
      <c r="N203" s="180"/>
      <c r="O203" s="180"/>
      <c r="P203" s="170"/>
      <c r="Q203" s="170"/>
      <c r="R203" s="170"/>
      <c r="S203" s="170"/>
      <c r="T203" s="174"/>
      <c r="U203" s="175"/>
      <c r="V203" s="170"/>
      <c r="W203" s="170"/>
      <c r="X203" s="175"/>
      <c r="Y203" s="175"/>
      <c r="Z203" s="170"/>
      <c r="AA203" s="188"/>
      <c r="AB203" s="188"/>
      <c r="AC203" s="170"/>
      <c r="AD203" s="176"/>
      <c r="AE203" s="170"/>
      <c r="AF203" s="176"/>
      <c r="AG203" s="176"/>
      <c r="AH203" s="176"/>
      <c r="AI203" s="189"/>
      <c r="AJ203" s="176"/>
      <c r="AK203" s="174"/>
      <c r="AL203" s="190"/>
      <c r="AM203" s="176"/>
      <c r="AN203" s="170"/>
      <c r="AO203" s="191"/>
      <c r="AP203" s="191"/>
      <c r="AQ203" s="170"/>
      <c r="AR203" s="176"/>
      <c r="AS203" s="170"/>
      <c r="AT203" s="176"/>
      <c r="AU203" s="170"/>
      <c r="AV203" s="176"/>
      <c r="AW203" s="170"/>
      <c r="AX203" s="176"/>
      <c r="AY203" s="170"/>
      <c r="AZ203" s="176"/>
      <c r="BA203" s="170"/>
      <c r="BB203" s="176"/>
      <c r="BC203" s="177"/>
      <c r="BD203" s="176"/>
      <c r="BE203" s="176"/>
      <c r="BF203" s="177"/>
      <c r="BG203" s="176"/>
      <c r="BH203" s="176"/>
      <c r="BI203" s="177"/>
      <c r="BJ203" s="177"/>
      <c r="BK203" s="176"/>
      <c r="BL203" s="176"/>
      <c r="BM203" s="178"/>
      <c r="BN203" s="178"/>
      <c r="BO203" s="179"/>
      <c r="BP203" s="179"/>
      <c r="BQ203" s="179"/>
      <c r="BR203" s="174"/>
      <c r="BS203" s="179"/>
      <c r="BT203" s="171"/>
      <c r="BU203" s="171"/>
      <c r="BV203" s="179"/>
      <c r="BW203" s="179"/>
      <c r="BX203" s="178"/>
      <c r="BY203" s="147"/>
      <c r="BZ203" s="7">
        <f t="shared" si="38"/>
        <v>0</v>
      </c>
      <c r="CA203" s="7">
        <f>+COUNTIFS($BZ$12:BZ203,BZ203)</f>
        <v>79</v>
      </c>
      <c r="CB203" s="147">
        <f t="shared" si="39"/>
        <v>0</v>
      </c>
      <c r="CC203" s="7">
        <f t="shared" si="40"/>
        <v>0</v>
      </c>
      <c r="CD203" s="7">
        <f t="shared" si="41"/>
        <v>0</v>
      </c>
    </row>
    <row r="204" spans="1:82" hidden="1" x14ac:dyDescent="0.3">
      <c r="A204" s="7">
        <f t="shared" si="42"/>
        <v>0</v>
      </c>
      <c r="B204" s="170"/>
      <c r="C204" s="171"/>
      <c r="D204" s="172"/>
      <c r="E204" s="170"/>
      <c r="F204" s="173"/>
      <c r="G204" s="173"/>
      <c r="H204" s="173"/>
      <c r="I204" s="170"/>
      <c r="J204" s="170"/>
      <c r="K204" s="170"/>
      <c r="L204" s="170"/>
      <c r="M204" s="170"/>
      <c r="N204" s="180"/>
      <c r="O204" s="180"/>
      <c r="P204" s="170"/>
      <c r="Q204" s="170"/>
      <c r="R204" s="170"/>
      <c r="S204" s="170"/>
      <c r="T204" s="174"/>
      <c r="U204" s="175"/>
      <c r="V204" s="170"/>
      <c r="W204" s="170"/>
      <c r="X204" s="175"/>
      <c r="Y204" s="175"/>
      <c r="Z204" s="170"/>
      <c r="AA204" s="188"/>
      <c r="AB204" s="188"/>
      <c r="AC204" s="170"/>
      <c r="AD204" s="176"/>
      <c r="AE204" s="170"/>
      <c r="AF204" s="176"/>
      <c r="AG204" s="176"/>
      <c r="AH204" s="176"/>
      <c r="AI204" s="189"/>
      <c r="AJ204" s="176"/>
      <c r="AK204" s="174"/>
      <c r="AL204" s="190"/>
      <c r="AM204" s="176"/>
      <c r="AN204" s="170"/>
      <c r="AO204" s="191"/>
      <c r="AP204" s="191"/>
      <c r="AQ204" s="170"/>
      <c r="AR204" s="176"/>
      <c r="AS204" s="170"/>
      <c r="AT204" s="176"/>
      <c r="AU204" s="170"/>
      <c r="AV204" s="176"/>
      <c r="AW204" s="170"/>
      <c r="AX204" s="176"/>
      <c r="AY204" s="170"/>
      <c r="AZ204" s="176"/>
      <c r="BA204" s="170"/>
      <c r="BB204" s="176"/>
      <c r="BC204" s="177"/>
      <c r="BD204" s="176"/>
      <c r="BE204" s="176"/>
      <c r="BF204" s="177"/>
      <c r="BG204" s="176"/>
      <c r="BH204" s="176"/>
      <c r="BI204" s="177"/>
      <c r="BJ204" s="177"/>
      <c r="BK204" s="176"/>
      <c r="BL204" s="176"/>
      <c r="BM204" s="178"/>
      <c r="BN204" s="178"/>
      <c r="BO204" s="179"/>
      <c r="BP204" s="179"/>
      <c r="BQ204" s="179"/>
      <c r="BR204" s="174"/>
      <c r="BS204" s="179"/>
      <c r="BT204" s="171"/>
      <c r="BU204" s="171"/>
      <c r="BV204" s="179"/>
      <c r="BW204" s="179"/>
      <c r="BX204" s="178"/>
      <c r="BY204" s="147"/>
      <c r="BZ204" s="7">
        <f t="shared" si="38"/>
        <v>0</v>
      </c>
      <c r="CA204" s="7">
        <f>+COUNTIFS($BZ$12:BZ204,BZ204)</f>
        <v>80</v>
      </c>
      <c r="CB204" s="147">
        <f t="shared" si="39"/>
        <v>0</v>
      </c>
      <c r="CC204" s="7">
        <f t="shared" si="40"/>
        <v>0</v>
      </c>
      <c r="CD204" s="7">
        <f t="shared" si="41"/>
        <v>0</v>
      </c>
    </row>
    <row r="205" spans="1:82" hidden="1" x14ac:dyDescent="0.3">
      <c r="A205" s="7">
        <f t="shared" si="42"/>
        <v>0</v>
      </c>
      <c r="B205" s="170"/>
      <c r="C205" s="171"/>
      <c r="D205" s="172"/>
      <c r="E205" s="170"/>
      <c r="F205" s="173"/>
      <c r="G205" s="173"/>
      <c r="H205" s="173"/>
      <c r="I205" s="170"/>
      <c r="J205" s="170"/>
      <c r="K205" s="170"/>
      <c r="L205" s="170"/>
      <c r="M205" s="170"/>
      <c r="N205" s="180"/>
      <c r="O205" s="180"/>
      <c r="P205" s="170"/>
      <c r="Q205" s="170"/>
      <c r="R205" s="170"/>
      <c r="S205" s="170"/>
      <c r="T205" s="174"/>
      <c r="U205" s="175"/>
      <c r="V205" s="170"/>
      <c r="W205" s="170"/>
      <c r="X205" s="175"/>
      <c r="Y205" s="175"/>
      <c r="Z205" s="170"/>
      <c r="AA205" s="188"/>
      <c r="AB205" s="188"/>
      <c r="AC205" s="170"/>
      <c r="AD205" s="176"/>
      <c r="AE205" s="170"/>
      <c r="AF205" s="176"/>
      <c r="AG205" s="176"/>
      <c r="AH205" s="176"/>
      <c r="AI205" s="189"/>
      <c r="AJ205" s="176"/>
      <c r="AK205" s="174"/>
      <c r="AL205" s="190"/>
      <c r="AM205" s="176"/>
      <c r="AN205" s="170"/>
      <c r="AO205" s="191"/>
      <c r="AP205" s="191"/>
      <c r="AQ205" s="170"/>
      <c r="AR205" s="176"/>
      <c r="AS205" s="170"/>
      <c r="AT205" s="176"/>
      <c r="AU205" s="170"/>
      <c r="AV205" s="176"/>
      <c r="AW205" s="170"/>
      <c r="AX205" s="176"/>
      <c r="AY205" s="170"/>
      <c r="AZ205" s="176"/>
      <c r="BA205" s="170"/>
      <c r="BB205" s="176"/>
      <c r="BC205" s="177"/>
      <c r="BD205" s="176"/>
      <c r="BE205" s="176"/>
      <c r="BF205" s="177"/>
      <c r="BG205" s="176"/>
      <c r="BH205" s="176"/>
      <c r="BI205" s="177"/>
      <c r="BJ205" s="177"/>
      <c r="BK205" s="176"/>
      <c r="BL205" s="176"/>
      <c r="BM205" s="178"/>
      <c r="BN205" s="178"/>
      <c r="BO205" s="179"/>
      <c r="BP205" s="179"/>
      <c r="BQ205" s="179"/>
      <c r="BR205" s="174"/>
      <c r="BS205" s="179"/>
      <c r="BT205" s="171"/>
      <c r="BU205" s="171"/>
      <c r="BV205" s="179"/>
      <c r="BW205" s="179"/>
      <c r="BX205" s="178"/>
      <c r="BY205" s="147"/>
      <c r="BZ205" s="7">
        <f t="shared" si="38"/>
        <v>0</v>
      </c>
      <c r="CA205" s="7">
        <f>+COUNTIFS($BZ$12:BZ205,BZ205)</f>
        <v>81</v>
      </c>
      <c r="CB205" s="147">
        <f t="shared" si="39"/>
        <v>0</v>
      </c>
      <c r="CC205" s="7">
        <f t="shared" si="40"/>
        <v>0</v>
      </c>
      <c r="CD205" s="7">
        <f t="shared" si="41"/>
        <v>0</v>
      </c>
    </row>
    <row r="206" spans="1:82" hidden="1" x14ac:dyDescent="0.3">
      <c r="A206" s="7">
        <f t="shared" si="42"/>
        <v>0</v>
      </c>
      <c r="B206" s="170"/>
      <c r="C206" s="171"/>
      <c r="D206" s="172"/>
      <c r="E206" s="170"/>
      <c r="F206" s="173"/>
      <c r="G206" s="173"/>
      <c r="H206" s="173"/>
      <c r="I206" s="170"/>
      <c r="J206" s="170"/>
      <c r="K206" s="170"/>
      <c r="L206" s="170"/>
      <c r="M206" s="170"/>
      <c r="N206" s="180"/>
      <c r="O206" s="180"/>
      <c r="P206" s="170"/>
      <c r="Q206" s="170"/>
      <c r="R206" s="170"/>
      <c r="S206" s="170"/>
      <c r="T206" s="174"/>
      <c r="U206" s="175"/>
      <c r="V206" s="170"/>
      <c r="W206" s="170"/>
      <c r="X206" s="175"/>
      <c r="Y206" s="175"/>
      <c r="Z206" s="170"/>
      <c r="AA206" s="188"/>
      <c r="AB206" s="188"/>
      <c r="AC206" s="170"/>
      <c r="AD206" s="176"/>
      <c r="AE206" s="170"/>
      <c r="AF206" s="176"/>
      <c r="AG206" s="176"/>
      <c r="AH206" s="176"/>
      <c r="AI206" s="189"/>
      <c r="AJ206" s="176"/>
      <c r="AK206" s="174"/>
      <c r="AL206" s="190"/>
      <c r="AM206" s="176"/>
      <c r="AN206" s="170"/>
      <c r="AO206" s="191"/>
      <c r="AP206" s="191"/>
      <c r="AQ206" s="170"/>
      <c r="AR206" s="176"/>
      <c r="AS206" s="170"/>
      <c r="AT206" s="176"/>
      <c r="AU206" s="170"/>
      <c r="AV206" s="176"/>
      <c r="AW206" s="170"/>
      <c r="AX206" s="176"/>
      <c r="AY206" s="170"/>
      <c r="AZ206" s="176"/>
      <c r="BA206" s="170"/>
      <c r="BB206" s="176"/>
      <c r="BC206" s="177"/>
      <c r="BD206" s="176"/>
      <c r="BE206" s="176"/>
      <c r="BF206" s="177"/>
      <c r="BG206" s="176"/>
      <c r="BH206" s="176"/>
      <c r="BI206" s="177"/>
      <c r="BJ206" s="177"/>
      <c r="BK206" s="176"/>
      <c r="BL206" s="176"/>
      <c r="BM206" s="178"/>
      <c r="BN206" s="178"/>
      <c r="BO206" s="179"/>
      <c r="BP206" s="179"/>
      <c r="BQ206" s="179"/>
      <c r="BR206" s="174"/>
      <c r="BS206" s="179"/>
      <c r="BT206" s="171"/>
      <c r="BU206" s="171"/>
      <c r="BV206" s="179"/>
      <c r="BW206" s="179"/>
      <c r="BX206" s="178"/>
      <c r="BY206" s="147"/>
      <c r="BZ206" s="7">
        <f t="shared" si="38"/>
        <v>0</v>
      </c>
      <c r="CA206" s="7">
        <f>+COUNTIFS($BZ$12:BZ206,BZ206)</f>
        <v>82</v>
      </c>
      <c r="CB206" s="147">
        <f t="shared" si="39"/>
        <v>0</v>
      </c>
      <c r="CC206" s="7">
        <f t="shared" si="40"/>
        <v>0</v>
      </c>
      <c r="CD206" s="7">
        <f t="shared" si="41"/>
        <v>0</v>
      </c>
    </row>
    <row r="207" spans="1:82" hidden="1" x14ac:dyDescent="0.3">
      <c r="A207" s="7">
        <f t="shared" si="42"/>
        <v>0</v>
      </c>
      <c r="B207" s="170"/>
      <c r="C207" s="171"/>
      <c r="D207" s="172"/>
      <c r="E207" s="170"/>
      <c r="F207" s="173"/>
      <c r="G207" s="173"/>
      <c r="H207" s="173"/>
      <c r="I207" s="170"/>
      <c r="J207" s="170"/>
      <c r="K207" s="170"/>
      <c r="L207" s="170"/>
      <c r="M207" s="170"/>
      <c r="N207" s="180"/>
      <c r="O207" s="180"/>
      <c r="P207" s="170"/>
      <c r="Q207" s="170"/>
      <c r="R207" s="170"/>
      <c r="S207" s="170"/>
      <c r="T207" s="174"/>
      <c r="U207" s="175"/>
      <c r="V207" s="170"/>
      <c r="W207" s="170"/>
      <c r="X207" s="175"/>
      <c r="Y207" s="175"/>
      <c r="Z207" s="170"/>
      <c r="AA207" s="188"/>
      <c r="AB207" s="188"/>
      <c r="AC207" s="170"/>
      <c r="AD207" s="176"/>
      <c r="AE207" s="170"/>
      <c r="AF207" s="176"/>
      <c r="AG207" s="176"/>
      <c r="AH207" s="176"/>
      <c r="AI207" s="189"/>
      <c r="AJ207" s="176"/>
      <c r="AK207" s="174"/>
      <c r="AL207" s="190"/>
      <c r="AM207" s="176"/>
      <c r="AN207" s="170"/>
      <c r="AO207" s="191"/>
      <c r="AP207" s="191"/>
      <c r="AQ207" s="170"/>
      <c r="AR207" s="176"/>
      <c r="AS207" s="170"/>
      <c r="AT207" s="176"/>
      <c r="AU207" s="170"/>
      <c r="AV207" s="176"/>
      <c r="AW207" s="170"/>
      <c r="AX207" s="176"/>
      <c r="AY207" s="170"/>
      <c r="AZ207" s="176"/>
      <c r="BA207" s="170"/>
      <c r="BB207" s="176"/>
      <c r="BC207" s="177"/>
      <c r="BD207" s="176"/>
      <c r="BE207" s="176"/>
      <c r="BF207" s="177"/>
      <c r="BG207" s="176"/>
      <c r="BH207" s="176"/>
      <c r="BI207" s="177"/>
      <c r="BJ207" s="177"/>
      <c r="BK207" s="176"/>
      <c r="BL207" s="176"/>
      <c r="BM207" s="178"/>
      <c r="BN207" s="178"/>
      <c r="BO207" s="179"/>
      <c r="BP207" s="179"/>
      <c r="BQ207" s="179"/>
      <c r="BR207" s="174"/>
      <c r="BS207" s="179"/>
      <c r="BT207" s="171"/>
      <c r="BU207" s="171"/>
      <c r="BV207" s="179"/>
      <c r="BW207" s="179"/>
      <c r="BX207" s="178"/>
      <c r="BY207" s="147"/>
      <c r="BZ207" s="7">
        <f t="shared" si="38"/>
        <v>0</v>
      </c>
      <c r="CA207" s="7">
        <f>+COUNTIFS($BZ$12:BZ207,BZ207)</f>
        <v>83</v>
      </c>
      <c r="CB207" s="147">
        <f t="shared" si="39"/>
        <v>0</v>
      </c>
      <c r="CC207" s="7">
        <f t="shared" si="40"/>
        <v>0</v>
      </c>
      <c r="CD207" s="7">
        <f t="shared" si="41"/>
        <v>0</v>
      </c>
    </row>
    <row r="208" spans="1:82" hidden="1" x14ac:dyDescent="0.3">
      <c r="A208" s="7">
        <f t="shared" si="42"/>
        <v>0</v>
      </c>
      <c r="B208" s="170"/>
      <c r="C208" s="171"/>
      <c r="D208" s="172"/>
      <c r="E208" s="170"/>
      <c r="F208" s="173"/>
      <c r="G208" s="173"/>
      <c r="H208" s="173"/>
      <c r="I208" s="170"/>
      <c r="J208" s="170"/>
      <c r="K208" s="170"/>
      <c r="L208" s="170"/>
      <c r="M208" s="170"/>
      <c r="N208" s="180"/>
      <c r="O208" s="180"/>
      <c r="P208" s="170"/>
      <c r="Q208" s="170"/>
      <c r="R208" s="170"/>
      <c r="S208" s="170"/>
      <c r="T208" s="174"/>
      <c r="U208" s="175"/>
      <c r="V208" s="170"/>
      <c r="W208" s="170"/>
      <c r="X208" s="175"/>
      <c r="Y208" s="175"/>
      <c r="Z208" s="170"/>
      <c r="AA208" s="188"/>
      <c r="AB208" s="188"/>
      <c r="AC208" s="170"/>
      <c r="AD208" s="176"/>
      <c r="AE208" s="170"/>
      <c r="AF208" s="176"/>
      <c r="AG208" s="176"/>
      <c r="AH208" s="176"/>
      <c r="AI208" s="189"/>
      <c r="AJ208" s="176"/>
      <c r="AK208" s="174"/>
      <c r="AL208" s="190"/>
      <c r="AM208" s="176"/>
      <c r="AN208" s="170"/>
      <c r="AO208" s="191"/>
      <c r="AP208" s="191"/>
      <c r="AQ208" s="170"/>
      <c r="AR208" s="176"/>
      <c r="AS208" s="170"/>
      <c r="AT208" s="176"/>
      <c r="AU208" s="170"/>
      <c r="AV208" s="176"/>
      <c r="AW208" s="170"/>
      <c r="AX208" s="176"/>
      <c r="AY208" s="170"/>
      <c r="AZ208" s="176"/>
      <c r="BA208" s="170"/>
      <c r="BB208" s="176"/>
      <c r="BC208" s="177"/>
      <c r="BD208" s="176"/>
      <c r="BE208" s="176"/>
      <c r="BF208" s="177"/>
      <c r="BG208" s="176"/>
      <c r="BH208" s="176"/>
      <c r="BI208" s="177"/>
      <c r="BJ208" s="177"/>
      <c r="BK208" s="176"/>
      <c r="BL208" s="176"/>
      <c r="BM208" s="178"/>
      <c r="BN208" s="178"/>
      <c r="BO208" s="179"/>
      <c r="BP208" s="179"/>
      <c r="BQ208" s="179"/>
      <c r="BR208" s="174"/>
      <c r="BS208" s="179"/>
      <c r="BT208" s="171"/>
      <c r="BU208" s="171"/>
      <c r="BV208" s="179"/>
      <c r="BW208" s="179"/>
      <c r="BX208" s="178"/>
      <c r="BY208" s="147"/>
      <c r="BZ208" s="7">
        <f t="shared" si="38"/>
        <v>0</v>
      </c>
      <c r="CA208" s="7">
        <f>+COUNTIFS($BZ$12:BZ208,BZ208)</f>
        <v>84</v>
      </c>
      <c r="CB208" s="147">
        <f t="shared" si="39"/>
        <v>0</v>
      </c>
      <c r="CC208" s="7">
        <f t="shared" si="40"/>
        <v>0</v>
      </c>
      <c r="CD208" s="7">
        <f t="shared" si="41"/>
        <v>0</v>
      </c>
    </row>
    <row r="209" spans="1:82" hidden="1" x14ac:dyDescent="0.3">
      <c r="A209" s="7">
        <f t="shared" si="42"/>
        <v>0</v>
      </c>
      <c r="B209" s="170"/>
      <c r="C209" s="171"/>
      <c r="D209" s="172"/>
      <c r="E209" s="170"/>
      <c r="F209" s="173"/>
      <c r="G209" s="173"/>
      <c r="H209" s="173"/>
      <c r="I209" s="170"/>
      <c r="J209" s="170"/>
      <c r="K209" s="170"/>
      <c r="L209" s="170"/>
      <c r="M209" s="170"/>
      <c r="N209" s="180"/>
      <c r="O209" s="180"/>
      <c r="P209" s="170"/>
      <c r="Q209" s="170"/>
      <c r="R209" s="170"/>
      <c r="S209" s="170"/>
      <c r="T209" s="174"/>
      <c r="U209" s="175"/>
      <c r="V209" s="170"/>
      <c r="W209" s="170"/>
      <c r="X209" s="175"/>
      <c r="Y209" s="175"/>
      <c r="Z209" s="170"/>
      <c r="AA209" s="188"/>
      <c r="AB209" s="188"/>
      <c r="AC209" s="170"/>
      <c r="AD209" s="176"/>
      <c r="AE209" s="170"/>
      <c r="AF209" s="176"/>
      <c r="AG209" s="176"/>
      <c r="AH209" s="176"/>
      <c r="AI209" s="189"/>
      <c r="AJ209" s="176"/>
      <c r="AK209" s="174"/>
      <c r="AL209" s="190"/>
      <c r="AM209" s="176"/>
      <c r="AN209" s="170"/>
      <c r="AO209" s="191"/>
      <c r="AP209" s="191"/>
      <c r="AQ209" s="170"/>
      <c r="AR209" s="176"/>
      <c r="AS209" s="170"/>
      <c r="AT209" s="176"/>
      <c r="AU209" s="170"/>
      <c r="AV209" s="176"/>
      <c r="AW209" s="170"/>
      <c r="AX209" s="176"/>
      <c r="AY209" s="170"/>
      <c r="AZ209" s="176"/>
      <c r="BA209" s="170"/>
      <c r="BB209" s="176"/>
      <c r="BC209" s="177"/>
      <c r="BD209" s="176"/>
      <c r="BE209" s="176"/>
      <c r="BF209" s="177"/>
      <c r="BG209" s="176"/>
      <c r="BH209" s="176"/>
      <c r="BI209" s="177"/>
      <c r="BJ209" s="177"/>
      <c r="BK209" s="176"/>
      <c r="BL209" s="176"/>
      <c r="BM209" s="178"/>
      <c r="BN209" s="178"/>
      <c r="BO209" s="179"/>
      <c r="BP209" s="179"/>
      <c r="BQ209" s="179"/>
      <c r="BR209" s="174"/>
      <c r="BS209" s="179"/>
      <c r="BT209" s="171"/>
      <c r="BU209" s="171"/>
      <c r="BV209" s="179"/>
      <c r="BW209" s="179"/>
      <c r="BX209" s="178"/>
      <c r="BY209" s="147"/>
      <c r="BZ209" s="7">
        <f t="shared" si="38"/>
        <v>0</v>
      </c>
      <c r="CA209" s="7">
        <f>+COUNTIFS($BZ$12:BZ209,BZ209)</f>
        <v>85</v>
      </c>
      <c r="CB209" s="147">
        <f t="shared" si="39"/>
        <v>0</v>
      </c>
      <c r="CC209" s="7">
        <f t="shared" si="40"/>
        <v>0</v>
      </c>
      <c r="CD209" s="7">
        <f t="shared" si="41"/>
        <v>0</v>
      </c>
    </row>
    <row r="210" spans="1:82" hidden="1" x14ac:dyDescent="0.3">
      <c r="A210" s="7">
        <f t="shared" si="42"/>
        <v>0</v>
      </c>
      <c r="B210" s="170"/>
      <c r="C210" s="171"/>
      <c r="D210" s="172"/>
      <c r="E210" s="170"/>
      <c r="F210" s="173"/>
      <c r="G210" s="173"/>
      <c r="H210" s="173"/>
      <c r="I210" s="170"/>
      <c r="J210" s="170"/>
      <c r="K210" s="170"/>
      <c r="L210" s="170"/>
      <c r="M210" s="170"/>
      <c r="N210" s="180"/>
      <c r="O210" s="180"/>
      <c r="P210" s="170"/>
      <c r="Q210" s="170"/>
      <c r="R210" s="170"/>
      <c r="S210" s="170"/>
      <c r="T210" s="174"/>
      <c r="U210" s="175"/>
      <c r="V210" s="170"/>
      <c r="W210" s="170"/>
      <c r="X210" s="175"/>
      <c r="Y210" s="175"/>
      <c r="Z210" s="170"/>
      <c r="AA210" s="188"/>
      <c r="AB210" s="188"/>
      <c r="AC210" s="170"/>
      <c r="AD210" s="176"/>
      <c r="AE210" s="170"/>
      <c r="AF210" s="176"/>
      <c r="AG210" s="176"/>
      <c r="AH210" s="176"/>
      <c r="AI210" s="189"/>
      <c r="AJ210" s="176"/>
      <c r="AK210" s="174"/>
      <c r="AL210" s="190"/>
      <c r="AM210" s="176"/>
      <c r="AN210" s="170"/>
      <c r="AO210" s="191"/>
      <c r="AP210" s="191"/>
      <c r="AQ210" s="170"/>
      <c r="AR210" s="176"/>
      <c r="AS210" s="170"/>
      <c r="AT210" s="176"/>
      <c r="AU210" s="170"/>
      <c r="AV210" s="176"/>
      <c r="AW210" s="170"/>
      <c r="AX210" s="176"/>
      <c r="AY210" s="170"/>
      <c r="AZ210" s="176"/>
      <c r="BA210" s="170"/>
      <c r="BB210" s="176"/>
      <c r="BC210" s="177"/>
      <c r="BD210" s="176"/>
      <c r="BE210" s="176"/>
      <c r="BF210" s="177"/>
      <c r="BG210" s="176"/>
      <c r="BH210" s="176"/>
      <c r="BI210" s="177"/>
      <c r="BJ210" s="177"/>
      <c r="BK210" s="176"/>
      <c r="BL210" s="176"/>
      <c r="BM210" s="178"/>
      <c r="BN210" s="178"/>
      <c r="BO210" s="179"/>
      <c r="BP210" s="179"/>
      <c r="BQ210" s="179"/>
      <c r="BR210" s="174"/>
      <c r="BS210" s="179"/>
      <c r="BT210" s="171"/>
      <c r="BU210" s="171"/>
      <c r="BV210" s="179"/>
      <c r="BW210" s="179"/>
      <c r="BX210" s="178"/>
      <c r="BY210" s="147"/>
      <c r="BZ210" s="7">
        <f t="shared" si="38"/>
        <v>0</v>
      </c>
      <c r="CA210" s="7">
        <f>+COUNTIFS($BZ$12:BZ210,BZ210)</f>
        <v>86</v>
      </c>
      <c r="CB210" s="147">
        <f t="shared" si="39"/>
        <v>0</v>
      </c>
      <c r="CC210" s="7">
        <f t="shared" si="40"/>
        <v>0</v>
      </c>
      <c r="CD210" s="7">
        <f t="shared" si="41"/>
        <v>0</v>
      </c>
    </row>
    <row r="211" spans="1:82" hidden="1" x14ac:dyDescent="0.3">
      <c r="A211" s="7">
        <f t="shared" si="42"/>
        <v>0</v>
      </c>
      <c r="B211" s="170"/>
      <c r="C211" s="171"/>
      <c r="D211" s="172"/>
      <c r="E211" s="170"/>
      <c r="F211" s="173"/>
      <c r="G211" s="173"/>
      <c r="H211" s="173"/>
      <c r="I211" s="170"/>
      <c r="J211" s="170"/>
      <c r="K211" s="170"/>
      <c r="L211" s="170"/>
      <c r="M211" s="170"/>
      <c r="N211" s="180"/>
      <c r="O211" s="180"/>
      <c r="P211" s="170"/>
      <c r="Q211" s="170"/>
      <c r="R211" s="170"/>
      <c r="S211" s="170"/>
      <c r="T211" s="174"/>
      <c r="U211" s="175"/>
      <c r="V211" s="170"/>
      <c r="W211" s="170"/>
      <c r="X211" s="175"/>
      <c r="Y211" s="175"/>
      <c r="Z211" s="170"/>
      <c r="AA211" s="188"/>
      <c r="AB211" s="188"/>
      <c r="AC211" s="170"/>
      <c r="AD211" s="176"/>
      <c r="AE211" s="170"/>
      <c r="AF211" s="176"/>
      <c r="AG211" s="176"/>
      <c r="AH211" s="176"/>
      <c r="AI211" s="189"/>
      <c r="AJ211" s="176"/>
      <c r="AK211" s="174"/>
      <c r="AL211" s="190"/>
      <c r="AM211" s="176"/>
      <c r="AN211" s="170"/>
      <c r="AO211" s="191"/>
      <c r="AP211" s="191"/>
      <c r="AQ211" s="170"/>
      <c r="AR211" s="176"/>
      <c r="AS211" s="170"/>
      <c r="AT211" s="176"/>
      <c r="AU211" s="170"/>
      <c r="AV211" s="176"/>
      <c r="AW211" s="170"/>
      <c r="AX211" s="176"/>
      <c r="AY211" s="170"/>
      <c r="AZ211" s="176"/>
      <c r="BA211" s="170"/>
      <c r="BB211" s="176"/>
      <c r="BC211" s="177"/>
      <c r="BD211" s="176"/>
      <c r="BE211" s="176"/>
      <c r="BF211" s="177"/>
      <c r="BG211" s="176"/>
      <c r="BH211" s="176"/>
      <c r="BI211" s="177"/>
      <c r="BJ211" s="177"/>
      <c r="BK211" s="176"/>
      <c r="BL211" s="176"/>
      <c r="BM211" s="178"/>
      <c r="BN211" s="178"/>
      <c r="BO211" s="179"/>
      <c r="BP211" s="179"/>
      <c r="BQ211" s="179"/>
      <c r="BR211" s="174"/>
      <c r="BS211" s="179"/>
      <c r="BT211" s="171"/>
      <c r="BU211" s="171"/>
      <c r="BV211" s="179"/>
      <c r="BW211" s="179"/>
      <c r="BX211" s="178"/>
      <c r="BY211" s="147"/>
      <c r="BZ211" s="7">
        <f t="shared" si="38"/>
        <v>0</v>
      </c>
      <c r="CA211" s="7">
        <f>+COUNTIFS($BZ$12:BZ211,BZ211)</f>
        <v>87</v>
      </c>
      <c r="CB211" s="147">
        <f t="shared" si="39"/>
        <v>0</v>
      </c>
      <c r="CC211" s="7">
        <f t="shared" si="40"/>
        <v>0</v>
      </c>
      <c r="CD211" s="7">
        <f t="shared" si="41"/>
        <v>0</v>
      </c>
    </row>
    <row r="212" spans="1:82" hidden="1" x14ac:dyDescent="0.3">
      <c r="A212" s="7">
        <f t="shared" si="42"/>
        <v>0</v>
      </c>
      <c r="B212" s="170"/>
      <c r="C212" s="171"/>
      <c r="D212" s="172"/>
      <c r="E212" s="170"/>
      <c r="F212" s="173"/>
      <c r="G212" s="173"/>
      <c r="H212" s="173"/>
      <c r="I212" s="170"/>
      <c r="J212" s="170"/>
      <c r="K212" s="170"/>
      <c r="L212" s="170"/>
      <c r="M212" s="170"/>
      <c r="N212" s="180"/>
      <c r="O212" s="180"/>
      <c r="P212" s="170"/>
      <c r="Q212" s="170"/>
      <c r="R212" s="170"/>
      <c r="S212" s="170"/>
      <c r="T212" s="174"/>
      <c r="U212" s="175"/>
      <c r="V212" s="170"/>
      <c r="W212" s="170"/>
      <c r="X212" s="175"/>
      <c r="Y212" s="175"/>
      <c r="Z212" s="170"/>
      <c r="AA212" s="188"/>
      <c r="AB212" s="188"/>
      <c r="AC212" s="170"/>
      <c r="AD212" s="176"/>
      <c r="AE212" s="170"/>
      <c r="AF212" s="176"/>
      <c r="AG212" s="176"/>
      <c r="AH212" s="176"/>
      <c r="AI212" s="189"/>
      <c r="AJ212" s="176"/>
      <c r="AK212" s="174"/>
      <c r="AL212" s="190"/>
      <c r="AM212" s="176"/>
      <c r="AN212" s="170"/>
      <c r="AO212" s="191"/>
      <c r="AP212" s="191"/>
      <c r="AQ212" s="170"/>
      <c r="AR212" s="176"/>
      <c r="AS212" s="170"/>
      <c r="AT212" s="176"/>
      <c r="AU212" s="170"/>
      <c r="AV212" s="176"/>
      <c r="AW212" s="170"/>
      <c r="AX212" s="176"/>
      <c r="AY212" s="170"/>
      <c r="AZ212" s="176"/>
      <c r="BA212" s="170"/>
      <c r="BB212" s="176"/>
      <c r="BC212" s="177"/>
      <c r="BD212" s="176"/>
      <c r="BE212" s="176"/>
      <c r="BF212" s="177"/>
      <c r="BG212" s="176"/>
      <c r="BH212" s="176"/>
      <c r="BI212" s="177"/>
      <c r="BJ212" s="177"/>
      <c r="BK212" s="176"/>
      <c r="BL212" s="176"/>
      <c r="BM212" s="178"/>
      <c r="BN212" s="178"/>
      <c r="BO212" s="179"/>
      <c r="BP212" s="179"/>
      <c r="BQ212" s="179"/>
      <c r="BR212" s="174"/>
      <c r="BS212" s="179"/>
      <c r="BT212" s="171"/>
      <c r="BU212" s="171"/>
      <c r="BV212" s="179"/>
      <c r="BW212" s="179"/>
      <c r="BX212" s="178"/>
      <c r="BY212" s="147"/>
      <c r="BZ212" s="7">
        <f t="shared" si="38"/>
        <v>0</v>
      </c>
      <c r="CA212" s="7">
        <f>+COUNTIFS($BZ$12:BZ212,BZ212)</f>
        <v>88</v>
      </c>
      <c r="CB212" s="147">
        <f t="shared" si="39"/>
        <v>0</v>
      </c>
      <c r="CC212" s="7">
        <f t="shared" si="40"/>
        <v>0</v>
      </c>
      <c r="CD212" s="7">
        <f t="shared" si="41"/>
        <v>0</v>
      </c>
    </row>
    <row r="213" spans="1:82" hidden="1" x14ac:dyDescent="0.3">
      <c r="A213" s="7">
        <f t="shared" si="42"/>
        <v>0</v>
      </c>
      <c r="B213" s="170"/>
      <c r="C213" s="171"/>
      <c r="D213" s="172"/>
      <c r="E213" s="170"/>
      <c r="F213" s="173"/>
      <c r="G213" s="173"/>
      <c r="H213" s="173"/>
      <c r="I213" s="170"/>
      <c r="J213" s="170"/>
      <c r="K213" s="170"/>
      <c r="L213" s="170"/>
      <c r="M213" s="170"/>
      <c r="N213" s="180"/>
      <c r="O213" s="180"/>
      <c r="P213" s="170"/>
      <c r="Q213" s="170"/>
      <c r="R213" s="170"/>
      <c r="S213" s="170"/>
      <c r="T213" s="174"/>
      <c r="U213" s="175"/>
      <c r="V213" s="170"/>
      <c r="W213" s="170"/>
      <c r="X213" s="175"/>
      <c r="Y213" s="175"/>
      <c r="Z213" s="170"/>
      <c r="AA213" s="188"/>
      <c r="AB213" s="188"/>
      <c r="AC213" s="170"/>
      <c r="AD213" s="176"/>
      <c r="AE213" s="170"/>
      <c r="AF213" s="176"/>
      <c r="AG213" s="176"/>
      <c r="AH213" s="176"/>
      <c r="AI213" s="189"/>
      <c r="AJ213" s="176"/>
      <c r="AK213" s="174"/>
      <c r="AL213" s="190"/>
      <c r="AM213" s="176"/>
      <c r="AN213" s="170"/>
      <c r="AO213" s="191"/>
      <c r="AP213" s="191"/>
      <c r="AQ213" s="170"/>
      <c r="AR213" s="176"/>
      <c r="AS213" s="170"/>
      <c r="AT213" s="176"/>
      <c r="AU213" s="170"/>
      <c r="AV213" s="176"/>
      <c r="AW213" s="170"/>
      <c r="AX213" s="176"/>
      <c r="AY213" s="170"/>
      <c r="AZ213" s="176"/>
      <c r="BA213" s="170"/>
      <c r="BB213" s="176"/>
      <c r="BC213" s="177"/>
      <c r="BD213" s="176"/>
      <c r="BE213" s="176"/>
      <c r="BF213" s="177"/>
      <c r="BG213" s="176"/>
      <c r="BH213" s="176"/>
      <c r="BI213" s="177"/>
      <c r="BJ213" s="177"/>
      <c r="BK213" s="176"/>
      <c r="BL213" s="176"/>
      <c r="BM213" s="178"/>
      <c r="BN213" s="178"/>
      <c r="BO213" s="179"/>
      <c r="BP213" s="179"/>
      <c r="BQ213" s="179"/>
      <c r="BR213" s="174"/>
      <c r="BS213" s="179"/>
      <c r="BT213" s="171"/>
      <c r="BU213" s="171"/>
      <c r="BV213" s="179"/>
      <c r="BW213" s="179"/>
      <c r="BX213" s="178"/>
      <c r="BY213" s="147"/>
      <c r="BZ213" s="7">
        <f t="shared" si="38"/>
        <v>0</v>
      </c>
      <c r="CA213" s="7">
        <f>+COUNTIFS($BZ$12:BZ213,BZ213)</f>
        <v>89</v>
      </c>
      <c r="CB213" s="147">
        <f t="shared" si="39"/>
        <v>0</v>
      </c>
      <c r="CC213" s="7">
        <f t="shared" si="40"/>
        <v>0</v>
      </c>
      <c r="CD213" s="7">
        <f t="shared" si="41"/>
        <v>0</v>
      </c>
    </row>
    <row r="214" spans="1:82" hidden="1" x14ac:dyDescent="0.3">
      <c r="A214" s="7">
        <f t="shared" si="42"/>
        <v>0</v>
      </c>
      <c r="B214" s="170"/>
      <c r="C214" s="171"/>
      <c r="D214" s="172"/>
      <c r="E214" s="170"/>
      <c r="F214" s="173"/>
      <c r="G214" s="173"/>
      <c r="H214" s="173"/>
      <c r="I214" s="170"/>
      <c r="J214" s="170"/>
      <c r="K214" s="170"/>
      <c r="L214" s="170"/>
      <c r="M214" s="170"/>
      <c r="N214" s="180"/>
      <c r="O214" s="180"/>
      <c r="P214" s="170"/>
      <c r="Q214" s="170"/>
      <c r="R214" s="170"/>
      <c r="S214" s="170"/>
      <c r="T214" s="174"/>
      <c r="U214" s="175"/>
      <c r="V214" s="170"/>
      <c r="W214" s="170"/>
      <c r="X214" s="175"/>
      <c r="Y214" s="175"/>
      <c r="Z214" s="170"/>
      <c r="AA214" s="188"/>
      <c r="AB214" s="188"/>
      <c r="AC214" s="170"/>
      <c r="AD214" s="176"/>
      <c r="AE214" s="170"/>
      <c r="AF214" s="176"/>
      <c r="AG214" s="176"/>
      <c r="AH214" s="176"/>
      <c r="AI214" s="189"/>
      <c r="AJ214" s="176"/>
      <c r="AK214" s="174"/>
      <c r="AL214" s="190"/>
      <c r="AM214" s="176"/>
      <c r="AN214" s="170"/>
      <c r="AO214" s="191"/>
      <c r="AP214" s="191"/>
      <c r="AQ214" s="170"/>
      <c r="AR214" s="176"/>
      <c r="AS214" s="170"/>
      <c r="AT214" s="176"/>
      <c r="AU214" s="170"/>
      <c r="AV214" s="176"/>
      <c r="AW214" s="170"/>
      <c r="AX214" s="176"/>
      <c r="AY214" s="170"/>
      <c r="AZ214" s="176"/>
      <c r="BA214" s="170"/>
      <c r="BB214" s="176"/>
      <c r="BC214" s="177"/>
      <c r="BD214" s="176"/>
      <c r="BE214" s="176"/>
      <c r="BF214" s="177"/>
      <c r="BG214" s="176"/>
      <c r="BH214" s="176"/>
      <c r="BI214" s="177"/>
      <c r="BJ214" s="177"/>
      <c r="BK214" s="176"/>
      <c r="BL214" s="176"/>
      <c r="BM214" s="178"/>
      <c r="BN214" s="178"/>
      <c r="BO214" s="179"/>
      <c r="BP214" s="179"/>
      <c r="BQ214" s="179"/>
      <c r="BR214" s="174"/>
      <c r="BS214" s="179"/>
      <c r="BT214" s="171"/>
      <c r="BU214" s="171"/>
      <c r="BV214" s="179"/>
      <c r="BW214" s="179"/>
      <c r="BX214" s="178"/>
      <c r="BY214" s="147"/>
      <c r="BZ214" s="7">
        <f t="shared" si="38"/>
        <v>0</v>
      </c>
      <c r="CA214" s="7">
        <f>+COUNTIFS($BZ$12:BZ214,BZ214)</f>
        <v>90</v>
      </c>
      <c r="CB214" s="147">
        <f t="shared" si="39"/>
        <v>0</v>
      </c>
      <c r="CC214" s="7">
        <f t="shared" si="40"/>
        <v>0</v>
      </c>
      <c r="CD214" s="7">
        <f t="shared" si="41"/>
        <v>0</v>
      </c>
    </row>
    <row r="215" spans="1:82" hidden="1" x14ac:dyDescent="0.3">
      <c r="A215" s="7">
        <f t="shared" si="42"/>
        <v>0</v>
      </c>
      <c r="B215" s="170"/>
      <c r="C215" s="171"/>
      <c r="D215" s="172"/>
      <c r="E215" s="170"/>
      <c r="F215" s="173"/>
      <c r="G215" s="173"/>
      <c r="H215" s="173"/>
      <c r="I215" s="170"/>
      <c r="J215" s="170"/>
      <c r="K215" s="170"/>
      <c r="L215" s="170"/>
      <c r="M215" s="170"/>
      <c r="N215" s="180"/>
      <c r="O215" s="180"/>
      <c r="P215" s="170"/>
      <c r="Q215" s="170"/>
      <c r="R215" s="170"/>
      <c r="S215" s="170"/>
      <c r="T215" s="174"/>
      <c r="U215" s="175"/>
      <c r="V215" s="170"/>
      <c r="W215" s="170"/>
      <c r="X215" s="175"/>
      <c r="Y215" s="175"/>
      <c r="Z215" s="170"/>
      <c r="AA215" s="188"/>
      <c r="AB215" s="188"/>
      <c r="AC215" s="170"/>
      <c r="AD215" s="176"/>
      <c r="AE215" s="170"/>
      <c r="AF215" s="176"/>
      <c r="AG215" s="176"/>
      <c r="AH215" s="176"/>
      <c r="AI215" s="189"/>
      <c r="AJ215" s="176"/>
      <c r="AK215" s="174"/>
      <c r="AL215" s="190"/>
      <c r="AM215" s="176"/>
      <c r="AN215" s="170"/>
      <c r="AO215" s="191"/>
      <c r="AP215" s="191"/>
      <c r="AQ215" s="170"/>
      <c r="AR215" s="176"/>
      <c r="AS215" s="170"/>
      <c r="AT215" s="176"/>
      <c r="AU215" s="170"/>
      <c r="AV215" s="176"/>
      <c r="AW215" s="170"/>
      <c r="AX215" s="176"/>
      <c r="AY215" s="170"/>
      <c r="AZ215" s="176"/>
      <c r="BA215" s="170"/>
      <c r="BB215" s="176"/>
      <c r="BC215" s="177"/>
      <c r="BD215" s="176"/>
      <c r="BE215" s="176"/>
      <c r="BF215" s="177"/>
      <c r="BG215" s="176"/>
      <c r="BH215" s="176"/>
      <c r="BI215" s="177"/>
      <c r="BJ215" s="177"/>
      <c r="BK215" s="176"/>
      <c r="BL215" s="176"/>
      <c r="BM215" s="178"/>
      <c r="BN215" s="178"/>
      <c r="BO215" s="179"/>
      <c r="BP215" s="179"/>
      <c r="BQ215" s="179"/>
      <c r="BR215" s="174"/>
      <c r="BS215" s="179"/>
      <c r="BT215" s="171"/>
      <c r="BU215" s="171"/>
      <c r="BV215" s="179"/>
      <c r="BW215" s="179"/>
      <c r="BX215" s="178"/>
      <c r="BY215" s="147"/>
      <c r="BZ215" s="7">
        <f t="shared" si="38"/>
        <v>0</v>
      </c>
      <c r="CA215" s="7">
        <f>+COUNTIFS($BZ$12:BZ215,BZ215)</f>
        <v>91</v>
      </c>
      <c r="CB215" s="147">
        <f t="shared" si="39"/>
        <v>0</v>
      </c>
      <c r="CC215" s="7">
        <f t="shared" si="40"/>
        <v>0</v>
      </c>
      <c r="CD215" s="7">
        <f t="shared" si="41"/>
        <v>0</v>
      </c>
    </row>
    <row r="216" spans="1:82" hidden="1" x14ac:dyDescent="0.3">
      <c r="A216" s="7">
        <f t="shared" si="42"/>
        <v>0</v>
      </c>
      <c r="B216" s="170"/>
      <c r="C216" s="171"/>
      <c r="D216" s="172"/>
      <c r="E216" s="170"/>
      <c r="F216" s="173"/>
      <c r="G216" s="173"/>
      <c r="H216" s="173"/>
      <c r="I216" s="170"/>
      <c r="J216" s="170"/>
      <c r="K216" s="170"/>
      <c r="L216" s="170"/>
      <c r="M216" s="170"/>
      <c r="N216" s="180"/>
      <c r="O216" s="180"/>
      <c r="P216" s="170"/>
      <c r="Q216" s="170"/>
      <c r="R216" s="170"/>
      <c r="S216" s="170"/>
      <c r="T216" s="174"/>
      <c r="U216" s="175"/>
      <c r="V216" s="170"/>
      <c r="W216" s="170"/>
      <c r="X216" s="175"/>
      <c r="Y216" s="175"/>
      <c r="Z216" s="170"/>
      <c r="AA216" s="188"/>
      <c r="AB216" s="188"/>
      <c r="AC216" s="170"/>
      <c r="AD216" s="176"/>
      <c r="AE216" s="170"/>
      <c r="AF216" s="176"/>
      <c r="AG216" s="176"/>
      <c r="AH216" s="176"/>
      <c r="AI216" s="189"/>
      <c r="AJ216" s="176"/>
      <c r="AK216" s="174"/>
      <c r="AL216" s="190"/>
      <c r="AM216" s="176"/>
      <c r="AN216" s="170"/>
      <c r="AO216" s="191"/>
      <c r="AP216" s="191"/>
      <c r="AQ216" s="170"/>
      <c r="AR216" s="176"/>
      <c r="AS216" s="170"/>
      <c r="AT216" s="176"/>
      <c r="AU216" s="170"/>
      <c r="AV216" s="176"/>
      <c r="AW216" s="170"/>
      <c r="AX216" s="176"/>
      <c r="AY216" s="170"/>
      <c r="AZ216" s="176"/>
      <c r="BA216" s="170"/>
      <c r="BB216" s="176"/>
      <c r="BC216" s="177"/>
      <c r="BD216" s="176"/>
      <c r="BE216" s="176"/>
      <c r="BF216" s="177"/>
      <c r="BG216" s="176"/>
      <c r="BH216" s="176"/>
      <c r="BI216" s="177"/>
      <c r="BJ216" s="177"/>
      <c r="BK216" s="176"/>
      <c r="BL216" s="176"/>
      <c r="BM216" s="178"/>
      <c r="BN216" s="178"/>
      <c r="BO216" s="179"/>
      <c r="BP216" s="179"/>
      <c r="BQ216" s="179"/>
      <c r="BR216" s="174"/>
      <c r="BS216" s="179"/>
      <c r="BT216" s="171"/>
      <c r="BU216" s="171"/>
      <c r="BV216" s="179"/>
      <c r="BW216" s="179"/>
      <c r="BX216" s="178"/>
      <c r="BY216" s="147"/>
      <c r="BZ216" s="7">
        <f t="shared" si="38"/>
        <v>0</v>
      </c>
      <c r="CA216" s="7">
        <f>+COUNTIFS($BZ$12:BZ216,BZ216)</f>
        <v>92</v>
      </c>
      <c r="CB216" s="147">
        <f t="shared" si="39"/>
        <v>0</v>
      </c>
      <c r="CC216" s="7">
        <f t="shared" si="40"/>
        <v>0</v>
      </c>
      <c r="CD216" s="7">
        <f t="shared" si="41"/>
        <v>0</v>
      </c>
    </row>
    <row r="217" spans="1:82" hidden="1" x14ac:dyDescent="0.3">
      <c r="A217" s="7">
        <f t="shared" si="42"/>
        <v>0</v>
      </c>
      <c r="B217" s="170"/>
      <c r="C217" s="171"/>
      <c r="D217" s="172"/>
      <c r="E217" s="170"/>
      <c r="F217" s="173"/>
      <c r="G217" s="173"/>
      <c r="H217" s="173"/>
      <c r="I217" s="170"/>
      <c r="J217" s="170"/>
      <c r="K217" s="170"/>
      <c r="L217" s="170"/>
      <c r="M217" s="170"/>
      <c r="N217" s="180"/>
      <c r="O217" s="180"/>
      <c r="P217" s="170"/>
      <c r="Q217" s="170"/>
      <c r="R217" s="170"/>
      <c r="S217" s="170"/>
      <c r="T217" s="174"/>
      <c r="U217" s="175"/>
      <c r="V217" s="170"/>
      <c r="W217" s="170"/>
      <c r="X217" s="175"/>
      <c r="Y217" s="175"/>
      <c r="Z217" s="170"/>
      <c r="AA217" s="188"/>
      <c r="AB217" s="188"/>
      <c r="AC217" s="170"/>
      <c r="AD217" s="176"/>
      <c r="AE217" s="170"/>
      <c r="AF217" s="176"/>
      <c r="AG217" s="176"/>
      <c r="AH217" s="176"/>
      <c r="AI217" s="189"/>
      <c r="AJ217" s="176"/>
      <c r="AK217" s="174"/>
      <c r="AL217" s="190"/>
      <c r="AM217" s="176"/>
      <c r="AN217" s="170"/>
      <c r="AO217" s="191"/>
      <c r="AP217" s="191"/>
      <c r="AQ217" s="170"/>
      <c r="AR217" s="176"/>
      <c r="AS217" s="170"/>
      <c r="AT217" s="176"/>
      <c r="AU217" s="170"/>
      <c r="AV217" s="176"/>
      <c r="AW217" s="170"/>
      <c r="AX217" s="176"/>
      <c r="AY217" s="170"/>
      <c r="AZ217" s="176"/>
      <c r="BA217" s="170"/>
      <c r="BB217" s="176"/>
      <c r="BC217" s="177"/>
      <c r="BD217" s="176"/>
      <c r="BE217" s="176"/>
      <c r="BF217" s="177"/>
      <c r="BG217" s="176"/>
      <c r="BH217" s="176"/>
      <c r="BI217" s="177"/>
      <c r="BJ217" s="177"/>
      <c r="BK217" s="176"/>
      <c r="BL217" s="176"/>
      <c r="BM217" s="178"/>
      <c r="BN217" s="178"/>
      <c r="BO217" s="179"/>
      <c r="BP217" s="179"/>
      <c r="BQ217" s="179"/>
      <c r="BR217" s="174"/>
      <c r="BS217" s="179"/>
      <c r="BT217" s="171"/>
      <c r="BU217" s="171"/>
      <c r="BV217" s="179"/>
      <c r="BW217" s="179"/>
      <c r="BX217" s="178"/>
      <c r="BY217" s="147"/>
      <c r="BZ217" s="7">
        <f t="shared" si="38"/>
        <v>0</v>
      </c>
      <c r="CA217" s="7">
        <f>+COUNTIFS($BZ$12:BZ217,BZ217)</f>
        <v>93</v>
      </c>
      <c r="CB217" s="147">
        <f t="shared" si="39"/>
        <v>0</v>
      </c>
      <c r="CC217" s="7">
        <f t="shared" si="40"/>
        <v>0</v>
      </c>
      <c r="CD217" s="7">
        <f t="shared" si="41"/>
        <v>0</v>
      </c>
    </row>
    <row r="218" spans="1:82" hidden="1" x14ac:dyDescent="0.3">
      <c r="A218" s="7">
        <f t="shared" si="42"/>
        <v>0</v>
      </c>
      <c r="B218" s="170"/>
      <c r="C218" s="171"/>
      <c r="D218" s="172"/>
      <c r="E218" s="170"/>
      <c r="F218" s="173"/>
      <c r="G218" s="173"/>
      <c r="H218" s="173"/>
      <c r="I218" s="170"/>
      <c r="J218" s="170"/>
      <c r="K218" s="170"/>
      <c r="L218" s="170"/>
      <c r="M218" s="170"/>
      <c r="N218" s="180"/>
      <c r="O218" s="180"/>
      <c r="P218" s="170"/>
      <c r="Q218" s="170"/>
      <c r="R218" s="170"/>
      <c r="S218" s="170"/>
      <c r="T218" s="174"/>
      <c r="U218" s="175"/>
      <c r="V218" s="170"/>
      <c r="W218" s="170"/>
      <c r="X218" s="175"/>
      <c r="Y218" s="175"/>
      <c r="Z218" s="170"/>
      <c r="AA218" s="188"/>
      <c r="AB218" s="188"/>
      <c r="AC218" s="170"/>
      <c r="AD218" s="176"/>
      <c r="AE218" s="170"/>
      <c r="AF218" s="176"/>
      <c r="AG218" s="176"/>
      <c r="AH218" s="176"/>
      <c r="AI218" s="189"/>
      <c r="AJ218" s="176"/>
      <c r="AK218" s="174"/>
      <c r="AL218" s="190"/>
      <c r="AM218" s="176"/>
      <c r="AN218" s="170"/>
      <c r="AO218" s="191"/>
      <c r="AP218" s="191"/>
      <c r="AQ218" s="170"/>
      <c r="AR218" s="176"/>
      <c r="AS218" s="170"/>
      <c r="AT218" s="176"/>
      <c r="AU218" s="170"/>
      <c r="AV218" s="176"/>
      <c r="AW218" s="170"/>
      <c r="AX218" s="176"/>
      <c r="AY218" s="170"/>
      <c r="AZ218" s="176"/>
      <c r="BA218" s="170"/>
      <c r="BB218" s="176"/>
      <c r="BC218" s="177"/>
      <c r="BD218" s="176"/>
      <c r="BE218" s="176"/>
      <c r="BF218" s="177"/>
      <c r="BG218" s="176"/>
      <c r="BH218" s="176"/>
      <c r="BI218" s="177"/>
      <c r="BJ218" s="177"/>
      <c r="BK218" s="176"/>
      <c r="BL218" s="176"/>
      <c r="BM218" s="178"/>
      <c r="BN218" s="178"/>
      <c r="BO218" s="179"/>
      <c r="BP218" s="179"/>
      <c r="BQ218" s="179"/>
      <c r="BR218" s="174"/>
      <c r="BS218" s="179"/>
      <c r="BT218" s="171"/>
      <c r="BU218" s="171"/>
      <c r="BV218" s="179"/>
      <c r="BW218" s="179"/>
      <c r="BX218" s="178"/>
      <c r="BY218" s="147"/>
      <c r="BZ218" s="7">
        <f t="shared" si="38"/>
        <v>0</v>
      </c>
      <c r="CA218" s="7">
        <f>+COUNTIFS($BZ$12:BZ218,BZ218)</f>
        <v>94</v>
      </c>
      <c r="CB218" s="147">
        <f t="shared" si="39"/>
        <v>0</v>
      </c>
      <c r="CC218" s="7">
        <f t="shared" si="40"/>
        <v>0</v>
      </c>
      <c r="CD218" s="7">
        <f t="shared" si="41"/>
        <v>0</v>
      </c>
    </row>
    <row r="219" spans="1:82" hidden="1" x14ac:dyDescent="0.3">
      <c r="A219" s="7">
        <f t="shared" si="42"/>
        <v>0</v>
      </c>
      <c r="B219" s="170"/>
      <c r="C219" s="171"/>
      <c r="D219" s="172"/>
      <c r="E219" s="170"/>
      <c r="F219" s="173"/>
      <c r="G219" s="173"/>
      <c r="H219" s="173"/>
      <c r="I219" s="170"/>
      <c r="J219" s="170"/>
      <c r="K219" s="170"/>
      <c r="L219" s="170"/>
      <c r="M219" s="170"/>
      <c r="N219" s="180"/>
      <c r="O219" s="180"/>
      <c r="P219" s="170"/>
      <c r="Q219" s="170"/>
      <c r="R219" s="170"/>
      <c r="S219" s="170"/>
      <c r="T219" s="174"/>
      <c r="U219" s="175"/>
      <c r="V219" s="170"/>
      <c r="W219" s="170"/>
      <c r="X219" s="175"/>
      <c r="Y219" s="175"/>
      <c r="Z219" s="170"/>
      <c r="AA219" s="188"/>
      <c r="AB219" s="188"/>
      <c r="AC219" s="170"/>
      <c r="AD219" s="176"/>
      <c r="AE219" s="170"/>
      <c r="AF219" s="176"/>
      <c r="AG219" s="176"/>
      <c r="AH219" s="176"/>
      <c r="AI219" s="189"/>
      <c r="AJ219" s="176"/>
      <c r="AK219" s="174"/>
      <c r="AL219" s="190"/>
      <c r="AM219" s="176"/>
      <c r="AN219" s="170"/>
      <c r="AO219" s="191"/>
      <c r="AP219" s="191"/>
      <c r="AQ219" s="170"/>
      <c r="AR219" s="176"/>
      <c r="AS219" s="170"/>
      <c r="AT219" s="176"/>
      <c r="AU219" s="170"/>
      <c r="AV219" s="176"/>
      <c r="AW219" s="170"/>
      <c r="AX219" s="176"/>
      <c r="AY219" s="170"/>
      <c r="AZ219" s="176"/>
      <c r="BA219" s="170"/>
      <c r="BB219" s="176"/>
      <c r="BC219" s="177"/>
      <c r="BD219" s="176"/>
      <c r="BE219" s="176"/>
      <c r="BF219" s="177"/>
      <c r="BG219" s="176"/>
      <c r="BH219" s="176"/>
      <c r="BI219" s="177"/>
      <c r="BJ219" s="177"/>
      <c r="BK219" s="176"/>
      <c r="BL219" s="176"/>
      <c r="BM219" s="178"/>
      <c r="BN219" s="178"/>
      <c r="BO219" s="179"/>
      <c r="BP219" s="179"/>
      <c r="BQ219" s="179"/>
      <c r="BR219" s="174"/>
      <c r="BS219" s="179"/>
      <c r="BT219" s="171"/>
      <c r="BU219" s="171"/>
      <c r="BV219" s="179"/>
      <c r="BW219" s="179"/>
      <c r="BX219" s="178"/>
      <c r="BY219" s="147"/>
      <c r="BZ219" s="7">
        <f t="shared" si="38"/>
        <v>0</v>
      </c>
      <c r="CA219" s="7">
        <f>+COUNTIFS($BZ$12:BZ219,BZ219)</f>
        <v>95</v>
      </c>
      <c r="CB219" s="147">
        <f t="shared" si="39"/>
        <v>0</v>
      </c>
      <c r="CC219" s="7">
        <f t="shared" si="40"/>
        <v>0</v>
      </c>
      <c r="CD219" s="7">
        <f t="shared" si="41"/>
        <v>0</v>
      </c>
    </row>
    <row r="220" spans="1:82" hidden="1" x14ac:dyDescent="0.3">
      <c r="A220" s="7">
        <f t="shared" si="42"/>
        <v>0</v>
      </c>
      <c r="B220" s="170"/>
      <c r="C220" s="171"/>
      <c r="D220" s="172"/>
      <c r="E220" s="170"/>
      <c r="F220" s="173"/>
      <c r="G220" s="173"/>
      <c r="H220" s="173"/>
      <c r="I220" s="170"/>
      <c r="J220" s="170"/>
      <c r="K220" s="170"/>
      <c r="L220" s="170"/>
      <c r="M220" s="170"/>
      <c r="N220" s="180"/>
      <c r="O220" s="180"/>
      <c r="P220" s="170"/>
      <c r="Q220" s="170"/>
      <c r="R220" s="170"/>
      <c r="S220" s="170"/>
      <c r="T220" s="174"/>
      <c r="U220" s="175"/>
      <c r="V220" s="170"/>
      <c r="W220" s="170"/>
      <c r="X220" s="175"/>
      <c r="Y220" s="175"/>
      <c r="Z220" s="170"/>
      <c r="AA220" s="188"/>
      <c r="AB220" s="188"/>
      <c r="AC220" s="170"/>
      <c r="AD220" s="176"/>
      <c r="AE220" s="170"/>
      <c r="AF220" s="176"/>
      <c r="AG220" s="176"/>
      <c r="AH220" s="176"/>
      <c r="AI220" s="189"/>
      <c r="AJ220" s="176"/>
      <c r="AK220" s="174"/>
      <c r="AL220" s="190"/>
      <c r="AM220" s="176"/>
      <c r="AN220" s="170"/>
      <c r="AO220" s="191"/>
      <c r="AP220" s="191"/>
      <c r="AQ220" s="170"/>
      <c r="AR220" s="176"/>
      <c r="AS220" s="170"/>
      <c r="AT220" s="176"/>
      <c r="AU220" s="170"/>
      <c r="AV220" s="176"/>
      <c r="AW220" s="170"/>
      <c r="AX220" s="176"/>
      <c r="AY220" s="170"/>
      <c r="AZ220" s="176"/>
      <c r="BA220" s="170"/>
      <c r="BB220" s="176"/>
      <c r="BC220" s="177"/>
      <c r="BD220" s="176"/>
      <c r="BE220" s="176"/>
      <c r="BF220" s="177"/>
      <c r="BG220" s="176"/>
      <c r="BH220" s="176"/>
      <c r="BI220" s="177"/>
      <c r="BJ220" s="177"/>
      <c r="BK220" s="176"/>
      <c r="BL220" s="176"/>
      <c r="BM220" s="178"/>
      <c r="BN220" s="178"/>
      <c r="BO220" s="179"/>
      <c r="BP220" s="179"/>
      <c r="BQ220" s="179"/>
      <c r="BR220" s="174"/>
      <c r="BS220" s="179"/>
      <c r="BT220" s="171"/>
      <c r="BU220" s="171"/>
      <c r="BV220" s="179"/>
      <c r="BW220" s="179"/>
      <c r="BX220" s="178"/>
      <c r="BY220" s="147"/>
      <c r="BZ220" s="7">
        <f t="shared" si="38"/>
        <v>0</v>
      </c>
      <c r="CA220" s="7">
        <f>+COUNTIFS($BZ$12:BZ220,BZ220)</f>
        <v>96</v>
      </c>
      <c r="CB220" s="147">
        <f t="shared" si="39"/>
        <v>0</v>
      </c>
      <c r="CC220" s="7">
        <f t="shared" si="40"/>
        <v>0</v>
      </c>
      <c r="CD220" s="7">
        <f t="shared" si="41"/>
        <v>0</v>
      </c>
    </row>
    <row r="221" spans="1:82" hidden="1" x14ac:dyDescent="0.3">
      <c r="A221" s="7">
        <f t="shared" si="42"/>
        <v>0</v>
      </c>
      <c r="B221" s="170"/>
      <c r="C221" s="171"/>
      <c r="D221" s="172"/>
      <c r="E221" s="170"/>
      <c r="F221" s="173"/>
      <c r="G221" s="173"/>
      <c r="H221" s="173"/>
      <c r="I221" s="170"/>
      <c r="J221" s="170"/>
      <c r="K221" s="170"/>
      <c r="L221" s="170"/>
      <c r="M221" s="170"/>
      <c r="N221" s="180"/>
      <c r="O221" s="180"/>
      <c r="P221" s="170"/>
      <c r="Q221" s="170"/>
      <c r="R221" s="170"/>
      <c r="S221" s="170"/>
      <c r="T221" s="174"/>
      <c r="U221" s="175"/>
      <c r="V221" s="170"/>
      <c r="W221" s="170"/>
      <c r="X221" s="175"/>
      <c r="Y221" s="175"/>
      <c r="Z221" s="170"/>
      <c r="AA221" s="188"/>
      <c r="AB221" s="188"/>
      <c r="AC221" s="170"/>
      <c r="AD221" s="176"/>
      <c r="AE221" s="170"/>
      <c r="AF221" s="176"/>
      <c r="AG221" s="176"/>
      <c r="AH221" s="176"/>
      <c r="AI221" s="189"/>
      <c r="AJ221" s="176"/>
      <c r="AK221" s="174"/>
      <c r="AL221" s="190"/>
      <c r="AM221" s="176"/>
      <c r="AN221" s="170"/>
      <c r="AO221" s="191"/>
      <c r="AP221" s="191"/>
      <c r="AQ221" s="170"/>
      <c r="AR221" s="176"/>
      <c r="AS221" s="170"/>
      <c r="AT221" s="176"/>
      <c r="AU221" s="170"/>
      <c r="AV221" s="176"/>
      <c r="AW221" s="170"/>
      <c r="AX221" s="176"/>
      <c r="AY221" s="170"/>
      <c r="AZ221" s="176"/>
      <c r="BA221" s="170"/>
      <c r="BB221" s="176"/>
      <c r="BC221" s="177"/>
      <c r="BD221" s="176"/>
      <c r="BE221" s="176"/>
      <c r="BF221" s="177"/>
      <c r="BG221" s="176"/>
      <c r="BH221" s="176"/>
      <c r="BI221" s="177"/>
      <c r="BJ221" s="177"/>
      <c r="BK221" s="176"/>
      <c r="BL221" s="176"/>
      <c r="BM221" s="178"/>
      <c r="BN221" s="178"/>
      <c r="BO221" s="179"/>
      <c r="BP221" s="179"/>
      <c r="BQ221" s="179"/>
      <c r="BR221" s="174"/>
      <c r="BS221" s="179"/>
      <c r="BT221" s="171"/>
      <c r="BU221" s="171"/>
      <c r="BV221" s="179"/>
      <c r="BW221" s="179"/>
      <c r="BX221" s="178"/>
      <c r="BY221" s="147"/>
      <c r="BZ221" s="7">
        <f t="shared" si="38"/>
        <v>0</v>
      </c>
      <c r="CA221" s="7">
        <f>+COUNTIFS($BZ$12:BZ221,BZ221)</f>
        <v>97</v>
      </c>
      <c r="CB221" s="147">
        <f t="shared" si="39"/>
        <v>0</v>
      </c>
      <c r="CC221" s="7">
        <f t="shared" si="40"/>
        <v>0</v>
      </c>
      <c r="CD221" s="7">
        <f t="shared" si="41"/>
        <v>0</v>
      </c>
    </row>
    <row r="222" spans="1:82" hidden="1" x14ac:dyDescent="0.3">
      <c r="A222" s="7">
        <f t="shared" si="42"/>
        <v>0</v>
      </c>
      <c r="B222" s="170"/>
      <c r="C222" s="171"/>
      <c r="D222" s="172"/>
      <c r="E222" s="170"/>
      <c r="F222" s="173"/>
      <c r="G222" s="173"/>
      <c r="H222" s="173"/>
      <c r="I222" s="170"/>
      <c r="J222" s="170"/>
      <c r="K222" s="170"/>
      <c r="L222" s="170"/>
      <c r="M222" s="170"/>
      <c r="N222" s="180"/>
      <c r="O222" s="180"/>
      <c r="P222" s="170"/>
      <c r="Q222" s="170"/>
      <c r="R222" s="170"/>
      <c r="S222" s="170"/>
      <c r="T222" s="174"/>
      <c r="U222" s="175"/>
      <c r="V222" s="170"/>
      <c r="W222" s="170"/>
      <c r="X222" s="175"/>
      <c r="Y222" s="175"/>
      <c r="Z222" s="170"/>
      <c r="AA222" s="188"/>
      <c r="AB222" s="188"/>
      <c r="AC222" s="170"/>
      <c r="AD222" s="176"/>
      <c r="AE222" s="170"/>
      <c r="AF222" s="176"/>
      <c r="AG222" s="176"/>
      <c r="AH222" s="176"/>
      <c r="AI222" s="189"/>
      <c r="AJ222" s="176"/>
      <c r="AK222" s="174"/>
      <c r="AL222" s="190"/>
      <c r="AM222" s="176"/>
      <c r="AN222" s="170"/>
      <c r="AO222" s="191"/>
      <c r="AP222" s="191"/>
      <c r="AQ222" s="170"/>
      <c r="AR222" s="176"/>
      <c r="AS222" s="170"/>
      <c r="AT222" s="176"/>
      <c r="AU222" s="170"/>
      <c r="AV222" s="176"/>
      <c r="AW222" s="170"/>
      <c r="AX222" s="176"/>
      <c r="AY222" s="170"/>
      <c r="AZ222" s="176"/>
      <c r="BA222" s="170"/>
      <c r="BB222" s="176"/>
      <c r="BC222" s="177"/>
      <c r="BD222" s="176"/>
      <c r="BE222" s="176"/>
      <c r="BF222" s="177"/>
      <c r="BG222" s="176"/>
      <c r="BH222" s="176"/>
      <c r="BI222" s="177"/>
      <c r="BJ222" s="177"/>
      <c r="BK222" s="176"/>
      <c r="BL222" s="176"/>
      <c r="BM222" s="178"/>
      <c r="BN222" s="178"/>
      <c r="BO222" s="179"/>
      <c r="BP222" s="179"/>
      <c r="BQ222" s="179"/>
      <c r="BR222" s="174"/>
      <c r="BS222" s="179"/>
      <c r="BT222" s="171"/>
      <c r="BU222" s="171"/>
      <c r="BV222" s="179"/>
      <c r="BW222" s="179"/>
      <c r="BX222" s="178"/>
      <c r="BY222" s="147"/>
      <c r="BZ222" s="7">
        <f t="shared" si="38"/>
        <v>0</v>
      </c>
      <c r="CA222" s="7">
        <f>+COUNTIFS($BZ$12:BZ222,BZ222)</f>
        <v>98</v>
      </c>
      <c r="CB222" s="147">
        <f t="shared" si="39"/>
        <v>0</v>
      </c>
      <c r="CC222" s="7">
        <f t="shared" si="40"/>
        <v>0</v>
      </c>
      <c r="CD222" s="7">
        <f t="shared" si="41"/>
        <v>0</v>
      </c>
    </row>
    <row r="223" spans="1:82" hidden="1" x14ac:dyDescent="0.3">
      <c r="A223" s="7">
        <f t="shared" si="42"/>
        <v>0</v>
      </c>
      <c r="B223" s="170"/>
      <c r="C223" s="171"/>
      <c r="D223" s="172"/>
      <c r="E223" s="170"/>
      <c r="F223" s="173"/>
      <c r="G223" s="173"/>
      <c r="H223" s="173"/>
      <c r="I223" s="170"/>
      <c r="J223" s="170"/>
      <c r="K223" s="170"/>
      <c r="L223" s="170"/>
      <c r="M223" s="170"/>
      <c r="N223" s="180"/>
      <c r="O223" s="180"/>
      <c r="P223" s="170"/>
      <c r="Q223" s="170"/>
      <c r="R223" s="170"/>
      <c r="S223" s="170"/>
      <c r="T223" s="174"/>
      <c r="U223" s="175"/>
      <c r="V223" s="170"/>
      <c r="W223" s="170"/>
      <c r="X223" s="175"/>
      <c r="Y223" s="175"/>
      <c r="Z223" s="170"/>
      <c r="AA223" s="188"/>
      <c r="AB223" s="188"/>
      <c r="AC223" s="170"/>
      <c r="AD223" s="176"/>
      <c r="AE223" s="170"/>
      <c r="AF223" s="176"/>
      <c r="AG223" s="176"/>
      <c r="AH223" s="176"/>
      <c r="AI223" s="189"/>
      <c r="AJ223" s="176"/>
      <c r="AK223" s="174"/>
      <c r="AL223" s="190"/>
      <c r="AM223" s="176"/>
      <c r="AN223" s="170"/>
      <c r="AO223" s="191"/>
      <c r="AP223" s="191"/>
      <c r="AQ223" s="170"/>
      <c r="AR223" s="176"/>
      <c r="AS223" s="170"/>
      <c r="AT223" s="176"/>
      <c r="AU223" s="170"/>
      <c r="AV223" s="176"/>
      <c r="AW223" s="170"/>
      <c r="AX223" s="176"/>
      <c r="AY223" s="170"/>
      <c r="AZ223" s="176"/>
      <c r="BA223" s="170"/>
      <c r="BB223" s="176"/>
      <c r="BC223" s="177"/>
      <c r="BD223" s="176"/>
      <c r="BE223" s="176"/>
      <c r="BF223" s="177"/>
      <c r="BG223" s="176"/>
      <c r="BH223" s="176"/>
      <c r="BI223" s="177"/>
      <c r="BJ223" s="177"/>
      <c r="BK223" s="176"/>
      <c r="BL223" s="176"/>
      <c r="BM223" s="178"/>
      <c r="BN223" s="178"/>
      <c r="BO223" s="179"/>
      <c r="BP223" s="179"/>
      <c r="BQ223" s="179"/>
      <c r="BR223" s="174"/>
      <c r="BS223" s="179"/>
      <c r="BT223" s="171"/>
      <c r="BU223" s="171"/>
      <c r="BV223" s="179"/>
      <c r="BW223" s="179"/>
      <c r="BX223" s="178"/>
      <c r="BY223" s="147"/>
      <c r="BZ223" s="7">
        <f t="shared" si="38"/>
        <v>0</v>
      </c>
      <c r="CA223" s="7">
        <f>+COUNTIFS($BZ$12:BZ223,BZ223)</f>
        <v>99</v>
      </c>
      <c r="CB223" s="147">
        <f t="shared" si="39"/>
        <v>0</v>
      </c>
      <c r="CC223" s="7">
        <f t="shared" si="40"/>
        <v>0</v>
      </c>
      <c r="CD223" s="7">
        <f t="shared" si="41"/>
        <v>0</v>
      </c>
    </row>
    <row r="224" spans="1:82" hidden="1" x14ac:dyDescent="0.3">
      <c r="A224" s="7">
        <f t="shared" si="42"/>
        <v>0</v>
      </c>
      <c r="B224" s="170"/>
      <c r="C224" s="171"/>
      <c r="D224" s="172"/>
      <c r="E224" s="170"/>
      <c r="F224" s="173"/>
      <c r="G224" s="173"/>
      <c r="H224" s="173"/>
      <c r="I224" s="170"/>
      <c r="J224" s="170"/>
      <c r="K224" s="170"/>
      <c r="L224" s="170"/>
      <c r="M224" s="170"/>
      <c r="N224" s="180"/>
      <c r="O224" s="180"/>
      <c r="P224" s="170"/>
      <c r="Q224" s="170"/>
      <c r="R224" s="170"/>
      <c r="S224" s="170"/>
      <c r="T224" s="174"/>
      <c r="U224" s="175"/>
      <c r="V224" s="170"/>
      <c r="W224" s="170"/>
      <c r="X224" s="175"/>
      <c r="Y224" s="175"/>
      <c r="Z224" s="170"/>
      <c r="AA224" s="188"/>
      <c r="AB224" s="188"/>
      <c r="AC224" s="170"/>
      <c r="AD224" s="176"/>
      <c r="AE224" s="170"/>
      <c r="AF224" s="176"/>
      <c r="AG224" s="176"/>
      <c r="AH224" s="176"/>
      <c r="AI224" s="189"/>
      <c r="AJ224" s="176"/>
      <c r="AK224" s="174"/>
      <c r="AL224" s="190"/>
      <c r="AM224" s="176"/>
      <c r="AN224" s="170"/>
      <c r="AO224" s="191"/>
      <c r="AP224" s="191"/>
      <c r="AQ224" s="170"/>
      <c r="AR224" s="176"/>
      <c r="AS224" s="170"/>
      <c r="AT224" s="176"/>
      <c r="AU224" s="170"/>
      <c r="AV224" s="176"/>
      <c r="AW224" s="170"/>
      <c r="AX224" s="176"/>
      <c r="AY224" s="170"/>
      <c r="AZ224" s="176"/>
      <c r="BA224" s="170"/>
      <c r="BB224" s="176"/>
      <c r="BC224" s="177"/>
      <c r="BD224" s="176"/>
      <c r="BE224" s="176"/>
      <c r="BF224" s="177"/>
      <c r="BG224" s="176"/>
      <c r="BH224" s="176"/>
      <c r="BI224" s="177"/>
      <c r="BJ224" s="177"/>
      <c r="BK224" s="176"/>
      <c r="BL224" s="176"/>
      <c r="BM224" s="178"/>
      <c r="BN224" s="178"/>
      <c r="BO224" s="179"/>
      <c r="BP224" s="179"/>
      <c r="BQ224" s="179"/>
      <c r="BR224" s="174"/>
      <c r="BS224" s="179"/>
      <c r="BT224" s="171"/>
      <c r="BU224" s="171"/>
      <c r="BV224" s="179"/>
      <c r="BW224" s="179"/>
      <c r="BX224" s="178"/>
      <c r="BY224" s="147"/>
      <c r="BZ224" s="7">
        <f t="shared" si="38"/>
        <v>0</v>
      </c>
      <c r="CA224" s="7">
        <f>+COUNTIFS($BZ$12:BZ224,BZ224)</f>
        <v>100</v>
      </c>
      <c r="CB224" s="147">
        <f t="shared" si="39"/>
        <v>0</v>
      </c>
      <c r="CC224" s="7">
        <f t="shared" si="40"/>
        <v>0</v>
      </c>
      <c r="CD224" s="7">
        <f t="shared" si="41"/>
        <v>0</v>
      </c>
    </row>
    <row r="225" spans="1:82" hidden="1" x14ac:dyDescent="0.3">
      <c r="A225" s="7">
        <f t="shared" si="42"/>
        <v>0</v>
      </c>
      <c r="B225" s="170"/>
      <c r="C225" s="171"/>
      <c r="D225" s="172"/>
      <c r="E225" s="170"/>
      <c r="F225" s="173"/>
      <c r="G225" s="173"/>
      <c r="H225" s="173"/>
      <c r="I225" s="170"/>
      <c r="J225" s="170"/>
      <c r="K225" s="170"/>
      <c r="L225" s="170"/>
      <c r="M225" s="170"/>
      <c r="N225" s="180"/>
      <c r="O225" s="180"/>
      <c r="P225" s="170"/>
      <c r="Q225" s="170"/>
      <c r="R225" s="170"/>
      <c r="S225" s="170"/>
      <c r="T225" s="174"/>
      <c r="U225" s="175"/>
      <c r="V225" s="170"/>
      <c r="W225" s="170"/>
      <c r="X225" s="175"/>
      <c r="Y225" s="175"/>
      <c r="Z225" s="170"/>
      <c r="AA225" s="188"/>
      <c r="AB225" s="188"/>
      <c r="AC225" s="170"/>
      <c r="AD225" s="176"/>
      <c r="AE225" s="170"/>
      <c r="AF225" s="176"/>
      <c r="AG225" s="176"/>
      <c r="AH225" s="176"/>
      <c r="AI225" s="189"/>
      <c r="AJ225" s="176"/>
      <c r="AK225" s="174"/>
      <c r="AL225" s="190"/>
      <c r="AM225" s="176"/>
      <c r="AN225" s="170"/>
      <c r="AO225" s="191"/>
      <c r="AP225" s="191"/>
      <c r="AQ225" s="170"/>
      <c r="AR225" s="176"/>
      <c r="AS225" s="170"/>
      <c r="AT225" s="176"/>
      <c r="AU225" s="170"/>
      <c r="AV225" s="176"/>
      <c r="AW225" s="170"/>
      <c r="AX225" s="176"/>
      <c r="AY225" s="170"/>
      <c r="AZ225" s="176"/>
      <c r="BA225" s="170"/>
      <c r="BB225" s="176"/>
      <c r="BC225" s="177"/>
      <c r="BD225" s="176"/>
      <c r="BE225" s="176"/>
      <c r="BF225" s="177"/>
      <c r="BG225" s="176"/>
      <c r="BH225" s="176"/>
      <c r="BI225" s="177"/>
      <c r="BJ225" s="177"/>
      <c r="BK225" s="176"/>
      <c r="BL225" s="176"/>
      <c r="BM225" s="178"/>
      <c r="BN225" s="178"/>
      <c r="BO225" s="179"/>
      <c r="BP225" s="179"/>
      <c r="BQ225" s="179"/>
      <c r="BR225" s="174"/>
      <c r="BS225" s="179"/>
      <c r="BT225" s="171"/>
      <c r="BU225" s="171"/>
      <c r="BV225" s="179"/>
      <c r="BW225" s="179"/>
      <c r="BX225" s="178"/>
      <c r="BY225" s="147"/>
      <c r="BZ225" s="7">
        <f t="shared" si="38"/>
        <v>0</v>
      </c>
      <c r="CA225" s="7">
        <f>+COUNTIFS($BZ$12:BZ225,BZ225)</f>
        <v>101</v>
      </c>
      <c r="CB225" s="147">
        <f t="shared" si="39"/>
        <v>0</v>
      </c>
      <c r="CC225" s="7">
        <f t="shared" si="40"/>
        <v>0</v>
      </c>
      <c r="CD225" s="7">
        <f t="shared" si="41"/>
        <v>0</v>
      </c>
    </row>
    <row r="226" spans="1:82" hidden="1" x14ac:dyDescent="0.3">
      <c r="A226" s="7">
        <f t="shared" si="42"/>
        <v>0</v>
      </c>
      <c r="B226" s="170"/>
      <c r="C226" s="171"/>
      <c r="D226" s="172"/>
      <c r="E226" s="170"/>
      <c r="F226" s="173"/>
      <c r="G226" s="173"/>
      <c r="H226" s="173"/>
      <c r="I226" s="170"/>
      <c r="J226" s="170"/>
      <c r="K226" s="170"/>
      <c r="L226" s="170"/>
      <c r="M226" s="170"/>
      <c r="N226" s="180"/>
      <c r="O226" s="180"/>
      <c r="P226" s="170"/>
      <c r="Q226" s="170"/>
      <c r="R226" s="170"/>
      <c r="S226" s="170"/>
      <c r="T226" s="174"/>
      <c r="U226" s="175"/>
      <c r="V226" s="170"/>
      <c r="W226" s="170"/>
      <c r="X226" s="175"/>
      <c r="Y226" s="175"/>
      <c r="Z226" s="170"/>
      <c r="AA226" s="188"/>
      <c r="AB226" s="188"/>
      <c r="AC226" s="170"/>
      <c r="AD226" s="176"/>
      <c r="AE226" s="170"/>
      <c r="AF226" s="176"/>
      <c r="AG226" s="176"/>
      <c r="AH226" s="176"/>
      <c r="AI226" s="189"/>
      <c r="AJ226" s="176"/>
      <c r="AK226" s="174"/>
      <c r="AL226" s="190"/>
      <c r="AM226" s="176"/>
      <c r="AN226" s="170"/>
      <c r="AO226" s="191"/>
      <c r="AP226" s="191"/>
      <c r="AQ226" s="170"/>
      <c r="AR226" s="176"/>
      <c r="AS226" s="170"/>
      <c r="AT226" s="176"/>
      <c r="AU226" s="170"/>
      <c r="AV226" s="176"/>
      <c r="AW226" s="170"/>
      <c r="AX226" s="176"/>
      <c r="AY226" s="170"/>
      <c r="AZ226" s="176"/>
      <c r="BA226" s="170"/>
      <c r="BB226" s="176"/>
      <c r="BC226" s="177"/>
      <c r="BD226" s="176"/>
      <c r="BE226" s="176"/>
      <c r="BF226" s="177"/>
      <c r="BG226" s="176"/>
      <c r="BH226" s="176"/>
      <c r="BI226" s="177"/>
      <c r="BJ226" s="177"/>
      <c r="BK226" s="176"/>
      <c r="BL226" s="176"/>
      <c r="BM226" s="178"/>
      <c r="BN226" s="178"/>
      <c r="BO226" s="179"/>
      <c r="BP226" s="179"/>
      <c r="BQ226" s="179"/>
      <c r="BR226" s="174"/>
      <c r="BS226" s="179"/>
      <c r="BT226" s="171"/>
      <c r="BU226" s="171"/>
      <c r="BV226" s="179"/>
      <c r="BW226" s="179"/>
      <c r="BX226" s="178"/>
      <c r="BY226" s="147"/>
      <c r="BZ226" s="7">
        <f t="shared" si="38"/>
        <v>0</v>
      </c>
      <c r="CA226" s="7">
        <f>+COUNTIFS($BZ$12:BZ226,BZ226)</f>
        <v>102</v>
      </c>
      <c r="CB226" s="147">
        <f t="shared" si="39"/>
        <v>0</v>
      </c>
      <c r="CC226" s="7">
        <f t="shared" si="40"/>
        <v>0</v>
      </c>
      <c r="CD226" s="7">
        <f t="shared" si="41"/>
        <v>0</v>
      </c>
    </row>
    <row r="227" spans="1:82" hidden="1" x14ac:dyDescent="0.3">
      <c r="A227" s="7">
        <f t="shared" si="42"/>
        <v>0</v>
      </c>
      <c r="B227" s="170"/>
      <c r="C227" s="171"/>
      <c r="D227" s="172"/>
      <c r="E227" s="170"/>
      <c r="F227" s="173"/>
      <c r="G227" s="173"/>
      <c r="H227" s="173"/>
      <c r="I227" s="170"/>
      <c r="J227" s="170"/>
      <c r="K227" s="170"/>
      <c r="L227" s="170"/>
      <c r="M227" s="170"/>
      <c r="N227" s="180"/>
      <c r="O227" s="180"/>
      <c r="P227" s="170"/>
      <c r="Q227" s="170"/>
      <c r="R227" s="170"/>
      <c r="S227" s="170"/>
      <c r="T227" s="174"/>
      <c r="U227" s="175"/>
      <c r="V227" s="170"/>
      <c r="W227" s="170"/>
      <c r="X227" s="175"/>
      <c r="Y227" s="175"/>
      <c r="Z227" s="170"/>
      <c r="AA227" s="188"/>
      <c r="AB227" s="188"/>
      <c r="AC227" s="170"/>
      <c r="AD227" s="176"/>
      <c r="AE227" s="170"/>
      <c r="AF227" s="176"/>
      <c r="AG227" s="176"/>
      <c r="AH227" s="176"/>
      <c r="AI227" s="189"/>
      <c r="AJ227" s="176"/>
      <c r="AK227" s="174"/>
      <c r="AL227" s="190"/>
      <c r="AM227" s="176"/>
      <c r="AN227" s="170"/>
      <c r="AO227" s="191"/>
      <c r="AP227" s="191"/>
      <c r="AQ227" s="170"/>
      <c r="AR227" s="176"/>
      <c r="AS227" s="170"/>
      <c r="AT227" s="176"/>
      <c r="AU227" s="170"/>
      <c r="AV227" s="176"/>
      <c r="AW227" s="170"/>
      <c r="AX227" s="176"/>
      <c r="AY227" s="170"/>
      <c r="AZ227" s="176"/>
      <c r="BA227" s="170"/>
      <c r="BB227" s="176"/>
      <c r="BC227" s="177"/>
      <c r="BD227" s="176"/>
      <c r="BE227" s="176"/>
      <c r="BF227" s="177"/>
      <c r="BG227" s="176"/>
      <c r="BH227" s="176"/>
      <c r="BI227" s="177"/>
      <c r="BJ227" s="177"/>
      <c r="BK227" s="176"/>
      <c r="BL227" s="176"/>
      <c r="BM227" s="178"/>
      <c r="BN227" s="178"/>
      <c r="BO227" s="179"/>
      <c r="BP227" s="179"/>
      <c r="BQ227" s="179"/>
      <c r="BR227" s="174"/>
      <c r="BS227" s="179"/>
      <c r="BT227" s="171"/>
      <c r="BU227" s="171"/>
      <c r="BV227" s="179"/>
      <c r="BW227" s="179"/>
      <c r="BX227" s="178"/>
      <c r="BY227" s="147"/>
      <c r="BZ227" s="7">
        <f t="shared" si="38"/>
        <v>0</v>
      </c>
      <c r="CA227" s="7">
        <f>+COUNTIFS($BZ$12:BZ227,BZ227)</f>
        <v>103</v>
      </c>
      <c r="CB227" s="147">
        <f t="shared" si="39"/>
        <v>0</v>
      </c>
      <c r="CC227" s="7">
        <f t="shared" si="40"/>
        <v>0</v>
      </c>
      <c r="CD227" s="7">
        <f t="shared" si="41"/>
        <v>0</v>
      </c>
    </row>
    <row r="228" spans="1:82" hidden="1" x14ac:dyDescent="0.3">
      <c r="A228" s="7">
        <f t="shared" si="42"/>
        <v>0</v>
      </c>
      <c r="B228" s="170"/>
      <c r="C228" s="171"/>
      <c r="D228" s="172"/>
      <c r="E228" s="170"/>
      <c r="F228" s="173"/>
      <c r="G228" s="173"/>
      <c r="H228" s="173"/>
      <c r="I228" s="170"/>
      <c r="J228" s="170"/>
      <c r="K228" s="170"/>
      <c r="L228" s="170"/>
      <c r="M228" s="170"/>
      <c r="N228" s="180"/>
      <c r="O228" s="180"/>
      <c r="P228" s="170"/>
      <c r="Q228" s="170"/>
      <c r="R228" s="170"/>
      <c r="S228" s="170"/>
      <c r="T228" s="174"/>
      <c r="U228" s="175"/>
      <c r="V228" s="170"/>
      <c r="W228" s="170"/>
      <c r="X228" s="175"/>
      <c r="Y228" s="175"/>
      <c r="Z228" s="170"/>
      <c r="AA228" s="188"/>
      <c r="AB228" s="188"/>
      <c r="AC228" s="170"/>
      <c r="AD228" s="176"/>
      <c r="AE228" s="170"/>
      <c r="AF228" s="176"/>
      <c r="AG228" s="176"/>
      <c r="AH228" s="176"/>
      <c r="AI228" s="189"/>
      <c r="AJ228" s="176"/>
      <c r="AK228" s="174"/>
      <c r="AL228" s="190"/>
      <c r="AM228" s="176"/>
      <c r="AN228" s="170"/>
      <c r="AO228" s="191"/>
      <c r="AP228" s="191"/>
      <c r="AQ228" s="170"/>
      <c r="AR228" s="176"/>
      <c r="AS228" s="170"/>
      <c r="AT228" s="176"/>
      <c r="AU228" s="170"/>
      <c r="AV228" s="176"/>
      <c r="AW228" s="170"/>
      <c r="AX228" s="176"/>
      <c r="AY228" s="170"/>
      <c r="AZ228" s="176"/>
      <c r="BA228" s="170"/>
      <c r="BB228" s="176"/>
      <c r="BC228" s="177"/>
      <c r="BD228" s="176"/>
      <c r="BE228" s="176"/>
      <c r="BF228" s="177"/>
      <c r="BG228" s="176"/>
      <c r="BH228" s="176"/>
      <c r="BI228" s="177"/>
      <c r="BJ228" s="177"/>
      <c r="BK228" s="176"/>
      <c r="BL228" s="176"/>
      <c r="BM228" s="178"/>
      <c r="BN228" s="178"/>
      <c r="BO228" s="179"/>
      <c r="BP228" s="179"/>
      <c r="BQ228" s="179"/>
      <c r="BR228" s="174"/>
      <c r="BS228" s="179"/>
      <c r="BT228" s="171"/>
      <c r="BU228" s="171"/>
      <c r="BV228" s="179"/>
      <c r="BW228" s="179"/>
      <c r="BX228" s="178"/>
      <c r="BY228" s="147"/>
      <c r="BZ228" s="7">
        <f t="shared" si="38"/>
        <v>0</v>
      </c>
      <c r="CA228" s="7">
        <f>+COUNTIFS($BZ$12:BZ228,BZ228)</f>
        <v>104</v>
      </c>
      <c r="CB228" s="147">
        <f t="shared" si="39"/>
        <v>0</v>
      </c>
      <c r="CC228" s="7">
        <f t="shared" si="40"/>
        <v>0</v>
      </c>
      <c r="CD228" s="7">
        <f t="shared" si="41"/>
        <v>0</v>
      </c>
    </row>
    <row r="229" spans="1:82" hidden="1" x14ac:dyDescent="0.3">
      <c r="A229" s="7">
        <f t="shared" si="42"/>
        <v>0</v>
      </c>
      <c r="B229" s="170"/>
      <c r="C229" s="171"/>
      <c r="D229" s="172"/>
      <c r="E229" s="170"/>
      <c r="F229" s="173"/>
      <c r="G229" s="173"/>
      <c r="H229" s="173"/>
      <c r="I229" s="170"/>
      <c r="J229" s="170"/>
      <c r="K229" s="170"/>
      <c r="L229" s="170"/>
      <c r="M229" s="170"/>
      <c r="N229" s="180"/>
      <c r="O229" s="180"/>
      <c r="P229" s="170"/>
      <c r="Q229" s="170"/>
      <c r="R229" s="170"/>
      <c r="S229" s="170"/>
      <c r="T229" s="174"/>
      <c r="U229" s="175"/>
      <c r="V229" s="170"/>
      <c r="W229" s="170"/>
      <c r="X229" s="175"/>
      <c r="Y229" s="175"/>
      <c r="Z229" s="170"/>
      <c r="AA229" s="188"/>
      <c r="AB229" s="188"/>
      <c r="AC229" s="170"/>
      <c r="AD229" s="176"/>
      <c r="AE229" s="170"/>
      <c r="AF229" s="176"/>
      <c r="AG229" s="176"/>
      <c r="AH229" s="176"/>
      <c r="AI229" s="189"/>
      <c r="AJ229" s="176"/>
      <c r="AK229" s="174"/>
      <c r="AL229" s="190"/>
      <c r="AM229" s="176"/>
      <c r="AN229" s="170"/>
      <c r="AO229" s="191"/>
      <c r="AP229" s="191"/>
      <c r="AQ229" s="170"/>
      <c r="AR229" s="176"/>
      <c r="AS229" s="170"/>
      <c r="AT229" s="176"/>
      <c r="AU229" s="170"/>
      <c r="AV229" s="176"/>
      <c r="AW229" s="170"/>
      <c r="AX229" s="176"/>
      <c r="AY229" s="170"/>
      <c r="AZ229" s="176"/>
      <c r="BA229" s="170"/>
      <c r="BB229" s="176"/>
      <c r="BC229" s="177"/>
      <c r="BD229" s="176"/>
      <c r="BE229" s="176"/>
      <c r="BF229" s="177"/>
      <c r="BG229" s="176"/>
      <c r="BH229" s="176"/>
      <c r="BI229" s="177"/>
      <c r="BJ229" s="177"/>
      <c r="BK229" s="176"/>
      <c r="BL229" s="176"/>
      <c r="BM229" s="178"/>
      <c r="BN229" s="178"/>
      <c r="BO229" s="179"/>
      <c r="BP229" s="179"/>
      <c r="BQ229" s="179"/>
      <c r="BR229" s="174"/>
      <c r="BS229" s="179"/>
      <c r="BT229" s="171"/>
      <c r="BU229" s="171"/>
      <c r="BV229" s="179"/>
      <c r="BW229" s="179"/>
      <c r="BX229" s="178"/>
      <c r="BY229" s="147"/>
      <c r="BZ229" s="7">
        <f t="shared" si="38"/>
        <v>0</v>
      </c>
      <c r="CA229" s="7">
        <f>+COUNTIFS($BZ$12:BZ229,BZ229)</f>
        <v>105</v>
      </c>
      <c r="CB229" s="147">
        <f t="shared" si="39"/>
        <v>0</v>
      </c>
      <c r="CC229" s="7">
        <f t="shared" si="40"/>
        <v>0</v>
      </c>
      <c r="CD229" s="7">
        <f t="shared" si="41"/>
        <v>0</v>
      </c>
    </row>
    <row r="230" spans="1:82" hidden="1" x14ac:dyDescent="0.3">
      <c r="A230" s="7">
        <f t="shared" si="42"/>
        <v>0</v>
      </c>
      <c r="B230" s="170"/>
      <c r="C230" s="171"/>
      <c r="D230" s="172"/>
      <c r="E230" s="170"/>
      <c r="F230" s="173"/>
      <c r="G230" s="173"/>
      <c r="H230" s="173"/>
      <c r="I230" s="170"/>
      <c r="J230" s="170"/>
      <c r="K230" s="170"/>
      <c r="L230" s="170"/>
      <c r="M230" s="170"/>
      <c r="N230" s="180"/>
      <c r="O230" s="180"/>
      <c r="P230" s="170"/>
      <c r="Q230" s="170"/>
      <c r="R230" s="170"/>
      <c r="S230" s="170"/>
      <c r="T230" s="174"/>
      <c r="U230" s="175"/>
      <c r="V230" s="170"/>
      <c r="W230" s="170"/>
      <c r="X230" s="175"/>
      <c r="Y230" s="175"/>
      <c r="Z230" s="170"/>
      <c r="AA230" s="188"/>
      <c r="AB230" s="188"/>
      <c r="AC230" s="170"/>
      <c r="AD230" s="176"/>
      <c r="AE230" s="170"/>
      <c r="AF230" s="176"/>
      <c r="AG230" s="176"/>
      <c r="AH230" s="176"/>
      <c r="AI230" s="189"/>
      <c r="AJ230" s="176"/>
      <c r="AK230" s="174"/>
      <c r="AL230" s="190"/>
      <c r="AM230" s="176"/>
      <c r="AN230" s="170"/>
      <c r="AO230" s="191"/>
      <c r="AP230" s="191"/>
      <c r="AQ230" s="170"/>
      <c r="AR230" s="176"/>
      <c r="AS230" s="170"/>
      <c r="AT230" s="176"/>
      <c r="AU230" s="170"/>
      <c r="AV230" s="176"/>
      <c r="AW230" s="170"/>
      <c r="AX230" s="176"/>
      <c r="AY230" s="170"/>
      <c r="AZ230" s="176"/>
      <c r="BA230" s="170"/>
      <c r="BB230" s="176"/>
      <c r="BC230" s="177"/>
      <c r="BD230" s="176"/>
      <c r="BE230" s="176"/>
      <c r="BF230" s="177"/>
      <c r="BG230" s="176"/>
      <c r="BH230" s="176"/>
      <c r="BI230" s="177"/>
      <c r="BJ230" s="177"/>
      <c r="BK230" s="176"/>
      <c r="BL230" s="176"/>
      <c r="BM230" s="178"/>
      <c r="BN230" s="178"/>
      <c r="BO230" s="179"/>
      <c r="BP230" s="179"/>
      <c r="BQ230" s="179"/>
      <c r="BR230" s="174"/>
      <c r="BS230" s="179"/>
      <c r="BT230" s="171"/>
      <c r="BU230" s="171"/>
      <c r="BV230" s="179"/>
      <c r="BW230" s="179"/>
      <c r="BX230" s="178"/>
      <c r="BY230" s="147"/>
      <c r="BZ230" s="7">
        <f t="shared" si="38"/>
        <v>0</v>
      </c>
      <c r="CA230" s="7">
        <f>+COUNTIFS($BZ$12:BZ230,BZ230)</f>
        <v>106</v>
      </c>
      <c r="CB230" s="147">
        <f t="shared" si="39"/>
        <v>0</v>
      </c>
      <c r="CC230" s="7">
        <f t="shared" si="40"/>
        <v>0</v>
      </c>
      <c r="CD230" s="7">
        <f t="shared" si="41"/>
        <v>0</v>
      </c>
    </row>
    <row r="231" spans="1:82" hidden="1" x14ac:dyDescent="0.3">
      <c r="A231" s="7">
        <f t="shared" si="42"/>
        <v>0</v>
      </c>
      <c r="B231" s="170"/>
      <c r="C231" s="171"/>
      <c r="D231" s="172"/>
      <c r="E231" s="170"/>
      <c r="F231" s="173"/>
      <c r="G231" s="173"/>
      <c r="H231" s="173"/>
      <c r="I231" s="170"/>
      <c r="J231" s="170"/>
      <c r="K231" s="170"/>
      <c r="L231" s="170"/>
      <c r="M231" s="170"/>
      <c r="N231" s="180"/>
      <c r="O231" s="180"/>
      <c r="P231" s="170"/>
      <c r="Q231" s="170"/>
      <c r="R231" s="170"/>
      <c r="S231" s="170"/>
      <c r="T231" s="174"/>
      <c r="U231" s="175"/>
      <c r="V231" s="170"/>
      <c r="W231" s="170"/>
      <c r="X231" s="175"/>
      <c r="Y231" s="175"/>
      <c r="Z231" s="170"/>
      <c r="AA231" s="188"/>
      <c r="AB231" s="188"/>
      <c r="AC231" s="170"/>
      <c r="AD231" s="176"/>
      <c r="AE231" s="170"/>
      <c r="AF231" s="176"/>
      <c r="AG231" s="176"/>
      <c r="AH231" s="176"/>
      <c r="AI231" s="189"/>
      <c r="AJ231" s="176"/>
      <c r="AK231" s="174"/>
      <c r="AL231" s="190"/>
      <c r="AM231" s="176"/>
      <c r="AN231" s="170"/>
      <c r="AO231" s="191"/>
      <c r="AP231" s="191"/>
      <c r="AQ231" s="170"/>
      <c r="AR231" s="176"/>
      <c r="AS231" s="170"/>
      <c r="AT231" s="176"/>
      <c r="AU231" s="170"/>
      <c r="AV231" s="176"/>
      <c r="AW231" s="170"/>
      <c r="AX231" s="176"/>
      <c r="AY231" s="170"/>
      <c r="AZ231" s="176"/>
      <c r="BA231" s="170"/>
      <c r="BB231" s="176"/>
      <c r="BC231" s="177"/>
      <c r="BD231" s="176"/>
      <c r="BE231" s="176"/>
      <c r="BF231" s="177"/>
      <c r="BG231" s="176"/>
      <c r="BH231" s="176"/>
      <c r="BI231" s="177"/>
      <c r="BJ231" s="177"/>
      <c r="BK231" s="176"/>
      <c r="BL231" s="176"/>
      <c r="BM231" s="178"/>
      <c r="BN231" s="178"/>
      <c r="BO231" s="179"/>
      <c r="BP231" s="179"/>
      <c r="BQ231" s="179"/>
      <c r="BR231" s="174"/>
      <c r="BS231" s="179"/>
      <c r="BT231" s="171"/>
      <c r="BU231" s="171"/>
      <c r="BV231" s="179"/>
      <c r="BW231" s="179"/>
      <c r="BX231" s="178"/>
      <c r="BY231" s="147"/>
      <c r="BZ231" s="7">
        <f t="shared" si="38"/>
        <v>0</v>
      </c>
      <c r="CA231" s="7">
        <f>+COUNTIFS($BZ$12:BZ231,BZ231)</f>
        <v>107</v>
      </c>
      <c r="CB231" s="147">
        <f t="shared" si="39"/>
        <v>0</v>
      </c>
      <c r="CC231" s="7">
        <f t="shared" si="40"/>
        <v>0</v>
      </c>
      <c r="CD231" s="7">
        <f t="shared" si="41"/>
        <v>0</v>
      </c>
    </row>
    <row r="232" spans="1:82" hidden="1" x14ac:dyDescent="0.3">
      <c r="A232" s="7">
        <f t="shared" si="42"/>
        <v>0</v>
      </c>
      <c r="B232" s="170"/>
      <c r="C232" s="171"/>
      <c r="D232" s="172"/>
      <c r="E232" s="170"/>
      <c r="F232" s="173"/>
      <c r="G232" s="173"/>
      <c r="H232" s="173"/>
      <c r="I232" s="170"/>
      <c r="J232" s="170"/>
      <c r="K232" s="170"/>
      <c r="L232" s="170"/>
      <c r="M232" s="170"/>
      <c r="N232" s="180"/>
      <c r="O232" s="180"/>
      <c r="P232" s="170"/>
      <c r="Q232" s="170"/>
      <c r="R232" s="170"/>
      <c r="S232" s="170"/>
      <c r="T232" s="174"/>
      <c r="U232" s="175"/>
      <c r="V232" s="170"/>
      <c r="W232" s="170"/>
      <c r="X232" s="175"/>
      <c r="Y232" s="175"/>
      <c r="Z232" s="170"/>
      <c r="AA232" s="188"/>
      <c r="AB232" s="188"/>
      <c r="AC232" s="170"/>
      <c r="AD232" s="176"/>
      <c r="AE232" s="170"/>
      <c r="AF232" s="176"/>
      <c r="AG232" s="176"/>
      <c r="AH232" s="176"/>
      <c r="AI232" s="189"/>
      <c r="AJ232" s="176"/>
      <c r="AK232" s="174"/>
      <c r="AL232" s="190"/>
      <c r="AM232" s="176"/>
      <c r="AN232" s="170"/>
      <c r="AO232" s="191"/>
      <c r="AP232" s="191"/>
      <c r="AQ232" s="170"/>
      <c r="AR232" s="176"/>
      <c r="AS232" s="170"/>
      <c r="AT232" s="176"/>
      <c r="AU232" s="170"/>
      <c r="AV232" s="176"/>
      <c r="AW232" s="170"/>
      <c r="AX232" s="176"/>
      <c r="AY232" s="170"/>
      <c r="AZ232" s="176"/>
      <c r="BA232" s="170"/>
      <c r="BB232" s="176"/>
      <c r="BC232" s="177"/>
      <c r="BD232" s="176"/>
      <c r="BE232" s="176"/>
      <c r="BF232" s="177"/>
      <c r="BG232" s="176"/>
      <c r="BH232" s="176"/>
      <c r="BI232" s="177"/>
      <c r="BJ232" s="177"/>
      <c r="BK232" s="176"/>
      <c r="BL232" s="176"/>
      <c r="BM232" s="178"/>
      <c r="BN232" s="178"/>
      <c r="BO232" s="179"/>
      <c r="BP232" s="179"/>
      <c r="BQ232" s="179"/>
      <c r="BR232" s="174"/>
      <c r="BS232" s="179"/>
      <c r="BT232" s="171"/>
      <c r="BU232" s="171"/>
      <c r="BV232" s="179"/>
      <c r="BW232" s="179"/>
      <c r="BX232" s="178"/>
      <c r="BY232" s="147"/>
      <c r="BZ232" s="7">
        <f t="shared" si="38"/>
        <v>0</v>
      </c>
      <c r="CA232" s="7">
        <f>+COUNTIFS($BZ$12:BZ232,BZ232)</f>
        <v>108</v>
      </c>
      <c r="CB232" s="147">
        <f t="shared" si="39"/>
        <v>0</v>
      </c>
      <c r="CC232" s="7">
        <f t="shared" si="40"/>
        <v>0</v>
      </c>
      <c r="CD232" s="7">
        <f t="shared" si="41"/>
        <v>0</v>
      </c>
    </row>
    <row r="233" spans="1:82" hidden="1" x14ac:dyDescent="0.3">
      <c r="A233" s="7">
        <f t="shared" si="42"/>
        <v>0</v>
      </c>
      <c r="B233" s="170"/>
      <c r="C233" s="171"/>
      <c r="D233" s="172"/>
      <c r="E233" s="170"/>
      <c r="F233" s="173"/>
      <c r="G233" s="173"/>
      <c r="H233" s="173"/>
      <c r="I233" s="170"/>
      <c r="J233" s="170"/>
      <c r="K233" s="170"/>
      <c r="L233" s="170"/>
      <c r="M233" s="170"/>
      <c r="N233" s="180"/>
      <c r="O233" s="180"/>
      <c r="P233" s="170"/>
      <c r="Q233" s="170"/>
      <c r="R233" s="170"/>
      <c r="S233" s="170"/>
      <c r="T233" s="174"/>
      <c r="U233" s="175"/>
      <c r="V233" s="170"/>
      <c r="W233" s="170"/>
      <c r="X233" s="175"/>
      <c r="Y233" s="175"/>
      <c r="Z233" s="170"/>
      <c r="AA233" s="188"/>
      <c r="AB233" s="188"/>
      <c r="AC233" s="170"/>
      <c r="AD233" s="176"/>
      <c r="AE233" s="170"/>
      <c r="AF233" s="176"/>
      <c r="AG233" s="176"/>
      <c r="AH233" s="176"/>
      <c r="AI233" s="189"/>
      <c r="AJ233" s="176"/>
      <c r="AK233" s="174"/>
      <c r="AL233" s="190"/>
      <c r="AM233" s="176"/>
      <c r="AN233" s="170"/>
      <c r="AO233" s="191"/>
      <c r="AP233" s="191"/>
      <c r="AQ233" s="170"/>
      <c r="AR233" s="176"/>
      <c r="AS233" s="170"/>
      <c r="AT233" s="176"/>
      <c r="AU233" s="170"/>
      <c r="AV233" s="176"/>
      <c r="AW233" s="170"/>
      <c r="AX233" s="176"/>
      <c r="AY233" s="170"/>
      <c r="AZ233" s="176"/>
      <c r="BA233" s="170"/>
      <c r="BB233" s="176"/>
      <c r="BC233" s="177"/>
      <c r="BD233" s="176"/>
      <c r="BE233" s="176"/>
      <c r="BF233" s="177"/>
      <c r="BG233" s="176"/>
      <c r="BH233" s="176"/>
      <c r="BI233" s="177"/>
      <c r="BJ233" s="177"/>
      <c r="BK233" s="176"/>
      <c r="BL233" s="176"/>
      <c r="BM233" s="178"/>
      <c r="BN233" s="178"/>
      <c r="BO233" s="179"/>
      <c r="BP233" s="179"/>
      <c r="BQ233" s="179"/>
      <c r="BR233" s="174"/>
      <c r="BS233" s="179"/>
      <c r="BT233" s="171"/>
      <c r="BU233" s="171"/>
      <c r="BV233" s="179"/>
      <c r="BW233" s="179"/>
      <c r="BX233" s="178"/>
      <c r="BY233" s="147"/>
      <c r="BZ233" s="7">
        <f t="shared" si="38"/>
        <v>0</v>
      </c>
      <c r="CA233" s="7">
        <f>+COUNTIFS($BZ$12:BZ233,BZ233)</f>
        <v>109</v>
      </c>
      <c r="CB233" s="147">
        <f t="shared" si="39"/>
        <v>0</v>
      </c>
      <c r="CC233" s="7">
        <f t="shared" si="40"/>
        <v>0</v>
      </c>
      <c r="CD233" s="7">
        <f t="shared" si="41"/>
        <v>0</v>
      </c>
    </row>
    <row r="234" spans="1:82" hidden="1" x14ac:dyDescent="0.3">
      <c r="A234" s="7">
        <f t="shared" si="42"/>
        <v>0</v>
      </c>
      <c r="B234" s="170"/>
      <c r="C234" s="171"/>
      <c r="D234" s="172"/>
      <c r="E234" s="170"/>
      <c r="F234" s="173"/>
      <c r="G234" s="173"/>
      <c r="H234" s="173"/>
      <c r="I234" s="170"/>
      <c r="J234" s="170"/>
      <c r="K234" s="170"/>
      <c r="L234" s="170"/>
      <c r="M234" s="170"/>
      <c r="N234" s="180"/>
      <c r="O234" s="180"/>
      <c r="P234" s="170"/>
      <c r="Q234" s="170"/>
      <c r="R234" s="170"/>
      <c r="S234" s="170"/>
      <c r="T234" s="174"/>
      <c r="U234" s="175"/>
      <c r="V234" s="170"/>
      <c r="W234" s="170"/>
      <c r="X234" s="175"/>
      <c r="Y234" s="175"/>
      <c r="Z234" s="170"/>
      <c r="AA234" s="188"/>
      <c r="AB234" s="188"/>
      <c r="AC234" s="170"/>
      <c r="AD234" s="176"/>
      <c r="AE234" s="170"/>
      <c r="AF234" s="176"/>
      <c r="AG234" s="176"/>
      <c r="AH234" s="176"/>
      <c r="AI234" s="189"/>
      <c r="AJ234" s="176"/>
      <c r="AK234" s="174"/>
      <c r="AL234" s="190"/>
      <c r="AM234" s="176"/>
      <c r="AN234" s="170"/>
      <c r="AO234" s="191"/>
      <c r="AP234" s="191"/>
      <c r="AQ234" s="170"/>
      <c r="AR234" s="176"/>
      <c r="AS234" s="170"/>
      <c r="AT234" s="176"/>
      <c r="AU234" s="170"/>
      <c r="AV234" s="176"/>
      <c r="AW234" s="170"/>
      <c r="AX234" s="176"/>
      <c r="AY234" s="170"/>
      <c r="AZ234" s="176"/>
      <c r="BA234" s="170"/>
      <c r="BB234" s="176"/>
      <c r="BC234" s="177"/>
      <c r="BD234" s="176"/>
      <c r="BE234" s="176"/>
      <c r="BF234" s="177"/>
      <c r="BG234" s="176"/>
      <c r="BH234" s="176"/>
      <c r="BI234" s="177"/>
      <c r="BJ234" s="177"/>
      <c r="BK234" s="176"/>
      <c r="BL234" s="176"/>
      <c r="BM234" s="178"/>
      <c r="BN234" s="178"/>
      <c r="BO234" s="179"/>
      <c r="BP234" s="179"/>
      <c r="BQ234" s="179"/>
      <c r="BR234" s="174"/>
      <c r="BS234" s="179"/>
      <c r="BT234" s="171"/>
      <c r="BU234" s="171"/>
      <c r="BV234" s="179"/>
      <c r="BW234" s="179"/>
      <c r="BX234" s="178"/>
      <c r="BY234" s="147"/>
      <c r="BZ234" s="7">
        <f t="shared" si="38"/>
        <v>0</v>
      </c>
      <c r="CA234" s="7">
        <f>+COUNTIFS($BZ$12:BZ234,BZ234)</f>
        <v>110</v>
      </c>
      <c r="CB234" s="147">
        <f t="shared" si="39"/>
        <v>0</v>
      </c>
      <c r="CC234" s="7">
        <f t="shared" si="40"/>
        <v>0</v>
      </c>
      <c r="CD234" s="7">
        <f t="shared" si="41"/>
        <v>0</v>
      </c>
    </row>
    <row r="235" spans="1:82" hidden="1" x14ac:dyDescent="0.3">
      <c r="A235" s="7">
        <f t="shared" si="42"/>
        <v>0</v>
      </c>
      <c r="B235" s="170"/>
      <c r="C235" s="171"/>
      <c r="D235" s="172"/>
      <c r="E235" s="170"/>
      <c r="F235" s="173"/>
      <c r="G235" s="173"/>
      <c r="H235" s="173"/>
      <c r="I235" s="170"/>
      <c r="J235" s="170"/>
      <c r="K235" s="170"/>
      <c r="L235" s="170"/>
      <c r="M235" s="170"/>
      <c r="N235" s="180"/>
      <c r="O235" s="180"/>
      <c r="P235" s="170"/>
      <c r="Q235" s="170"/>
      <c r="R235" s="170"/>
      <c r="S235" s="170"/>
      <c r="T235" s="174"/>
      <c r="U235" s="175"/>
      <c r="V235" s="170"/>
      <c r="W235" s="170"/>
      <c r="X235" s="175"/>
      <c r="Y235" s="175"/>
      <c r="Z235" s="170"/>
      <c r="AA235" s="188"/>
      <c r="AB235" s="188"/>
      <c r="AC235" s="170"/>
      <c r="AD235" s="176"/>
      <c r="AE235" s="170"/>
      <c r="AF235" s="176"/>
      <c r="AG235" s="176"/>
      <c r="AH235" s="176"/>
      <c r="AI235" s="189"/>
      <c r="AJ235" s="176"/>
      <c r="AK235" s="174"/>
      <c r="AL235" s="190"/>
      <c r="AM235" s="176"/>
      <c r="AN235" s="170"/>
      <c r="AO235" s="191"/>
      <c r="AP235" s="191"/>
      <c r="AQ235" s="170"/>
      <c r="AR235" s="176"/>
      <c r="AS235" s="170"/>
      <c r="AT235" s="176"/>
      <c r="AU235" s="170"/>
      <c r="AV235" s="176"/>
      <c r="AW235" s="170"/>
      <c r="AX235" s="176"/>
      <c r="AY235" s="170"/>
      <c r="AZ235" s="176"/>
      <c r="BA235" s="170"/>
      <c r="BB235" s="176"/>
      <c r="BC235" s="177"/>
      <c r="BD235" s="176"/>
      <c r="BE235" s="176"/>
      <c r="BF235" s="177"/>
      <c r="BG235" s="176"/>
      <c r="BH235" s="176"/>
      <c r="BI235" s="177"/>
      <c r="BJ235" s="177"/>
      <c r="BK235" s="176"/>
      <c r="BL235" s="176"/>
      <c r="BM235" s="178"/>
      <c r="BN235" s="178"/>
      <c r="BO235" s="179"/>
      <c r="BP235" s="179"/>
      <c r="BQ235" s="179"/>
      <c r="BR235" s="174"/>
      <c r="BS235" s="179"/>
      <c r="BT235" s="171"/>
      <c r="BU235" s="171"/>
      <c r="BV235" s="179"/>
      <c r="BW235" s="179"/>
      <c r="BX235" s="178"/>
      <c r="BY235" s="147"/>
      <c r="BZ235" s="7">
        <f t="shared" si="38"/>
        <v>0</v>
      </c>
      <c r="CA235" s="7">
        <f>+COUNTIFS($BZ$12:BZ235,BZ235)</f>
        <v>111</v>
      </c>
      <c r="CB235" s="147">
        <f t="shared" si="39"/>
        <v>0</v>
      </c>
      <c r="CC235" s="7">
        <f t="shared" si="40"/>
        <v>0</v>
      </c>
      <c r="CD235" s="7">
        <f t="shared" si="41"/>
        <v>0</v>
      </c>
    </row>
    <row r="236" spans="1:82" hidden="1" x14ac:dyDescent="0.3">
      <c r="A236" s="7">
        <f t="shared" si="42"/>
        <v>0</v>
      </c>
      <c r="B236" s="170"/>
      <c r="C236" s="171"/>
      <c r="D236" s="172"/>
      <c r="E236" s="170"/>
      <c r="F236" s="173"/>
      <c r="G236" s="173"/>
      <c r="H236" s="173"/>
      <c r="I236" s="170"/>
      <c r="J236" s="170"/>
      <c r="K236" s="170"/>
      <c r="L236" s="170"/>
      <c r="M236" s="170"/>
      <c r="N236" s="180"/>
      <c r="O236" s="180"/>
      <c r="P236" s="170"/>
      <c r="Q236" s="170"/>
      <c r="R236" s="170"/>
      <c r="S236" s="170"/>
      <c r="T236" s="174"/>
      <c r="U236" s="175"/>
      <c r="V236" s="170"/>
      <c r="W236" s="170"/>
      <c r="X236" s="175"/>
      <c r="Y236" s="175"/>
      <c r="Z236" s="170"/>
      <c r="AA236" s="188"/>
      <c r="AB236" s="188"/>
      <c r="AC236" s="170"/>
      <c r="AD236" s="176"/>
      <c r="AE236" s="170"/>
      <c r="AF236" s="176"/>
      <c r="AG236" s="176"/>
      <c r="AH236" s="176"/>
      <c r="AI236" s="189"/>
      <c r="AJ236" s="176"/>
      <c r="AK236" s="174"/>
      <c r="AL236" s="190"/>
      <c r="AM236" s="176"/>
      <c r="AN236" s="170"/>
      <c r="AO236" s="191"/>
      <c r="AP236" s="191"/>
      <c r="AQ236" s="170"/>
      <c r="AR236" s="176"/>
      <c r="AS236" s="170"/>
      <c r="AT236" s="176"/>
      <c r="AU236" s="170"/>
      <c r="AV236" s="176"/>
      <c r="AW236" s="170"/>
      <c r="AX236" s="176"/>
      <c r="AY236" s="170"/>
      <c r="AZ236" s="176"/>
      <c r="BA236" s="170"/>
      <c r="BB236" s="176"/>
      <c r="BC236" s="177"/>
      <c r="BD236" s="176"/>
      <c r="BE236" s="176"/>
      <c r="BF236" s="177"/>
      <c r="BG236" s="176"/>
      <c r="BH236" s="176"/>
      <c r="BI236" s="177"/>
      <c r="BJ236" s="177"/>
      <c r="BK236" s="176"/>
      <c r="BL236" s="176"/>
      <c r="BM236" s="178"/>
      <c r="BN236" s="178"/>
      <c r="BO236" s="179"/>
      <c r="BP236" s="179"/>
      <c r="BQ236" s="179"/>
      <c r="BR236" s="174"/>
      <c r="BS236" s="179"/>
      <c r="BT236" s="171"/>
      <c r="BU236" s="171"/>
      <c r="BV236" s="179"/>
      <c r="BW236" s="179"/>
      <c r="BX236" s="178"/>
      <c r="BY236" s="147"/>
      <c r="BZ236" s="7">
        <f t="shared" si="38"/>
        <v>0</v>
      </c>
      <c r="CA236" s="7">
        <f>+COUNTIFS($BZ$12:BZ236,BZ236)</f>
        <v>112</v>
      </c>
      <c r="CB236" s="147">
        <f t="shared" si="39"/>
        <v>0</v>
      </c>
      <c r="CC236" s="7">
        <f t="shared" si="40"/>
        <v>0</v>
      </c>
      <c r="CD236" s="7">
        <f t="shared" si="41"/>
        <v>0</v>
      </c>
    </row>
    <row r="237" spans="1:82" hidden="1" x14ac:dyDescent="0.3">
      <c r="A237" s="7">
        <f t="shared" si="42"/>
        <v>0</v>
      </c>
      <c r="B237" s="170"/>
      <c r="C237" s="171"/>
      <c r="D237" s="172"/>
      <c r="E237" s="170"/>
      <c r="F237" s="173"/>
      <c r="G237" s="173"/>
      <c r="H237" s="173"/>
      <c r="I237" s="170"/>
      <c r="J237" s="170"/>
      <c r="K237" s="170"/>
      <c r="L237" s="170"/>
      <c r="M237" s="170"/>
      <c r="N237" s="180"/>
      <c r="O237" s="180"/>
      <c r="P237" s="170"/>
      <c r="Q237" s="170"/>
      <c r="R237" s="170"/>
      <c r="S237" s="170"/>
      <c r="T237" s="174"/>
      <c r="U237" s="175"/>
      <c r="V237" s="170"/>
      <c r="W237" s="170"/>
      <c r="X237" s="175"/>
      <c r="Y237" s="175"/>
      <c r="Z237" s="170"/>
      <c r="AA237" s="188"/>
      <c r="AB237" s="188"/>
      <c r="AC237" s="170"/>
      <c r="AD237" s="176"/>
      <c r="AE237" s="170"/>
      <c r="AF237" s="176"/>
      <c r="AG237" s="176"/>
      <c r="AH237" s="176"/>
      <c r="AI237" s="189"/>
      <c r="AJ237" s="176"/>
      <c r="AK237" s="174"/>
      <c r="AL237" s="190"/>
      <c r="AM237" s="176"/>
      <c r="AN237" s="170"/>
      <c r="AO237" s="191"/>
      <c r="AP237" s="191"/>
      <c r="AQ237" s="170"/>
      <c r="AR237" s="176"/>
      <c r="AS237" s="170"/>
      <c r="AT237" s="176"/>
      <c r="AU237" s="170"/>
      <c r="AV237" s="176"/>
      <c r="AW237" s="170"/>
      <c r="AX237" s="176"/>
      <c r="AY237" s="170"/>
      <c r="AZ237" s="176"/>
      <c r="BA237" s="170"/>
      <c r="BB237" s="176"/>
      <c r="BC237" s="177"/>
      <c r="BD237" s="176"/>
      <c r="BE237" s="176"/>
      <c r="BF237" s="177"/>
      <c r="BG237" s="176"/>
      <c r="BH237" s="176"/>
      <c r="BI237" s="177"/>
      <c r="BJ237" s="177"/>
      <c r="BK237" s="176"/>
      <c r="BL237" s="176"/>
      <c r="BM237" s="178"/>
      <c r="BN237" s="178"/>
      <c r="BO237" s="179"/>
      <c r="BP237" s="179"/>
      <c r="BQ237" s="179"/>
      <c r="BR237" s="174"/>
      <c r="BS237" s="179"/>
      <c r="BT237" s="171"/>
      <c r="BU237" s="171"/>
      <c r="BV237" s="179"/>
      <c r="BW237" s="179"/>
      <c r="BX237" s="178"/>
      <c r="BY237" s="147"/>
      <c r="BZ237" s="7">
        <f t="shared" si="38"/>
        <v>0</v>
      </c>
      <c r="CA237" s="7">
        <f>+COUNTIFS($BZ$12:BZ237,BZ237)</f>
        <v>113</v>
      </c>
      <c r="CB237" s="147">
        <f t="shared" si="39"/>
        <v>0</v>
      </c>
      <c r="CC237" s="7">
        <f t="shared" si="40"/>
        <v>0</v>
      </c>
      <c r="CD237" s="7">
        <f t="shared" si="41"/>
        <v>0</v>
      </c>
    </row>
    <row r="238" spans="1:82" hidden="1" x14ac:dyDescent="0.3">
      <c r="A238" s="7">
        <f t="shared" si="42"/>
        <v>0</v>
      </c>
      <c r="B238" s="170"/>
      <c r="C238" s="171"/>
      <c r="D238" s="172"/>
      <c r="E238" s="170"/>
      <c r="F238" s="173"/>
      <c r="G238" s="173"/>
      <c r="H238" s="173"/>
      <c r="I238" s="170"/>
      <c r="J238" s="170"/>
      <c r="K238" s="170"/>
      <c r="L238" s="170"/>
      <c r="M238" s="170"/>
      <c r="N238" s="180"/>
      <c r="O238" s="180"/>
      <c r="P238" s="170"/>
      <c r="Q238" s="170"/>
      <c r="R238" s="170"/>
      <c r="S238" s="170"/>
      <c r="T238" s="174"/>
      <c r="U238" s="175"/>
      <c r="V238" s="170"/>
      <c r="W238" s="170"/>
      <c r="X238" s="175"/>
      <c r="Y238" s="175"/>
      <c r="Z238" s="170"/>
      <c r="AA238" s="188"/>
      <c r="AB238" s="188"/>
      <c r="AC238" s="170"/>
      <c r="AD238" s="176"/>
      <c r="AE238" s="170"/>
      <c r="AF238" s="176"/>
      <c r="AG238" s="176"/>
      <c r="AH238" s="176"/>
      <c r="AI238" s="189"/>
      <c r="AJ238" s="176"/>
      <c r="AK238" s="174"/>
      <c r="AL238" s="190"/>
      <c r="AM238" s="176"/>
      <c r="AN238" s="170"/>
      <c r="AO238" s="191"/>
      <c r="AP238" s="191"/>
      <c r="AQ238" s="170"/>
      <c r="AR238" s="176"/>
      <c r="AS238" s="170"/>
      <c r="AT238" s="176"/>
      <c r="AU238" s="170"/>
      <c r="AV238" s="176"/>
      <c r="AW238" s="170"/>
      <c r="AX238" s="176"/>
      <c r="AY238" s="170"/>
      <c r="AZ238" s="176"/>
      <c r="BA238" s="170"/>
      <c r="BB238" s="176"/>
      <c r="BC238" s="177"/>
      <c r="BD238" s="176"/>
      <c r="BE238" s="176"/>
      <c r="BF238" s="177"/>
      <c r="BG238" s="176"/>
      <c r="BH238" s="176"/>
      <c r="BI238" s="177"/>
      <c r="BJ238" s="177"/>
      <c r="BK238" s="176"/>
      <c r="BL238" s="176"/>
      <c r="BM238" s="178"/>
      <c r="BN238" s="178"/>
      <c r="BO238" s="179"/>
      <c r="BP238" s="179"/>
      <c r="BQ238" s="179"/>
      <c r="BR238" s="174"/>
      <c r="BS238" s="179"/>
      <c r="BT238" s="171"/>
      <c r="BU238" s="171"/>
      <c r="BV238" s="179"/>
      <c r="BW238" s="179"/>
      <c r="BX238" s="178"/>
      <c r="BY238" s="147"/>
      <c r="BZ238" s="7">
        <f t="shared" si="38"/>
        <v>0</v>
      </c>
      <c r="CA238" s="7">
        <f>+COUNTIFS($BZ$12:BZ238,BZ238)</f>
        <v>114</v>
      </c>
      <c r="CB238" s="147">
        <f t="shared" si="39"/>
        <v>0</v>
      </c>
      <c r="CC238" s="7">
        <f t="shared" si="40"/>
        <v>0</v>
      </c>
      <c r="CD238" s="7">
        <f t="shared" si="41"/>
        <v>0</v>
      </c>
    </row>
    <row r="239" spans="1:82" hidden="1" x14ac:dyDescent="0.3">
      <c r="A239" s="7">
        <f t="shared" si="42"/>
        <v>0</v>
      </c>
      <c r="B239" s="170"/>
      <c r="C239" s="171"/>
      <c r="D239" s="172"/>
      <c r="E239" s="170"/>
      <c r="F239" s="173"/>
      <c r="G239" s="173"/>
      <c r="H239" s="173"/>
      <c r="I239" s="170"/>
      <c r="J239" s="170"/>
      <c r="K239" s="170"/>
      <c r="L239" s="170"/>
      <c r="M239" s="170"/>
      <c r="N239" s="180"/>
      <c r="O239" s="180"/>
      <c r="P239" s="170"/>
      <c r="Q239" s="170"/>
      <c r="R239" s="170"/>
      <c r="S239" s="170"/>
      <c r="T239" s="174"/>
      <c r="U239" s="175"/>
      <c r="V239" s="170"/>
      <c r="W239" s="170"/>
      <c r="X239" s="175"/>
      <c r="Y239" s="175"/>
      <c r="Z239" s="170"/>
      <c r="AA239" s="188"/>
      <c r="AB239" s="188"/>
      <c r="AC239" s="170"/>
      <c r="AD239" s="176"/>
      <c r="AE239" s="170"/>
      <c r="AF239" s="176"/>
      <c r="AG239" s="176"/>
      <c r="AH239" s="176"/>
      <c r="AI239" s="189"/>
      <c r="AJ239" s="176"/>
      <c r="AK239" s="174"/>
      <c r="AL239" s="190"/>
      <c r="AM239" s="176"/>
      <c r="AN239" s="170"/>
      <c r="AO239" s="191"/>
      <c r="AP239" s="191"/>
      <c r="AQ239" s="170"/>
      <c r="AR239" s="176"/>
      <c r="AS239" s="170"/>
      <c r="AT239" s="176"/>
      <c r="AU239" s="170"/>
      <c r="AV239" s="176"/>
      <c r="AW239" s="170"/>
      <c r="AX239" s="176"/>
      <c r="AY239" s="170"/>
      <c r="AZ239" s="176"/>
      <c r="BA239" s="170"/>
      <c r="BB239" s="176"/>
      <c r="BC239" s="177"/>
      <c r="BD239" s="176"/>
      <c r="BE239" s="176"/>
      <c r="BF239" s="177"/>
      <c r="BG239" s="176"/>
      <c r="BH239" s="176"/>
      <c r="BI239" s="177"/>
      <c r="BJ239" s="177"/>
      <c r="BK239" s="176"/>
      <c r="BL239" s="176"/>
      <c r="BM239" s="178"/>
      <c r="BN239" s="178"/>
      <c r="BO239" s="179"/>
      <c r="BP239" s="179"/>
      <c r="BQ239" s="179"/>
      <c r="BR239" s="174"/>
      <c r="BS239" s="179"/>
      <c r="BT239" s="171"/>
      <c r="BU239" s="171"/>
      <c r="BV239" s="179"/>
      <c r="BW239" s="179"/>
      <c r="BX239" s="178"/>
      <c r="BY239" s="147"/>
      <c r="BZ239" s="7">
        <f t="shared" si="38"/>
        <v>0</v>
      </c>
      <c r="CA239" s="7">
        <f>+COUNTIFS($BZ$12:BZ239,BZ239)</f>
        <v>115</v>
      </c>
      <c r="CB239" s="147">
        <f t="shared" si="39"/>
        <v>0</v>
      </c>
      <c r="CC239" s="7">
        <f t="shared" si="40"/>
        <v>0</v>
      </c>
      <c r="CD239" s="7">
        <f t="shared" si="41"/>
        <v>0</v>
      </c>
    </row>
    <row r="240" spans="1:82" hidden="1" x14ac:dyDescent="0.3">
      <c r="A240" s="7">
        <f t="shared" si="42"/>
        <v>0</v>
      </c>
      <c r="B240" s="170"/>
      <c r="C240" s="171"/>
      <c r="D240" s="172"/>
      <c r="E240" s="170"/>
      <c r="F240" s="173"/>
      <c r="G240" s="173"/>
      <c r="H240" s="173"/>
      <c r="I240" s="170"/>
      <c r="J240" s="170"/>
      <c r="K240" s="170"/>
      <c r="L240" s="170"/>
      <c r="M240" s="170"/>
      <c r="N240" s="180"/>
      <c r="O240" s="180"/>
      <c r="P240" s="170"/>
      <c r="Q240" s="170"/>
      <c r="R240" s="170"/>
      <c r="S240" s="170"/>
      <c r="T240" s="174"/>
      <c r="U240" s="175"/>
      <c r="V240" s="170"/>
      <c r="W240" s="170"/>
      <c r="X240" s="175"/>
      <c r="Y240" s="175"/>
      <c r="Z240" s="170"/>
      <c r="AA240" s="188"/>
      <c r="AB240" s="188"/>
      <c r="AC240" s="170"/>
      <c r="AD240" s="176"/>
      <c r="AE240" s="170"/>
      <c r="AF240" s="176"/>
      <c r="AG240" s="176"/>
      <c r="AH240" s="176"/>
      <c r="AI240" s="189"/>
      <c r="AJ240" s="176"/>
      <c r="AK240" s="174"/>
      <c r="AL240" s="190"/>
      <c r="AM240" s="176"/>
      <c r="AN240" s="170"/>
      <c r="AO240" s="191"/>
      <c r="AP240" s="191"/>
      <c r="AQ240" s="170"/>
      <c r="AR240" s="176"/>
      <c r="AS240" s="170"/>
      <c r="AT240" s="176"/>
      <c r="AU240" s="170"/>
      <c r="AV240" s="176"/>
      <c r="AW240" s="170"/>
      <c r="AX240" s="176"/>
      <c r="AY240" s="170"/>
      <c r="AZ240" s="176"/>
      <c r="BA240" s="170"/>
      <c r="BB240" s="176"/>
      <c r="BC240" s="177"/>
      <c r="BD240" s="176"/>
      <c r="BE240" s="176"/>
      <c r="BF240" s="177"/>
      <c r="BG240" s="176"/>
      <c r="BH240" s="176"/>
      <c r="BI240" s="177"/>
      <c r="BJ240" s="177"/>
      <c r="BK240" s="176"/>
      <c r="BL240" s="176"/>
      <c r="BM240" s="178"/>
      <c r="BN240" s="178"/>
      <c r="BO240" s="179"/>
      <c r="BP240" s="179"/>
      <c r="BQ240" s="179"/>
      <c r="BR240" s="174"/>
      <c r="BS240" s="179"/>
      <c r="BT240" s="171"/>
      <c r="BU240" s="171"/>
      <c r="BV240" s="179"/>
      <c r="BW240" s="179"/>
      <c r="BX240" s="178"/>
      <c r="BY240" s="147"/>
      <c r="BZ240" s="7">
        <f t="shared" si="38"/>
        <v>0</v>
      </c>
      <c r="CA240" s="7">
        <f>+COUNTIFS($BZ$12:BZ240,BZ240)</f>
        <v>116</v>
      </c>
      <c r="CB240" s="147">
        <f t="shared" si="39"/>
        <v>0</v>
      </c>
      <c r="CC240" s="7">
        <f t="shared" si="40"/>
        <v>0</v>
      </c>
      <c r="CD240" s="7">
        <f t="shared" si="41"/>
        <v>0</v>
      </c>
    </row>
    <row r="241" spans="1:82" hidden="1" x14ac:dyDescent="0.3">
      <c r="A241" s="7">
        <f t="shared" si="42"/>
        <v>0</v>
      </c>
      <c r="B241" s="170"/>
      <c r="C241" s="171"/>
      <c r="D241" s="172"/>
      <c r="E241" s="170"/>
      <c r="F241" s="173"/>
      <c r="G241" s="173"/>
      <c r="H241" s="173"/>
      <c r="I241" s="170"/>
      <c r="J241" s="170"/>
      <c r="K241" s="170"/>
      <c r="L241" s="170"/>
      <c r="M241" s="170"/>
      <c r="N241" s="180"/>
      <c r="O241" s="180"/>
      <c r="P241" s="170"/>
      <c r="Q241" s="170"/>
      <c r="R241" s="170"/>
      <c r="S241" s="170"/>
      <c r="T241" s="174"/>
      <c r="U241" s="175"/>
      <c r="V241" s="170"/>
      <c r="W241" s="170"/>
      <c r="X241" s="175"/>
      <c r="Y241" s="175"/>
      <c r="Z241" s="170"/>
      <c r="AA241" s="188"/>
      <c r="AB241" s="188"/>
      <c r="AC241" s="170"/>
      <c r="AD241" s="176"/>
      <c r="AE241" s="170"/>
      <c r="AF241" s="176"/>
      <c r="AG241" s="176"/>
      <c r="AH241" s="176"/>
      <c r="AI241" s="189"/>
      <c r="AJ241" s="176"/>
      <c r="AK241" s="174"/>
      <c r="AL241" s="190"/>
      <c r="AM241" s="176"/>
      <c r="AN241" s="170"/>
      <c r="AO241" s="191"/>
      <c r="AP241" s="191"/>
      <c r="AQ241" s="170"/>
      <c r="AR241" s="176"/>
      <c r="AS241" s="170"/>
      <c r="AT241" s="176"/>
      <c r="AU241" s="170"/>
      <c r="AV241" s="176"/>
      <c r="AW241" s="170"/>
      <c r="AX241" s="176"/>
      <c r="AY241" s="170"/>
      <c r="AZ241" s="176"/>
      <c r="BA241" s="170"/>
      <c r="BB241" s="176"/>
      <c r="BC241" s="177"/>
      <c r="BD241" s="176"/>
      <c r="BE241" s="176"/>
      <c r="BF241" s="177"/>
      <c r="BG241" s="176"/>
      <c r="BH241" s="176"/>
      <c r="BI241" s="177"/>
      <c r="BJ241" s="177"/>
      <c r="BK241" s="176"/>
      <c r="BL241" s="176"/>
      <c r="BM241" s="178"/>
      <c r="BN241" s="178"/>
      <c r="BO241" s="179"/>
      <c r="BP241" s="179"/>
      <c r="BQ241" s="179"/>
      <c r="BR241" s="174"/>
      <c r="BS241" s="179"/>
      <c r="BT241" s="171"/>
      <c r="BU241" s="171"/>
      <c r="BV241" s="179"/>
      <c r="BW241" s="179"/>
      <c r="BX241" s="178"/>
      <c r="BY241" s="147"/>
      <c r="BZ241" s="7">
        <f t="shared" si="38"/>
        <v>0</v>
      </c>
      <c r="CA241" s="7">
        <f>+COUNTIFS($BZ$12:BZ241,BZ241)</f>
        <v>117</v>
      </c>
      <c r="CB241" s="147">
        <f t="shared" si="39"/>
        <v>0</v>
      </c>
      <c r="CC241" s="7">
        <f t="shared" si="40"/>
        <v>0</v>
      </c>
      <c r="CD241" s="7">
        <f t="shared" si="41"/>
        <v>0</v>
      </c>
    </row>
    <row r="242" spans="1:82" hidden="1" x14ac:dyDescent="0.3">
      <c r="A242" s="7">
        <f t="shared" si="42"/>
        <v>0</v>
      </c>
      <c r="B242" s="170"/>
      <c r="C242" s="171"/>
      <c r="D242" s="172"/>
      <c r="E242" s="170"/>
      <c r="F242" s="173"/>
      <c r="G242" s="173"/>
      <c r="H242" s="173"/>
      <c r="I242" s="170"/>
      <c r="J242" s="170"/>
      <c r="K242" s="170"/>
      <c r="L242" s="170"/>
      <c r="M242" s="170"/>
      <c r="N242" s="180"/>
      <c r="O242" s="180"/>
      <c r="P242" s="170"/>
      <c r="Q242" s="170"/>
      <c r="R242" s="170"/>
      <c r="S242" s="170"/>
      <c r="T242" s="174"/>
      <c r="U242" s="175"/>
      <c r="V242" s="170"/>
      <c r="W242" s="170"/>
      <c r="X242" s="175"/>
      <c r="Y242" s="175"/>
      <c r="Z242" s="170"/>
      <c r="AA242" s="188"/>
      <c r="AB242" s="188"/>
      <c r="AC242" s="170"/>
      <c r="AD242" s="176"/>
      <c r="AE242" s="170"/>
      <c r="AF242" s="176"/>
      <c r="AG242" s="176"/>
      <c r="AH242" s="176"/>
      <c r="AI242" s="189"/>
      <c r="AJ242" s="176"/>
      <c r="AK242" s="174"/>
      <c r="AL242" s="190"/>
      <c r="AM242" s="176"/>
      <c r="AN242" s="170"/>
      <c r="AO242" s="191"/>
      <c r="AP242" s="191"/>
      <c r="AQ242" s="170"/>
      <c r="AR242" s="176"/>
      <c r="AS242" s="170"/>
      <c r="AT242" s="176"/>
      <c r="AU242" s="170"/>
      <c r="AV242" s="176"/>
      <c r="AW242" s="170"/>
      <c r="AX242" s="176"/>
      <c r="AY242" s="170"/>
      <c r="AZ242" s="176"/>
      <c r="BA242" s="170"/>
      <c r="BB242" s="176"/>
      <c r="BC242" s="177"/>
      <c r="BD242" s="176"/>
      <c r="BE242" s="176"/>
      <c r="BF242" s="177"/>
      <c r="BG242" s="176"/>
      <c r="BH242" s="176"/>
      <c r="BI242" s="177"/>
      <c r="BJ242" s="177"/>
      <c r="BK242" s="176"/>
      <c r="BL242" s="176"/>
      <c r="BM242" s="178"/>
      <c r="BN242" s="178"/>
      <c r="BO242" s="179"/>
      <c r="BP242" s="179"/>
      <c r="BQ242" s="179"/>
      <c r="BR242" s="174"/>
      <c r="BS242" s="179"/>
      <c r="BT242" s="171"/>
      <c r="BU242" s="171"/>
      <c r="BV242" s="179"/>
      <c r="BW242" s="179"/>
      <c r="BX242" s="178"/>
      <c r="BY242" s="147"/>
      <c r="BZ242" s="7">
        <f t="shared" si="38"/>
        <v>0</v>
      </c>
      <c r="CA242" s="7">
        <f>+COUNTIFS($BZ$12:BZ242,BZ242)</f>
        <v>118</v>
      </c>
      <c r="CB242" s="147">
        <f t="shared" si="39"/>
        <v>0</v>
      </c>
      <c r="CC242" s="7">
        <f t="shared" si="40"/>
        <v>0</v>
      </c>
      <c r="CD242" s="7">
        <f t="shared" si="41"/>
        <v>0</v>
      </c>
    </row>
    <row r="243" spans="1:82" hidden="1" x14ac:dyDescent="0.3">
      <c r="A243" s="7">
        <f t="shared" si="42"/>
        <v>0</v>
      </c>
      <c r="B243" s="170"/>
      <c r="C243" s="171"/>
      <c r="D243" s="172"/>
      <c r="E243" s="170"/>
      <c r="F243" s="173"/>
      <c r="G243" s="173"/>
      <c r="H243" s="173"/>
      <c r="I243" s="170"/>
      <c r="J243" s="170"/>
      <c r="K243" s="170"/>
      <c r="L243" s="170"/>
      <c r="M243" s="170"/>
      <c r="N243" s="180"/>
      <c r="O243" s="180"/>
      <c r="P243" s="170"/>
      <c r="Q243" s="170"/>
      <c r="R243" s="170"/>
      <c r="S243" s="170"/>
      <c r="T243" s="174"/>
      <c r="U243" s="175"/>
      <c r="V243" s="170"/>
      <c r="W243" s="170"/>
      <c r="X243" s="175"/>
      <c r="Y243" s="175"/>
      <c r="Z243" s="170"/>
      <c r="AA243" s="188"/>
      <c r="AB243" s="188"/>
      <c r="AC243" s="170"/>
      <c r="AD243" s="176"/>
      <c r="AE243" s="170"/>
      <c r="AF243" s="176"/>
      <c r="AG243" s="176"/>
      <c r="AH243" s="176"/>
      <c r="AI243" s="189"/>
      <c r="AJ243" s="176"/>
      <c r="AK243" s="174"/>
      <c r="AL243" s="190"/>
      <c r="AM243" s="176"/>
      <c r="AN243" s="170"/>
      <c r="AO243" s="191"/>
      <c r="AP243" s="191"/>
      <c r="AQ243" s="170"/>
      <c r="AR243" s="176"/>
      <c r="AS243" s="170"/>
      <c r="AT243" s="176"/>
      <c r="AU243" s="170"/>
      <c r="AV243" s="176"/>
      <c r="AW243" s="170"/>
      <c r="AX243" s="176"/>
      <c r="AY243" s="170"/>
      <c r="AZ243" s="176"/>
      <c r="BA243" s="170"/>
      <c r="BB243" s="176"/>
      <c r="BC243" s="177"/>
      <c r="BD243" s="176"/>
      <c r="BE243" s="176"/>
      <c r="BF243" s="177"/>
      <c r="BG243" s="176"/>
      <c r="BH243" s="176"/>
      <c r="BI243" s="177"/>
      <c r="BJ243" s="177"/>
      <c r="BK243" s="176"/>
      <c r="BL243" s="176"/>
      <c r="BM243" s="178"/>
      <c r="BN243" s="178"/>
      <c r="BO243" s="179"/>
      <c r="BP243" s="179"/>
      <c r="BQ243" s="179"/>
      <c r="BR243" s="174"/>
      <c r="BS243" s="179"/>
      <c r="BT243" s="171"/>
      <c r="BU243" s="171"/>
      <c r="BV243" s="179"/>
      <c r="BW243" s="179"/>
      <c r="BX243" s="178"/>
      <c r="BY243" s="147"/>
      <c r="BZ243" s="7">
        <f t="shared" si="38"/>
        <v>0</v>
      </c>
      <c r="CA243" s="7">
        <f>+COUNTIFS($BZ$12:BZ243,BZ243)</f>
        <v>119</v>
      </c>
      <c r="CB243" s="147">
        <f t="shared" si="39"/>
        <v>0</v>
      </c>
      <c r="CC243" s="7">
        <f t="shared" si="40"/>
        <v>0</v>
      </c>
      <c r="CD243" s="7">
        <f t="shared" si="41"/>
        <v>0</v>
      </c>
    </row>
    <row r="244" spans="1:82" hidden="1" x14ac:dyDescent="0.3">
      <c r="A244" s="7">
        <f t="shared" si="42"/>
        <v>0</v>
      </c>
      <c r="B244" s="170"/>
      <c r="C244" s="171"/>
      <c r="D244" s="172"/>
      <c r="E244" s="170"/>
      <c r="F244" s="173"/>
      <c r="G244" s="173"/>
      <c r="H244" s="173"/>
      <c r="I244" s="170"/>
      <c r="J244" s="170"/>
      <c r="K244" s="170"/>
      <c r="L244" s="170"/>
      <c r="M244" s="170"/>
      <c r="N244" s="180"/>
      <c r="O244" s="180"/>
      <c r="P244" s="170"/>
      <c r="Q244" s="170"/>
      <c r="R244" s="170"/>
      <c r="S244" s="170"/>
      <c r="T244" s="174"/>
      <c r="U244" s="175"/>
      <c r="V244" s="170"/>
      <c r="W244" s="170"/>
      <c r="X244" s="175"/>
      <c r="Y244" s="175"/>
      <c r="Z244" s="170"/>
      <c r="AA244" s="188"/>
      <c r="AB244" s="188"/>
      <c r="AC244" s="170"/>
      <c r="AD244" s="176"/>
      <c r="AE244" s="170"/>
      <c r="AF244" s="176"/>
      <c r="AG244" s="176"/>
      <c r="AH244" s="176"/>
      <c r="AI244" s="189"/>
      <c r="AJ244" s="176"/>
      <c r="AK244" s="174"/>
      <c r="AL244" s="190"/>
      <c r="AM244" s="176"/>
      <c r="AN244" s="170"/>
      <c r="AO244" s="191"/>
      <c r="AP244" s="191"/>
      <c r="AQ244" s="170"/>
      <c r="AR244" s="176"/>
      <c r="AS244" s="170"/>
      <c r="AT244" s="176"/>
      <c r="AU244" s="170"/>
      <c r="AV244" s="176"/>
      <c r="AW244" s="170"/>
      <c r="AX244" s="176"/>
      <c r="AY244" s="170"/>
      <c r="AZ244" s="176"/>
      <c r="BA244" s="170"/>
      <c r="BB244" s="176"/>
      <c r="BC244" s="177"/>
      <c r="BD244" s="176"/>
      <c r="BE244" s="176"/>
      <c r="BF244" s="177"/>
      <c r="BG244" s="176"/>
      <c r="BH244" s="176"/>
      <c r="BI244" s="177"/>
      <c r="BJ244" s="177"/>
      <c r="BK244" s="176"/>
      <c r="BL244" s="176"/>
      <c r="BM244" s="178"/>
      <c r="BN244" s="178"/>
      <c r="BO244" s="179"/>
      <c r="BP244" s="179"/>
      <c r="BQ244" s="179"/>
      <c r="BR244" s="174"/>
      <c r="BS244" s="179"/>
      <c r="BT244" s="171"/>
      <c r="BU244" s="171"/>
      <c r="BV244" s="179"/>
      <c r="BW244" s="179"/>
      <c r="BX244" s="178"/>
      <c r="BY244" s="147"/>
      <c r="BZ244" s="7">
        <f t="shared" si="38"/>
        <v>0</v>
      </c>
      <c r="CA244" s="7">
        <f>+COUNTIFS($BZ$12:BZ244,BZ244)</f>
        <v>120</v>
      </c>
      <c r="CB244" s="147">
        <f t="shared" si="39"/>
        <v>0</v>
      </c>
      <c r="CC244" s="7">
        <f t="shared" si="40"/>
        <v>0</v>
      </c>
      <c r="CD244" s="7">
        <f t="shared" si="41"/>
        <v>0</v>
      </c>
    </row>
    <row r="245" spans="1:82" hidden="1" x14ac:dyDescent="0.3">
      <c r="A245" s="7">
        <f t="shared" si="42"/>
        <v>0</v>
      </c>
      <c r="B245" s="170"/>
      <c r="C245" s="171"/>
      <c r="D245" s="172"/>
      <c r="E245" s="170"/>
      <c r="F245" s="173"/>
      <c r="G245" s="173"/>
      <c r="H245" s="173"/>
      <c r="I245" s="170"/>
      <c r="J245" s="170"/>
      <c r="K245" s="170"/>
      <c r="L245" s="170"/>
      <c r="M245" s="170"/>
      <c r="N245" s="180"/>
      <c r="O245" s="180"/>
      <c r="P245" s="170"/>
      <c r="Q245" s="170"/>
      <c r="R245" s="170"/>
      <c r="S245" s="170"/>
      <c r="T245" s="174"/>
      <c r="U245" s="175"/>
      <c r="V245" s="170"/>
      <c r="W245" s="170"/>
      <c r="X245" s="175"/>
      <c r="Y245" s="175"/>
      <c r="Z245" s="170"/>
      <c r="AA245" s="188"/>
      <c r="AB245" s="188"/>
      <c r="AC245" s="170"/>
      <c r="AD245" s="176"/>
      <c r="AE245" s="170"/>
      <c r="AF245" s="176"/>
      <c r="AG245" s="176"/>
      <c r="AH245" s="176"/>
      <c r="AI245" s="189"/>
      <c r="AJ245" s="176"/>
      <c r="AK245" s="174"/>
      <c r="AL245" s="190"/>
      <c r="AM245" s="176"/>
      <c r="AN245" s="170"/>
      <c r="AO245" s="191"/>
      <c r="AP245" s="191"/>
      <c r="AQ245" s="170"/>
      <c r="AR245" s="176"/>
      <c r="AS245" s="170"/>
      <c r="AT245" s="176"/>
      <c r="AU245" s="170"/>
      <c r="AV245" s="176"/>
      <c r="AW245" s="170"/>
      <c r="AX245" s="176"/>
      <c r="AY245" s="170"/>
      <c r="AZ245" s="176"/>
      <c r="BA245" s="170"/>
      <c r="BB245" s="176"/>
      <c r="BC245" s="177"/>
      <c r="BD245" s="176"/>
      <c r="BE245" s="176"/>
      <c r="BF245" s="177"/>
      <c r="BG245" s="176"/>
      <c r="BH245" s="176"/>
      <c r="BI245" s="177"/>
      <c r="BJ245" s="177"/>
      <c r="BK245" s="176"/>
      <c r="BL245" s="176"/>
      <c r="BM245" s="178"/>
      <c r="BN245" s="178"/>
      <c r="BO245" s="179"/>
      <c r="BP245" s="179"/>
      <c r="BQ245" s="179"/>
      <c r="BR245" s="174"/>
      <c r="BS245" s="179"/>
      <c r="BT245" s="171"/>
      <c r="BU245" s="171"/>
      <c r="BV245" s="179"/>
      <c r="BW245" s="179"/>
      <c r="BX245" s="178"/>
      <c r="BY245" s="147"/>
      <c r="BZ245" s="7">
        <f t="shared" si="38"/>
        <v>0</v>
      </c>
      <c r="CA245" s="7">
        <f>+COUNTIFS($BZ$12:BZ245,BZ245)</f>
        <v>121</v>
      </c>
      <c r="CB245" s="147">
        <f t="shared" si="39"/>
        <v>0</v>
      </c>
      <c r="CC245" s="7">
        <f t="shared" si="40"/>
        <v>0</v>
      </c>
      <c r="CD245" s="7">
        <f t="shared" si="41"/>
        <v>0</v>
      </c>
    </row>
    <row r="246" spans="1:82" hidden="1" x14ac:dyDescent="0.3">
      <c r="A246" s="7">
        <f t="shared" si="42"/>
        <v>0</v>
      </c>
      <c r="B246" s="170"/>
      <c r="C246" s="171"/>
      <c r="D246" s="172"/>
      <c r="E246" s="170"/>
      <c r="F246" s="173"/>
      <c r="G246" s="173"/>
      <c r="H246" s="173"/>
      <c r="I246" s="170"/>
      <c r="J246" s="170"/>
      <c r="K246" s="170"/>
      <c r="L246" s="170"/>
      <c r="M246" s="170"/>
      <c r="N246" s="180"/>
      <c r="O246" s="180"/>
      <c r="P246" s="170"/>
      <c r="Q246" s="170"/>
      <c r="R246" s="170"/>
      <c r="S246" s="170"/>
      <c r="T246" s="174"/>
      <c r="U246" s="175"/>
      <c r="V246" s="170"/>
      <c r="W246" s="170"/>
      <c r="X246" s="175"/>
      <c r="Y246" s="175"/>
      <c r="Z246" s="170"/>
      <c r="AA246" s="188"/>
      <c r="AB246" s="188"/>
      <c r="AC246" s="170"/>
      <c r="AD246" s="176"/>
      <c r="AE246" s="170"/>
      <c r="AF246" s="176"/>
      <c r="AG246" s="176"/>
      <c r="AH246" s="176"/>
      <c r="AI246" s="189"/>
      <c r="AJ246" s="176"/>
      <c r="AK246" s="174"/>
      <c r="AL246" s="190"/>
      <c r="AM246" s="176"/>
      <c r="AN246" s="170"/>
      <c r="AO246" s="191"/>
      <c r="AP246" s="191"/>
      <c r="AQ246" s="170"/>
      <c r="AR246" s="176"/>
      <c r="AS246" s="170"/>
      <c r="AT246" s="176"/>
      <c r="AU246" s="170"/>
      <c r="AV246" s="176"/>
      <c r="AW246" s="170"/>
      <c r="AX246" s="176"/>
      <c r="AY246" s="170"/>
      <c r="AZ246" s="176"/>
      <c r="BA246" s="170"/>
      <c r="BB246" s="176"/>
      <c r="BC246" s="177"/>
      <c r="BD246" s="176"/>
      <c r="BE246" s="176"/>
      <c r="BF246" s="177"/>
      <c r="BG246" s="176"/>
      <c r="BH246" s="176"/>
      <c r="BI246" s="177"/>
      <c r="BJ246" s="177"/>
      <c r="BK246" s="176"/>
      <c r="BL246" s="176"/>
      <c r="BM246" s="178"/>
      <c r="BN246" s="178"/>
      <c r="BO246" s="179"/>
      <c r="BP246" s="179"/>
      <c r="BQ246" s="179"/>
      <c r="BR246" s="174"/>
      <c r="BS246" s="179"/>
      <c r="BT246" s="171"/>
      <c r="BU246" s="171"/>
      <c r="BV246" s="179"/>
      <c r="BW246" s="179"/>
      <c r="BX246" s="178"/>
      <c r="BY246" s="147"/>
      <c r="BZ246" s="7">
        <f t="shared" si="38"/>
        <v>0</v>
      </c>
      <c r="CA246" s="7">
        <f>+COUNTIFS($BZ$12:BZ246,BZ246)</f>
        <v>122</v>
      </c>
      <c r="CB246" s="147">
        <f t="shared" si="39"/>
        <v>0</v>
      </c>
      <c r="CC246" s="7">
        <f t="shared" si="40"/>
        <v>0</v>
      </c>
      <c r="CD246" s="7">
        <f t="shared" si="41"/>
        <v>0</v>
      </c>
    </row>
    <row r="247" spans="1:82" hidden="1" x14ac:dyDescent="0.3">
      <c r="A247" s="7">
        <f t="shared" si="42"/>
        <v>0</v>
      </c>
      <c r="B247" s="170"/>
      <c r="C247" s="171"/>
      <c r="D247" s="172"/>
      <c r="E247" s="170"/>
      <c r="F247" s="173"/>
      <c r="G247" s="173"/>
      <c r="H247" s="173"/>
      <c r="I247" s="170"/>
      <c r="J247" s="170"/>
      <c r="K247" s="170"/>
      <c r="L247" s="170"/>
      <c r="M247" s="170"/>
      <c r="N247" s="180"/>
      <c r="O247" s="180"/>
      <c r="P247" s="170"/>
      <c r="Q247" s="170"/>
      <c r="R247" s="170"/>
      <c r="S247" s="170"/>
      <c r="T247" s="174"/>
      <c r="U247" s="175"/>
      <c r="V247" s="170"/>
      <c r="W247" s="170"/>
      <c r="X247" s="175"/>
      <c r="Y247" s="175"/>
      <c r="Z247" s="170"/>
      <c r="AA247" s="188"/>
      <c r="AB247" s="188"/>
      <c r="AC247" s="170"/>
      <c r="AD247" s="176"/>
      <c r="AE247" s="170"/>
      <c r="AF247" s="176"/>
      <c r="AG247" s="176"/>
      <c r="AH247" s="176"/>
      <c r="AI247" s="189"/>
      <c r="AJ247" s="176"/>
      <c r="AK247" s="174"/>
      <c r="AL247" s="190"/>
      <c r="AM247" s="176"/>
      <c r="AN247" s="170"/>
      <c r="AO247" s="191"/>
      <c r="AP247" s="191"/>
      <c r="AQ247" s="170"/>
      <c r="AR247" s="176"/>
      <c r="AS247" s="170"/>
      <c r="AT247" s="176"/>
      <c r="AU247" s="170"/>
      <c r="AV247" s="176"/>
      <c r="AW247" s="170"/>
      <c r="AX247" s="176"/>
      <c r="AY247" s="170"/>
      <c r="AZ247" s="176"/>
      <c r="BA247" s="170"/>
      <c r="BB247" s="176"/>
      <c r="BC247" s="177"/>
      <c r="BD247" s="176"/>
      <c r="BE247" s="176"/>
      <c r="BF247" s="177"/>
      <c r="BG247" s="176"/>
      <c r="BH247" s="176"/>
      <c r="BI247" s="177"/>
      <c r="BJ247" s="177"/>
      <c r="BK247" s="176"/>
      <c r="BL247" s="176"/>
      <c r="BM247" s="178"/>
      <c r="BN247" s="178"/>
      <c r="BO247" s="179"/>
      <c r="BP247" s="179"/>
      <c r="BQ247" s="179"/>
      <c r="BR247" s="174"/>
      <c r="BS247" s="179"/>
      <c r="BT247" s="171"/>
      <c r="BU247" s="171"/>
      <c r="BV247" s="179"/>
      <c r="BW247" s="179"/>
      <c r="BX247" s="178"/>
      <c r="BY247" s="147"/>
      <c r="BZ247" s="7">
        <f t="shared" si="38"/>
        <v>0</v>
      </c>
      <c r="CA247" s="7">
        <f>+COUNTIFS($BZ$12:BZ247,BZ247)</f>
        <v>123</v>
      </c>
      <c r="CB247" s="147">
        <f t="shared" si="39"/>
        <v>0</v>
      </c>
      <c r="CC247" s="7">
        <f t="shared" si="40"/>
        <v>0</v>
      </c>
      <c r="CD247" s="7">
        <f t="shared" si="41"/>
        <v>0</v>
      </c>
    </row>
    <row r="248" spans="1:82" hidden="1" x14ac:dyDescent="0.3">
      <c r="A248" s="7">
        <f t="shared" si="42"/>
        <v>0</v>
      </c>
      <c r="B248" s="170"/>
      <c r="C248" s="171"/>
      <c r="D248" s="172"/>
      <c r="E248" s="170"/>
      <c r="F248" s="173"/>
      <c r="G248" s="173"/>
      <c r="H248" s="173"/>
      <c r="I248" s="170"/>
      <c r="J248" s="170"/>
      <c r="K248" s="170"/>
      <c r="L248" s="170"/>
      <c r="M248" s="170"/>
      <c r="N248" s="180"/>
      <c r="O248" s="180"/>
      <c r="P248" s="170"/>
      <c r="Q248" s="170"/>
      <c r="R248" s="170"/>
      <c r="S248" s="170"/>
      <c r="T248" s="174"/>
      <c r="U248" s="175"/>
      <c r="V248" s="170"/>
      <c r="W248" s="170"/>
      <c r="X248" s="175"/>
      <c r="Y248" s="175"/>
      <c r="Z248" s="170"/>
      <c r="AA248" s="188"/>
      <c r="AB248" s="188"/>
      <c r="AC248" s="170"/>
      <c r="AD248" s="176"/>
      <c r="AE248" s="170"/>
      <c r="AF248" s="176"/>
      <c r="AG248" s="176"/>
      <c r="AH248" s="176"/>
      <c r="AI248" s="189"/>
      <c r="AJ248" s="176"/>
      <c r="AK248" s="174"/>
      <c r="AL248" s="190"/>
      <c r="AM248" s="176"/>
      <c r="AN248" s="170"/>
      <c r="AO248" s="191"/>
      <c r="AP248" s="191"/>
      <c r="AQ248" s="170"/>
      <c r="AR248" s="176"/>
      <c r="AS248" s="170"/>
      <c r="AT248" s="176"/>
      <c r="AU248" s="170"/>
      <c r="AV248" s="176"/>
      <c r="AW248" s="170"/>
      <c r="AX248" s="176"/>
      <c r="AY248" s="170"/>
      <c r="AZ248" s="176"/>
      <c r="BA248" s="170"/>
      <c r="BB248" s="176"/>
      <c r="BC248" s="177"/>
      <c r="BD248" s="176"/>
      <c r="BE248" s="176"/>
      <c r="BF248" s="177"/>
      <c r="BG248" s="176"/>
      <c r="BH248" s="176"/>
      <c r="BI248" s="177"/>
      <c r="BJ248" s="177"/>
      <c r="BK248" s="176"/>
      <c r="BL248" s="176"/>
      <c r="BM248" s="178"/>
      <c r="BN248" s="178"/>
      <c r="BO248" s="179"/>
      <c r="BP248" s="179"/>
      <c r="BQ248" s="179"/>
      <c r="BR248" s="174"/>
      <c r="BS248" s="179"/>
      <c r="BT248" s="171"/>
      <c r="BU248" s="171"/>
      <c r="BV248" s="179"/>
      <c r="BW248" s="179"/>
      <c r="BX248" s="178"/>
      <c r="BY248" s="147"/>
      <c r="BZ248" s="7">
        <f t="shared" si="38"/>
        <v>0</v>
      </c>
      <c r="CA248" s="7">
        <f>+COUNTIFS($BZ$12:BZ248,BZ248)</f>
        <v>124</v>
      </c>
      <c r="CB248" s="147">
        <f t="shared" si="39"/>
        <v>0</v>
      </c>
      <c r="CC248" s="7">
        <f t="shared" si="40"/>
        <v>0</v>
      </c>
      <c r="CD248" s="7">
        <f t="shared" si="41"/>
        <v>0</v>
      </c>
    </row>
    <row r="249" spans="1:82" hidden="1" x14ac:dyDescent="0.3">
      <c r="A249" s="7">
        <f t="shared" si="42"/>
        <v>0</v>
      </c>
      <c r="B249" s="170"/>
      <c r="C249" s="171"/>
      <c r="D249" s="172"/>
      <c r="E249" s="170"/>
      <c r="F249" s="173"/>
      <c r="G249" s="173"/>
      <c r="H249" s="173"/>
      <c r="I249" s="170"/>
      <c r="J249" s="170"/>
      <c r="K249" s="170"/>
      <c r="L249" s="170"/>
      <c r="M249" s="170"/>
      <c r="N249" s="180"/>
      <c r="O249" s="180"/>
      <c r="P249" s="170"/>
      <c r="Q249" s="170"/>
      <c r="R249" s="170"/>
      <c r="S249" s="170"/>
      <c r="T249" s="174"/>
      <c r="U249" s="175"/>
      <c r="V249" s="170"/>
      <c r="W249" s="170"/>
      <c r="X249" s="175"/>
      <c r="Y249" s="175"/>
      <c r="Z249" s="170"/>
      <c r="AA249" s="188"/>
      <c r="AB249" s="188"/>
      <c r="AC249" s="170"/>
      <c r="AD249" s="176"/>
      <c r="AE249" s="170"/>
      <c r="AF249" s="176"/>
      <c r="AG249" s="176"/>
      <c r="AH249" s="176"/>
      <c r="AI249" s="189"/>
      <c r="AJ249" s="176"/>
      <c r="AK249" s="174"/>
      <c r="AL249" s="190"/>
      <c r="AM249" s="176"/>
      <c r="AN249" s="170"/>
      <c r="AO249" s="191"/>
      <c r="AP249" s="191"/>
      <c r="AQ249" s="170"/>
      <c r="AR249" s="176"/>
      <c r="AS249" s="170"/>
      <c r="AT249" s="176"/>
      <c r="AU249" s="170"/>
      <c r="AV249" s="176"/>
      <c r="AW249" s="170"/>
      <c r="AX249" s="176"/>
      <c r="AY249" s="170"/>
      <c r="AZ249" s="176"/>
      <c r="BA249" s="170"/>
      <c r="BB249" s="176"/>
      <c r="BC249" s="177"/>
      <c r="BD249" s="176"/>
      <c r="BE249" s="176"/>
      <c r="BF249" s="177"/>
      <c r="BG249" s="176"/>
      <c r="BH249" s="176"/>
      <c r="BI249" s="177"/>
      <c r="BJ249" s="177"/>
      <c r="BK249" s="176"/>
      <c r="BL249" s="176"/>
      <c r="BM249" s="178"/>
      <c r="BN249" s="178"/>
      <c r="BO249" s="179"/>
      <c r="BP249" s="179"/>
      <c r="BQ249" s="179"/>
      <c r="BR249" s="174"/>
      <c r="BS249" s="179"/>
      <c r="BT249" s="171"/>
      <c r="BU249" s="171"/>
      <c r="BV249" s="179"/>
      <c r="BW249" s="179"/>
      <c r="BX249" s="178"/>
      <c r="BY249" s="147"/>
      <c r="BZ249" s="7">
        <f t="shared" si="38"/>
        <v>0</v>
      </c>
      <c r="CA249" s="7">
        <f>+COUNTIFS($BZ$12:BZ249,BZ249)</f>
        <v>125</v>
      </c>
      <c r="CB249" s="147">
        <f t="shared" si="39"/>
        <v>0</v>
      </c>
      <c r="CC249" s="7">
        <f t="shared" si="40"/>
        <v>0</v>
      </c>
      <c r="CD249" s="7">
        <f t="shared" si="41"/>
        <v>0</v>
      </c>
    </row>
    <row r="250" spans="1:82" hidden="1" x14ac:dyDescent="0.3">
      <c r="A250" s="7">
        <f t="shared" si="42"/>
        <v>0</v>
      </c>
      <c r="B250" s="170"/>
      <c r="C250" s="171"/>
      <c r="D250" s="172"/>
      <c r="E250" s="170"/>
      <c r="F250" s="173"/>
      <c r="G250" s="173"/>
      <c r="H250" s="173"/>
      <c r="I250" s="170"/>
      <c r="J250" s="170"/>
      <c r="K250" s="170"/>
      <c r="L250" s="170"/>
      <c r="M250" s="170"/>
      <c r="N250" s="180"/>
      <c r="O250" s="180"/>
      <c r="P250" s="170"/>
      <c r="Q250" s="170"/>
      <c r="R250" s="170"/>
      <c r="S250" s="170"/>
      <c r="T250" s="174"/>
      <c r="U250" s="175"/>
      <c r="V250" s="170"/>
      <c r="W250" s="170"/>
      <c r="X250" s="175"/>
      <c r="Y250" s="175"/>
      <c r="Z250" s="170"/>
      <c r="AA250" s="188"/>
      <c r="AB250" s="188"/>
      <c r="AC250" s="170"/>
      <c r="AD250" s="176"/>
      <c r="AE250" s="170"/>
      <c r="AF250" s="176"/>
      <c r="AG250" s="176"/>
      <c r="AH250" s="176"/>
      <c r="AI250" s="189"/>
      <c r="AJ250" s="176"/>
      <c r="AK250" s="174"/>
      <c r="AL250" s="190"/>
      <c r="AM250" s="176"/>
      <c r="AN250" s="170"/>
      <c r="AO250" s="191"/>
      <c r="AP250" s="191"/>
      <c r="AQ250" s="170"/>
      <c r="AR250" s="176"/>
      <c r="AS250" s="170"/>
      <c r="AT250" s="176"/>
      <c r="AU250" s="170"/>
      <c r="AV250" s="176"/>
      <c r="AW250" s="170"/>
      <c r="AX250" s="176"/>
      <c r="AY250" s="170"/>
      <c r="AZ250" s="176"/>
      <c r="BA250" s="170"/>
      <c r="BB250" s="176"/>
      <c r="BC250" s="177"/>
      <c r="BD250" s="176"/>
      <c r="BE250" s="176"/>
      <c r="BF250" s="177"/>
      <c r="BG250" s="176"/>
      <c r="BH250" s="176"/>
      <c r="BI250" s="177"/>
      <c r="BJ250" s="177"/>
      <c r="BK250" s="176"/>
      <c r="BL250" s="176"/>
      <c r="BM250" s="178"/>
      <c r="BN250" s="178"/>
      <c r="BO250" s="179"/>
      <c r="BP250" s="179"/>
      <c r="BQ250" s="179"/>
      <c r="BR250" s="174"/>
      <c r="BS250" s="179"/>
      <c r="BT250" s="171"/>
      <c r="BU250" s="171"/>
      <c r="BV250" s="179"/>
      <c r="BW250" s="179"/>
      <c r="BX250" s="178"/>
      <c r="BY250" s="147"/>
      <c r="BZ250" s="7">
        <f t="shared" si="38"/>
        <v>0</v>
      </c>
      <c r="CA250" s="7">
        <f>+COUNTIFS($BZ$12:BZ250,BZ250)</f>
        <v>126</v>
      </c>
      <c r="CB250" s="147">
        <f t="shared" si="39"/>
        <v>0</v>
      </c>
      <c r="CC250" s="7">
        <f t="shared" si="40"/>
        <v>0</v>
      </c>
      <c r="CD250" s="7">
        <f t="shared" si="41"/>
        <v>0</v>
      </c>
    </row>
    <row r="251" spans="1:82" hidden="1" x14ac:dyDescent="0.3">
      <c r="A251" s="7">
        <f t="shared" si="42"/>
        <v>0</v>
      </c>
      <c r="B251" s="170"/>
      <c r="C251" s="171"/>
      <c r="D251" s="172"/>
      <c r="E251" s="170"/>
      <c r="F251" s="173"/>
      <c r="G251" s="173"/>
      <c r="H251" s="173"/>
      <c r="I251" s="170"/>
      <c r="J251" s="170"/>
      <c r="K251" s="170"/>
      <c r="L251" s="170"/>
      <c r="M251" s="170"/>
      <c r="N251" s="180"/>
      <c r="O251" s="180"/>
      <c r="P251" s="170"/>
      <c r="Q251" s="170"/>
      <c r="R251" s="170"/>
      <c r="S251" s="170"/>
      <c r="T251" s="174"/>
      <c r="U251" s="175"/>
      <c r="V251" s="170"/>
      <c r="W251" s="170"/>
      <c r="X251" s="175"/>
      <c r="Y251" s="175"/>
      <c r="Z251" s="170"/>
      <c r="AA251" s="188"/>
      <c r="AB251" s="188"/>
      <c r="AC251" s="170"/>
      <c r="AD251" s="176"/>
      <c r="AE251" s="170"/>
      <c r="AF251" s="176"/>
      <c r="AG251" s="176"/>
      <c r="AH251" s="176"/>
      <c r="AI251" s="189"/>
      <c r="AJ251" s="176"/>
      <c r="AK251" s="174"/>
      <c r="AL251" s="190"/>
      <c r="AM251" s="176"/>
      <c r="AN251" s="170"/>
      <c r="AO251" s="191"/>
      <c r="AP251" s="191"/>
      <c r="AQ251" s="170"/>
      <c r="AR251" s="176"/>
      <c r="AS251" s="170"/>
      <c r="AT251" s="176"/>
      <c r="AU251" s="170"/>
      <c r="AV251" s="176"/>
      <c r="AW251" s="170"/>
      <c r="AX251" s="176"/>
      <c r="AY251" s="170"/>
      <c r="AZ251" s="176"/>
      <c r="BA251" s="170"/>
      <c r="BB251" s="176"/>
      <c r="BC251" s="177"/>
      <c r="BD251" s="176"/>
      <c r="BE251" s="176"/>
      <c r="BF251" s="177"/>
      <c r="BG251" s="176"/>
      <c r="BH251" s="176"/>
      <c r="BI251" s="177"/>
      <c r="BJ251" s="177"/>
      <c r="BK251" s="176"/>
      <c r="BL251" s="176"/>
      <c r="BM251" s="178"/>
      <c r="BN251" s="178"/>
      <c r="BO251" s="179"/>
      <c r="BP251" s="179"/>
      <c r="BQ251" s="179"/>
      <c r="BR251" s="174"/>
      <c r="BS251" s="179"/>
      <c r="BT251" s="171"/>
      <c r="BU251" s="171"/>
      <c r="BV251" s="179"/>
      <c r="BW251" s="179"/>
      <c r="BX251" s="178"/>
      <c r="BY251" s="147"/>
      <c r="BZ251" s="7">
        <f t="shared" si="38"/>
        <v>0</v>
      </c>
      <c r="CA251" s="7">
        <f>+COUNTIFS($BZ$12:BZ251,BZ251)</f>
        <v>127</v>
      </c>
      <c r="CB251" s="147">
        <f t="shared" si="39"/>
        <v>0</v>
      </c>
      <c r="CC251" s="7">
        <f t="shared" si="40"/>
        <v>0</v>
      </c>
      <c r="CD251" s="7">
        <f t="shared" si="41"/>
        <v>0</v>
      </c>
    </row>
    <row r="252" spans="1:82" hidden="1" x14ac:dyDescent="0.3">
      <c r="A252" s="7">
        <f t="shared" si="42"/>
        <v>0</v>
      </c>
      <c r="B252" s="170"/>
      <c r="C252" s="171"/>
      <c r="D252" s="172"/>
      <c r="E252" s="170"/>
      <c r="F252" s="173"/>
      <c r="G252" s="173"/>
      <c r="H252" s="173"/>
      <c r="I252" s="170"/>
      <c r="J252" s="170"/>
      <c r="K252" s="170"/>
      <c r="L252" s="170"/>
      <c r="M252" s="170"/>
      <c r="N252" s="180"/>
      <c r="O252" s="180"/>
      <c r="P252" s="170"/>
      <c r="Q252" s="170"/>
      <c r="R252" s="170"/>
      <c r="S252" s="170"/>
      <c r="T252" s="174"/>
      <c r="U252" s="175"/>
      <c r="V252" s="170"/>
      <c r="W252" s="170"/>
      <c r="X252" s="175"/>
      <c r="Y252" s="175"/>
      <c r="Z252" s="170"/>
      <c r="AA252" s="188"/>
      <c r="AB252" s="188"/>
      <c r="AC252" s="170"/>
      <c r="AD252" s="176"/>
      <c r="AE252" s="170"/>
      <c r="AF252" s="176"/>
      <c r="AG252" s="176"/>
      <c r="AH252" s="176"/>
      <c r="AI252" s="189"/>
      <c r="AJ252" s="176"/>
      <c r="AK252" s="174"/>
      <c r="AL252" s="190"/>
      <c r="AM252" s="176"/>
      <c r="AN252" s="170"/>
      <c r="AO252" s="191"/>
      <c r="AP252" s="191"/>
      <c r="AQ252" s="170"/>
      <c r="AR252" s="176"/>
      <c r="AS252" s="170"/>
      <c r="AT252" s="176"/>
      <c r="AU252" s="170"/>
      <c r="AV252" s="176"/>
      <c r="AW252" s="170"/>
      <c r="AX252" s="176"/>
      <c r="AY252" s="170"/>
      <c r="AZ252" s="176"/>
      <c r="BA252" s="170"/>
      <c r="BB252" s="176"/>
      <c r="BC252" s="177"/>
      <c r="BD252" s="176"/>
      <c r="BE252" s="176"/>
      <c r="BF252" s="177"/>
      <c r="BG252" s="176"/>
      <c r="BH252" s="176"/>
      <c r="BI252" s="177"/>
      <c r="BJ252" s="177"/>
      <c r="BK252" s="176"/>
      <c r="BL252" s="176"/>
      <c r="BM252" s="178"/>
      <c r="BN252" s="178"/>
      <c r="BO252" s="179"/>
      <c r="BP252" s="179"/>
      <c r="BQ252" s="179"/>
      <c r="BR252" s="174"/>
      <c r="BS252" s="179"/>
      <c r="BT252" s="171"/>
      <c r="BU252" s="171"/>
      <c r="BV252" s="179"/>
      <c r="BW252" s="179"/>
      <c r="BX252" s="178"/>
      <c r="BY252" s="147"/>
      <c r="BZ252" s="7">
        <f t="shared" si="38"/>
        <v>0</v>
      </c>
      <c r="CA252" s="7">
        <f>+COUNTIFS($BZ$12:BZ252,BZ252)</f>
        <v>128</v>
      </c>
      <c r="CB252" s="147">
        <f t="shared" si="39"/>
        <v>0</v>
      </c>
      <c r="CC252" s="7">
        <f t="shared" si="40"/>
        <v>0</v>
      </c>
      <c r="CD252" s="7">
        <f t="shared" si="41"/>
        <v>0</v>
      </c>
    </row>
    <row r="253" spans="1:82" hidden="1" x14ac:dyDescent="0.3">
      <c r="A253" s="7">
        <f t="shared" si="42"/>
        <v>0</v>
      </c>
      <c r="B253" s="170"/>
      <c r="C253" s="171"/>
      <c r="D253" s="172"/>
      <c r="E253" s="170"/>
      <c r="F253" s="173"/>
      <c r="G253" s="173"/>
      <c r="H253" s="173"/>
      <c r="I253" s="170"/>
      <c r="J253" s="170"/>
      <c r="K253" s="170"/>
      <c r="L253" s="170"/>
      <c r="M253" s="170"/>
      <c r="N253" s="180"/>
      <c r="O253" s="180"/>
      <c r="P253" s="170"/>
      <c r="Q253" s="170"/>
      <c r="R253" s="170"/>
      <c r="S253" s="170"/>
      <c r="T253" s="174"/>
      <c r="U253" s="175"/>
      <c r="V253" s="170"/>
      <c r="W253" s="170"/>
      <c r="X253" s="175"/>
      <c r="Y253" s="175"/>
      <c r="Z253" s="170"/>
      <c r="AA253" s="188"/>
      <c r="AB253" s="188"/>
      <c r="AC253" s="170"/>
      <c r="AD253" s="176"/>
      <c r="AE253" s="170"/>
      <c r="AF253" s="176"/>
      <c r="AG253" s="176"/>
      <c r="AH253" s="176"/>
      <c r="AI253" s="189"/>
      <c r="AJ253" s="176"/>
      <c r="AK253" s="174"/>
      <c r="AL253" s="190"/>
      <c r="AM253" s="176"/>
      <c r="AN253" s="170"/>
      <c r="AO253" s="191"/>
      <c r="AP253" s="191"/>
      <c r="AQ253" s="170"/>
      <c r="AR253" s="176"/>
      <c r="AS253" s="170"/>
      <c r="AT253" s="176"/>
      <c r="AU253" s="170"/>
      <c r="AV253" s="176"/>
      <c r="AW253" s="170"/>
      <c r="AX253" s="176"/>
      <c r="AY253" s="170"/>
      <c r="AZ253" s="176"/>
      <c r="BA253" s="170"/>
      <c r="BB253" s="176"/>
      <c r="BC253" s="177"/>
      <c r="BD253" s="176"/>
      <c r="BE253" s="176"/>
      <c r="BF253" s="177"/>
      <c r="BG253" s="176"/>
      <c r="BH253" s="176"/>
      <c r="BI253" s="177"/>
      <c r="BJ253" s="177"/>
      <c r="BK253" s="176"/>
      <c r="BL253" s="176"/>
      <c r="BM253" s="178"/>
      <c r="BN253" s="178"/>
      <c r="BO253" s="179"/>
      <c r="BP253" s="179"/>
      <c r="BQ253" s="179"/>
      <c r="BR253" s="174"/>
      <c r="BS253" s="179"/>
      <c r="BT253" s="171"/>
      <c r="BU253" s="171"/>
      <c r="BV253" s="179"/>
      <c r="BW253" s="179"/>
      <c r="BX253" s="178"/>
      <c r="BY253" s="147"/>
      <c r="BZ253" s="7">
        <f t="shared" si="38"/>
        <v>0</v>
      </c>
      <c r="CA253" s="7">
        <f>+COUNTIFS($BZ$12:BZ253,BZ253)</f>
        <v>129</v>
      </c>
      <c r="CB253" s="147">
        <f t="shared" si="39"/>
        <v>0</v>
      </c>
      <c r="CC253" s="7">
        <f t="shared" si="40"/>
        <v>0</v>
      </c>
      <c r="CD253" s="7">
        <f t="shared" si="41"/>
        <v>0</v>
      </c>
    </row>
    <row r="254" spans="1:82" hidden="1" x14ac:dyDescent="0.3">
      <c r="A254" s="7">
        <f t="shared" si="42"/>
        <v>0</v>
      </c>
      <c r="B254" s="170"/>
      <c r="C254" s="171"/>
      <c r="D254" s="172"/>
      <c r="E254" s="170"/>
      <c r="F254" s="173"/>
      <c r="G254" s="173"/>
      <c r="H254" s="173"/>
      <c r="I254" s="170"/>
      <c r="J254" s="170"/>
      <c r="K254" s="170"/>
      <c r="L254" s="170"/>
      <c r="M254" s="170"/>
      <c r="N254" s="180"/>
      <c r="O254" s="180"/>
      <c r="P254" s="170"/>
      <c r="Q254" s="170"/>
      <c r="R254" s="170"/>
      <c r="S254" s="170"/>
      <c r="T254" s="174"/>
      <c r="U254" s="175"/>
      <c r="V254" s="170"/>
      <c r="W254" s="170"/>
      <c r="X254" s="175"/>
      <c r="Y254" s="175"/>
      <c r="Z254" s="170"/>
      <c r="AA254" s="188"/>
      <c r="AB254" s="188"/>
      <c r="AC254" s="170"/>
      <c r="AD254" s="176"/>
      <c r="AE254" s="170"/>
      <c r="AF254" s="176"/>
      <c r="AG254" s="176"/>
      <c r="AH254" s="176"/>
      <c r="AI254" s="189"/>
      <c r="AJ254" s="176"/>
      <c r="AK254" s="174"/>
      <c r="AL254" s="190"/>
      <c r="AM254" s="176"/>
      <c r="AN254" s="170"/>
      <c r="AO254" s="191"/>
      <c r="AP254" s="191"/>
      <c r="AQ254" s="170"/>
      <c r="AR254" s="176"/>
      <c r="AS254" s="170"/>
      <c r="AT254" s="176"/>
      <c r="AU254" s="170"/>
      <c r="AV254" s="176"/>
      <c r="AW254" s="170"/>
      <c r="AX254" s="176"/>
      <c r="AY254" s="170"/>
      <c r="AZ254" s="176"/>
      <c r="BA254" s="170"/>
      <c r="BB254" s="176"/>
      <c r="BC254" s="177"/>
      <c r="BD254" s="176"/>
      <c r="BE254" s="176"/>
      <c r="BF254" s="177"/>
      <c r="BG254" s="176"/>
      <c r="BH254" s="176"/>
      <c r="BI254" s="177"/>
      <c r="BJ254" s="177"/>
      <c r="BK254" s="176"/>
      <c r="BL254" s="176"/>
      <c r="BM254" s="178"/>
      <c r="BN254" s="178"/>
      <c r="BO254" s="179"/>
      <c r="BP254" s="179"/>
      <c r="BQ254" s="179"/>
      <c r="BR254" s="174"/>
      <c r="BS254" s="179"/>
      <c r="BT254" s="171"/>
      <c r="BU254" s="171"/>
      <c r="BV254" s="179"/>
      <c r="BW254" s="179"/>
      <c r="BX254" s="178"/>
      <c r="BY254" s="147"/>
      <c r="BZ254" s="7">
        <f t="shared" si="38"/>
        <v>0</v>
      </c>
      <c r="CA254" s="7">
        <f>+COUNTIFS($BZ$12:BZ254,BZ254)</f>
        <v>130</v>
      </c>
      <c r="CB254" s="147">
        <f t="shared" si="39"/>
        <v>0</v>
      </c>
      <c r="CC254" s="7">
        <f t="shared" si="40"/>
        <v>0</v>
      </c>
      <c r="CD254" s="7">
        <f t="shared" si="41"/>
        <v>0</v>
      </c>
    </row>
    <row r="255" spans="1:82" hidden="1" x14ac:dyDescent="0.3">
      <c r="A255" s="7">
        <f t="shared" si="42"/>
        <v>0</v>
      </c>
      <c r="B255" s="170"/>
      <c r="C255" s="171"/>
      <c r="D255" s="172"/>
      <c r="E255" s="170"/>
      <c r="F255" s="173"/>
      <c r="G255" s="173"/>
      <c r="H255" s="173"/>
      <c r="I255" s="170"/>
      <c r="J255" s="170"/>
      <c r="K255" s="170"/>
      <c r="L255" s="170"/>
      <c r="M255" s="170"/>
      <c r="N255" s="180"/>
      <c r="O255" s="180"/>
      <c r="P255" s="170"/>
      <c r="Q255" s="170"/>
      <c r="R255" s="170"/>
      <c r="S255" s="170"/>
      <c r="T255" s="174"/>
      <c r="U255" s="175"/>
      <c r="V255" s="170"/>
      <c r="W255" s="170"/>
      <c r="X255" s="175"/>
      <c r="Y255" s="175"/>
      <c r="Z255" s="170"/>
      <c r="AA255" s="188"/>
      <c r="AB255" s="188"/>
      <c r="AC255" s="170"/>
      <c r="AD255" s="176"/>
      <c r="AE255" s="170"/>
      <c r="AF255" s="176"/>
      <c r="AG255" s="176"/>
      <c r="AH255" s="176"/>
      <c r="AI255" s="189"/>
      <c r="AJ255" s="176"/>
      <c r="AK255" s="174"/>
      <c r="AL255" s="190"/>
      <c r="AM255" s="176"/>
      <c r="AN255" s="170"/>
      <c r="AO255" s="191"/>
      <c r="AP255" s="191"/>
      <c r="AQ255" s="170"/>
      <c r="AR255" s="176"/>
      <c r="AS255" s="170"/>
      <c r="AT255" s="176"/>
      <c r="AU255" s="170"/>
      <c r="AV255" s="176"/>
      <c r="AW255" s="170"/>
      <c r="AX255" s="176"/>
      <c r="AY255" s="170"/>
      <c r="AZ255" s="176"/>
      <c r="BA255" s="170"/>
      <c r="BB255" s="176"/>
      <c r="BC255" s="177"/>
      <c r="BD255" s="176"/>
      <c r="BE255" s="176"/>
      <c r="BF255" s="177"/>
      <c r="BG255" s="176"/>
      <c r="BH255" s="176"/>
      <c r="BI255" s="177"/>
      <c r="BJ255" s="177"/>
      <c r="BK255" s="176"/>
      <c r="BL255" s="176"/>
      <c r="BM255" s="178"/>
      <c r="BN255" s="178"/>
      <c r="BO255" s="179"/>
      <c r="BP255" s="179"/>
      <c r="BQ255" s="179"/>
      <c r="BR255" s="174"/>
      <c r="BS255" s="179"/>
      <c r="BT255" s="171"/>
      <c r="BU255" s="171"/>
      <c r="BV255" s="179"/>
      <c r="BW255" s="179"/>
      <c r="BX255" s="178"/>
      <c r="BY255" s="147"/>
      <c r="BZ255" s="7">
        <f t="shared" si="38"/>
        <v>0</v>
      </c>
      <c r="CA255" s="7">
        <f>+COUNTIFS($BZ$12:BZ255,BZ255)</f>
        <v>131</v>
      </c>
      <c r="CB255" s="147">
        <f t="shared" si="39"/>
        <v>0</v>
      </c>
      <c r="CC255" s="7">
        <f t="shared" si="40"/>
        <v>0</v>
      </c>
      <c r="CD255" s="7">
        <f t="shared" si="41"/>
        <v>0</v>
      </c>
    </row>
    <row r="256" spans="1:82" hidden="1" x14ac:dyDescent="0.3">
      <c r="A256" s="7">
        <f t="shared" si="42"/>
        <v>0</v>
      </c>
      <c r="B256" s="170"/>
      <c r="C256" s="171"/>
      <c r="D256" s="172"/>
      <c r="E256" s="170"/>
      <c r="F256" s="173"/>
      <c r="G256" s="173"/>
      <c r="H256" s="173"/>
      <c r="I256" s="170"/>
      <c r="J256" s="170"/>
      <c r="K256" s="170"/>
      <c r="L256" s="170"/>
      <c r="M256" s="170"/>
      <c r="N256" s="180"/>
      <c r="O256" s="180"/>
      <c r="P256" s="170"/>
      <c r="Q256" s="170"/>
      <c r="R256" s="170"/>
      <c r="S256" s="170"/>
      <c r="T256" s="174"/>
      <c r="U256" s="175"/>
      <c r="V256" s="170"/>
      <c r="W256" s="170"/>
      <c r="X256" s="175"/>
      <c r="Y256" s="175"/>
      <c r="Z256" s="170"/>
      <c r="AA256" s="188"/>
      <c r="AB256" s="188"/>
      <c r="AC256" s="170"/>
      <c r="AD256" s="176"/>
      <c r="AE256" s="170"/>
      <c r="AF256" s="176"/>
      <c r="AG256" s="176"/>
      <c r="AH256" s="176"/>
      <c r="AI256" s="189"/>
      <c r="AJ256" s="176"/>
      <c r="AK256" s="174"/>
      <c r="AL256" s="190"/>
      <c r="AM256" s="176"/>
      <c r="AN256" s="170"/>
      <c r="AO256" s="191"/>
      <c r="AP256" s="191"/>
      <c r="AQ256" s="170"/>
      <c r="AR256" s="176"/>
      <c r="AS256" s="170"/>
      <c r="AT256" s="176"/>
      <c r="AU256" s="170"/>
      <c r="AV256" s="176"/>
      <c r="AW256" s="170"/>
      <c r="AX256" s="176"/>
      <c r="AY256" s="170"/>
      <c r="AZ256" s="176"/>
      <c r="BA256" s="170"/>
      <c r="BB256" s="176"/>
      <c r="BC256" s="177"/>
      <c r="BD256" s="176"/>
      <c r="BE256" s="176"/>
      <c r="BF256" s="177"/>
      <c r="BG256" s="176"/>
      <c r="BH256" s="176"/>
      <c r="BI256" s="177"/>
      <c r="BJ256" s="177"/>
      <c r="BK256" s="176"/>
      <c r="BL256" s="176"/>
      <c r="BM256" s="178"/>
      <c r="BN256" s="178"/>
      <c r="BO256" s="179"/>
      <c r="BP256" s="179"/>
      <c r="BQ256" s="179"/>
      <c r="BR256" s="174"/>
      <c r="BS256" s="179"/>
      <c r="BT256" s="171"/>
      <c r="BU256" s="171"/>
      <c r="BV256" s="179"/>
      <c r="BW256" s="179"/>
      <c r="BX256" s="178"/>
      <c r="BY256" s="147"/>
      <c r="BZ256" s="7">
        <f t="shared" si="38"/>
        <v>0</v>
      </c>
      <c r="CA256" s="7">
        <f>+COUNTIFS($BZ$12:BZ256,BZ256)</f>
        <v>132</v>
      </c>
      <c r="CB256" s="147">
        <f t="shared" si="39"/>
        <v>0</v>
      </c>
      <c r="CC256" s="7">
        <f t="shared" si="40"/>
        <v>0</v>
      </c>
      <c r="CD256" s="7">
        <f t="shared" si="41"/>
        <v>0</v>
      </c>
    </row>
    <row r="257" spans="1:82" hidden="1" x14ac:dyDescent="0.3">
      <c r="A257" s="7">
        <f t="shared" si="42"/>
        <v>0</v>
      </c>
      <c r="B257" s="170"/>
      <c r="C257" s="171"/>
      <c r="D257" s="172"/>
      <c r="E257" s="170"/>
      <c r="F257" s="173"/>
      <c r="G257" s="173"/>
      <c r="H257" s="173"/>
      <c r="I257" s="170"/>
      <c r="J257" s="170"/>
      <c r="K257" s="170"/>
      <c r="L257" s="170"/>
      <c r="M257" s="170"/>
      <c r="N257" s="180"/>
      <c r="O257" s="180"/>
      <c r="P257" s="170"/>
      <c r="Q257" s="170"/>
      <c r="R257" s="170"/>
      <c r="S257" s="170"/>
      <c r="T257" s="174"/>
      <c r="U257" s="175"/>
      <c r="V257" s="170"/>
      <c r="W257" s="170"/>
      <c r="X257" s="175"/>
      <c r="Y257" s="175"/>
      <c r="Z257" s="170"/>
      <c r="AA257" s="188"/>
      <c r="AB257" s="188"/>
      <c r="AC257" s="170"/>
      <c r="AD257" s="176"/>
      <c r="AE257" s="170"/>
      <c r="AF257" s="176"/>
      <c r="AG257" s="176"/>
      <c r="AH257" s="176"/>
      <c r="AI257" s="189"/>
      <c r="AJ257" s="176"/>
      <c r="AK257" s="174"/>
      <c r="AL257" s="190"/>
      <c r="AM257" s="176"/>
      <c r="AN257" s="170"/>
      <c r="AO257" s="191"/>
      <c r="AP257" s="191"/>
      <c r="AQ257" s="170"/>
      <c r="AR257" s="176"/>
      <c r="AS257" s="170"/>
      <c r="AT257" s="176"/>
      <c r="AU257" s="170"/>
      <c r="AV257" s="176"/>
      <c r="AW257" s="170"/>
      <c r="AX257" s="176"/>
      <c r="AY257" s="170"/>
      <c r="AZ257" s="176"/>
      <c r="BA257" s="170"/>
      <c r="BB257" s="176"/>
      <c r="BC257" s="177"/>
      <c r="BD257" s="176"/>
      <c r="BE257" s="176"/>
      <c r="BF257" s="177"/>
      <c r="BG257" s="176"/>
      <c r="BH257" s="176"/>
      <c r="BI257" s="177"/>
      <c r="BJ257" s="177"/>
      <c r="BK257" s="176"/>
      <c r="BL257" s="176"/>
      <c r="BM257" s="178"/>
      <c r="BN257" s="178"/>
      <c r="BO257" s="179"/>
      <c r="BP257" s="179"/>
      <c r="BQ257" s="179"/>
      <c r="BR257" s="174"/>
      <c r="BS257" s="179"/>
      <c r="BT257" s="171"/>
      <c r="BU257" s="171"/>
      <c r="BV257" s="179"/>
      <c r="BW257" s="179"/>
      <c r="BX257" s="178"/>
      <c r="BY257" s="147"/>
      <c r="BZ257" s="7">
        <f t="shared" si="38"/>
        <v>0</v>
      </c>
      <c r="CA257" s="7">
        <f>+COUNTIFS($BZ$12:BZ257,BZ257)</f>
        <v>133</v>
      </c>
      <c r="CB257" s="147">
        <f t="shared" si="39"/>
        <v>0</v>
      </c>
      <c r="CC257" s="7">
        <f t="shared" si="40"/>
        <v>0</v>
      </c>
      <c r="CD257" s="7">
        <f t="shared" si="41"/>
        <v>0</v>
      </c>
    </row>
    <row r="258" spans="1:82" hidden="1" x14ac:dyDescent="0.3">
      <c r="A258" s="7">
        <f t="shared" si="42"/>
        <v>0</v>
      </c>
      <c r="B258" s="170"/>
      <c r="C258" s="171"/>
      <c r="D258" s="172"/>
      <c r="E258" s="170"/>
      <c r="F258" s="173"/>
      <c r="G258" s="173"/>
      <c r="H258" s="173"/>
      <c r="I258" s="170"/>
      <c r="J258" s="170"/>
      <c r="K258" s="170"/>
      <c r="L258" s="170"/>
      <c r="M258" s="170"/>
      <c r="N258" s="180"/>
      <c r="O258" s="180"/>
      <c r="P258" s="170"/>
      <c r="Q258" s="170"/>
      <c r="R258" s="170"/>
      <c r="S258" s="170"/>
      <c r="T258" s="174"/>
      <c r="U258" s="175"/>
      <c r="V258" s="170"/>
      <c r="W258" s="170"/>
      <c r="X258" s="175"/>
      <c r="Y258" s="175"/>
      <c r="Z258" s="170"/>
      <c r="AA258" s="188"/>
      <c r="AB258" s="188"/>
      <c r="AC258" s="170"/>
      <c r="AD258" s="176"/>
      <c r="AE258" s="170"/>
      <c r="AF258" s="176"/>
      <c r="AG258" s="176"/>
      <c r="AH258" s="176"/>
      <c r="AI258" s="189"/>
      <c r="AJ258" s="176"/>
      <c r="AK258" s="174"/>
      <c r="AL258" s="190"/>
      <c r="AM258" s="176"/>
      <c r="AN258" s="170"/>
      <c r="AO258" s="191"/>
      <c r="AP258" s="191"/>
      <c r="AQ258" s="170"/>
      <c r="AR258" s="176"/>
      <c r="AS258" s="170"/>
      <c r="AT258" s="176"/>
      <c r="AU258" s="170"/>
      <c r="AV258" s="176"/>
      <c r="AW258" s="170"/>
      <c r="AX258" s="176"/>
      <c r="AY258" s="170"/>
      <c r="AZ258" s="176"/>
      <c r="BA258" s="170"/>
      <c r="BB258" s="176"/>
      <c r="BC258" s="177"/>
      <c r="BD258" s="176"/>
      <c r="BE258" s="176"/>
      <c r="BF258" s="177"/>
      <c r="BG258" s="176"/>
      <c r="BH258" s="176"/>
      <c r="BI258" s="177"/>
      <c r="BJ258" s="177"/>
      <c r="BK258" s="176"/>
      <c r="BL258" s="176"/>
      <c r="BM258" s="178"/>
      <c r="BN258" s="178"/>
      <c r="BO258" s="179"/>
      <c r="BP258" s="179"/>
      <c r="BQ258" s="179"/>
      <c r="BR258" s="174"/>
      <c r="BS258" s="179"/>
      <c r="BT258" s="171"/>
      <c r="BU258" s="171"/>
      <c r="BV258" s="179"/>
      <c r="BW258" s="179"/>
      <c r="BX258" s="178"/>
      <c r="BY258" s="147"/>
      <c r="BZ258" s="7">
        <f t="shared" si="38"/>
        <v>0</v>
      </c>
      <c r="CA258" s="7">
        <f>+COUNTIFS($BZ$12:BZ258,BZ258)</f>
        <v>134</v>
      </c>
      <c r="CB258" s="147">
        <f t="shared" si="39"/>
        <v>0</v>
      </c>
      <c r="CC258" s="7">
        <f t="shared" si="40"/>
        <v>0</v>
      </c>
      <c r="CD258" s="7">
        <f t="shared" si="41"/>
        <v>0</v>
      </c>
    </row>
    <row r="259" spans="1:82" hidden="1" x14ac:dyDescent="0.3">
      <c r="A259" s="7">
        <f t="shared" si="42"/>
        <v>0</v>
      </c>
      <c r="B259" s="170"/>
      <c r="C259" s="171"/>
      <c r="D259" s="172"/>
      <c r="E259" s="170"/>
      <c r="F259" s="173"/>
      <c r="G259" s="173"/>
      <c r="H259" s="173"/>
      <c r="I259" s="170"/>
      <c r="J259" s="170"/>
      <c r="K259" s="170"/>
      <c r="L259" s="170"/>
      <c r="M259" s="170"/>
      <c r="N259" s="180"/>
      <c r="O259" s="180"/>
      <c r="P259" s="170"/>
      <c r="Q259" s="170"/>
      <c r="R259" s="170"/>
      <c r="S259" s="170"/>
      <c r="T259" s="174"/>
      <c r="U259" s="175"/>
      <c r="V259" s="170"/>
      <c r="W259" s="170"/>
      <c r="X259" s="175"/>
      <c r="Y259" s="175"/>
      <c r="Z259" s="170"/>
      <c r="AA259" s="188"/>
      <c r="AB259" s="188"/>
      <c r="AC259" s="170"/>
      <c r="AD259" s="176"/>
      <c r="AE259" s="170"/>
      <c r="AF259" s="176"/>
      <c r="AG259" s="176"/>
      <c r="AH259" s="176"/>
      <c r="AI259" s="189"/>
      <c r="AJ259" s="176"/>
      <c r="AK259" s="174"/>
      <c r="AL259" s="190"/>
      <c r="AM259" s="176"/>
      <c r="AN259" s="170"/>
      <c r="AO259" s="191"/>
      <c r="AP259" s="191"/>
      <c r="AQ259" s="170"/>
      <c r="AR259" s="176"/>
      <c r="AS259" s="170"/>
      <c r="AT259" s="176"/>
      <c r="AU259" s="170"/>
      <c r="AV259" s="176"/>
      <c r="AW259" s="170"/>
      <c r="AX259" s="176"/>
      <c r="AY259" s="170"/>
      <c r="AZ259" s="176"/>
      <c r="BA259" s="170"/>
      <c r="BB259" s="176"/>
      <c r="BC259" s="177"/>
      <c r="BD259" s="176"/>
      <c r="BE259" s="176"/>
      <c r="BF259" s="177"/>
      <c r="BG259" s="176"/>
      <c r="BH259" s="176"/>
      <c r="BI259" s="177"/>
      <c r="BJ259" s="177"/>
      <c r="BK259" s="176"/>
      <c r="BL259" s="176"/>
      <c r="BM259" s="178"/>
      <c r="BN259" s="178"/>
      <c r="BO259" s="179"/>
      <c r="BP259" s="179"/>
      <c r="BQ259" s="179"/>
      <c r="BR259" s="174"/>
      <c r="BS259" s="179"/>
      <c r="BT259" s="171"/>
      <c r="BU259" s="171"/>
      <c r="BV259" s="179"/>
      <c r="BW259" s="179"/>
      <c r="BX259" s="178"/>
      <c r="BY259" s="147"/>
      <c r="BZ259" s="7">
        <f t="shared" si="38"/>
        <v>0</v>
      </c>
      <c r="CA259" s="7">
        <f>+COUNTIFS($BZ$12:BZ259,BZ259)</f>
        <v>135</v>
      </c>
      <c r="CB259" s="147">
        <f t="shared" si="39"/>
        <v>0</v>
      </c>
      <c r="CC259" s="7">
        <f t="shared" si="40"/>
        <v>0</v>
      </c>
      <c r="CD259" s="7">
        <f t="shared" si="41"/>
        <v>0</v>
      </c>
    </row>
    <row r="260" spans="1:82" hidden="1" x14ac:dyDescent="0.3">
      <c r="A260" s="7">
        <f t="shared" si="42"/>
        <v>0</v>
      </c>
      <c r="B260" s="170"/>
      <c r="C260" s="171"/>
      <c r="D260" s="172"/>
      <c r="E260" s="170"/>
      <c r="F260" s="173"/>
      <c r="G260" s="173"/>
      <c r="H260" s="173"/>
      <c r="I260" s="170"/>
      <c r="J260" s="170"/>
      <c r="K260" s="170"/>
      <c r="L260" s="170"/>
      <c r="M260" s="170"/>
      <c r="N260" s="180"/>
      <c r="O260" s="180"/>
      <c r="P260" s="170"/>
      <c r="Q260" s="170"/>
      <c r="R260" s="170"/>
      <c r="S260" s="170"/>
      <c r="T260" s="174"/>
      <c r="U260" s="175"/>
      <c r="V260" s="170"/>
      <c r="W260" s="170"/>
      <c r="X260" s="175"/>
      <c r="Y260" s="175"/>
      <c r="Z260" s="170"/>
      <c r="AA260" s="188"/>
      <c r="AB260" s="188"/>
      <c r="AC260" s="170"/>
      <c r="AD260" s="176"/>
      <c r="AE260" s="170"/>
      <c r="AF260" s="176"/>
      <c r="AG260" s="176"/>
      <c r="AH260" s="176"/>
      <c r="AI260" s="189"/>
      <c r="AJ260" s="176"/>
      <c r="AK260" s="174"/>
      <c r="AL260" s="190"/>
      <c r="AM260" s="176"/>
      <c r="AN260" s="170"/>
      <c r="AO260" s="191"/>
      <c r="AP260" s="191"/>
      <c r="AQ260" s="170"/>
      <c r="AR260" s="176"/>
      <c r="AS260" s="170"/>
      <c r="AT260" s="176"/>
      <c r="AU260" s="170"/>
      <c r="AV260" s="176"/>
      <c r="AW260" s="170"/>
      <c r="AX260" s="176"/>
      <c r="AY260" s="170"/>
      <c r="AZ260" s="176"/>
      <c r="BA260" s="170"/>
      <c r="BB260" s="176"/>
      <c r="BC260" s="177"/>
      <c r="BD260" s="176"/>
      <c r="BE260" s="176"/>
      <c r="BF260" s="177"/>
      <c r="BG260" s="176"/>
      <c r="BH260" s="176"/>
      <c r="BI260" s="177"/>
      <c r="BJ260" s="177"/>
      <c r="BK260" s="176"/>
      <c r="BL260" s="176"/>
      <c r="BM260" s="178"/>
      <c r="BN260" s="178"/>
      <c r="BO260" s="179"/>
      <c r="BP260" s="179"/>
      <c r="BQ260" s="179"/>
      <c r="BR260" s="174"/>
      <c r="BS260" s="179"/>
      <c r="BT260" s="171"/>
      <c r="BU260" s="171"/>
      <c r="BV260" s="179"/>
      <c r="BW260" s="179"/>
      <c r="BX260" s="178"/>
      <c r="BY260" s="147"/>
      <c r="BZ260" s="7">
        <f t="shared" si="38"/>
        <v>0</v>
      </c>
      <c r="CA260" s="7">
        <f>+COUNTIFS($BZ$12:BZ260,BZ260)</f>
        <v>136</v>
      </c>
      <c r="CB260" s="147">
        <f t="shared" si="39"/>
        <v>0</v>
      </c>
      <c r="CC260" s="7">
        <f t="shared" si="40"/>
        <v>0</v>
      </c>
      <c r="CD260" s="7">
        <f t="shared" si="41"/>
        <v>0</v>
      </c>
    </row>
    <row r="261" spans="1:82" hidden="1" x14ac:dyDescent="0.3">
      <c r="A261" s="7">
        <f t="shared" si="42"/>
        <v>0</v>
      </c>
      <c r="B261" s="170"/>
      <c r="C261" s="171"/>
      <c r="D261" s="172"/>
      <c r="E261" s="170"/>
      <c r="F261" s="173"/>
      <c r="G261" s="173"/>
      <c r="H261" s="173"/>
      <c r="I261" s="170"/>
      <c r="J261" s="170"/>
      <c r="K261" s="170"/>
      <c r="L261" s="170"/>
      <c r="M261" s="170"/>
      <c r="N261" s="180"/>
      <c r="O261" s="180"/>
      <c r="P261" s="170"/>
      <c r="Q261" s="170"/>
      <c r="R261" s="170"/>
      <c r="S261" s="170"/>
      <c r="T261" s="174"/>
      <c r="U261" s="175"/>
      <c r="V261" s="170"/>
      <c r="W261" s="170"/>
      <c r="X261" s="175"/>
      <c r="Y261" s="175"/>
      <c r="Z261" s="170"/>
      <c r="AA261" s="188"/>
      <c r="AB261" s="188"/>
      <c r="AC261" s="170"/>
      <c r="AD261" s="176"/>
      <c r="AE261" s="170"/>
      <c r="AF261" s="176"/>
      <c r="AG261" s="176"/>
      <c r="AH261" s="176"/>
      <c r="AI261" s="189"/>
      <c r="AJ261" s="176"/>
      <c r="AK261" s="174"/>
      <c r="AL261" s="190"/>
      <c r="AM261" s="176"/>
      <c r="AN261" s="170"/>
      <c r="AO261" s="191"/>
      <c r="AP261" s="191"/>
      <c r="AQ261" s="170"/>
      <c r="AR261" s="176"/>
      <c r="AS261" s="170"/>
      <c r="AT261" s="176"/>
      <c r="AU261" s="170"/>
      <c r="AV261" s="176"/>
      <c r="AW261" s="170"/>
      <c r="AX261" s="176"/>
      <c r="AY261" s="170"/>
      <c r="AZ261" s="176"/>
      <c r="BA261" s="170"/>
      <c r="BB261" s="176"/>
      <c r="BC261" s="177"/>
      <c r="BD261" s="176"/>
      <c r="BE261" s="176"/>
      <c r="BF261" s="177"/>
      <c r="BG261" s="176"/>
      <c r="BH261" s="176"/>
      <c r="BI261" s="177"/>
      <c r="BJ261" s="177"/>
      <c r="BK261" s="176"/>
      <c r="BL261" s="176"/>
      <c r="BM261" s="178"/>
      <c r="BN261" s="178"/>
      <c r="BO261" s="179"/>
      <c r="BP261" s="179"/>
      <c r="BQ261" s="179"/>
      <c r="BR261" s="174"/>
      <c r="BS261" s="179"/>
      <c r="BT261" s="171"/>
      <c r="BU261" s="171"/>
      <c r="BV261" s="179"/>
      <c r="BW261" s="179"/>
      <c r="BX261" s="178"/>
      <c r="BY261" s="147"/>
      <c r="BZ261" s="7">
        <f t="shared" si="38"/>
        <v>0</v>
      </c>
      <c r="CA261" s="7">
        <f>+COUNTIFS($BZ$12:BZ261,BZ261)</f>
        <v>137</v>
      </c>
      <c r="CB261" s="147">
        <f t="shared" si="39"/>
        <v>0</v>
      </c>
      <c r="CC261" s="7">
        <f t="shared" si="40"/>
        <v>0</v>
      </c>
      <c r="CD261" s="7">
        <f t="shared" si="41"/>
        <v>0</v>
      </c>
    </row>
    <row r="262" spans="1:82" hidden="1" x14ac:dyDescent="0.3">
      <c r="A262" s="7">
        <f t="shared" si="42"/>
        <v>0</v>
      </c>
      <c r="B262" s="170"/>
      <c r="C262" s="171"/>
      <c r="D262" s="172"/>
      <c r="E262" s="170"/>
      <c r="F262" s="173"/>
      <c r="G262" s="173"/>
      <c r="H262" s="173"/>
      <c r="I262" s="170"/>
      <c r="J262" s="170"/>
      <c r="K262" s="170"/>
      <c r="L262" s="170"/>
      <c r="M262" s="170"/>
      <c r="N262" s="180"/>
      <c r="O262" s="180"/>
      <c r="P262" s="170"/>
      <c r="Q262" s="170"/>
      <c r="R262" s="170"/>
      <c r="S262" s="170"/>
      <c r="T262" s="174"/>
      <c r="U262" s="175"/>
      <c r="V262" s="170"/>
      <c r="W262" s="170"/>
      <c r="X262" s="175"/>
      <c r="Y262" s="175"/>
      <c r="Z262" s="170"/>
      <c r="AA262" s="188"/>
      <c r="AB262" s="188"/>
      <c r="AC262" s="170"/>
      <c r="AD262" s="176"/>
      <c r="AE262" s="170"/>
      <c r="AF262" s="176"/>
      <c r="AG262" s="176"/>
      <c r="AH262" s="176"/>
      <c r="AI262" s="189"/>
      <c r="AJ262" s="176"/>
      <c r="AK262" s="174"/>
      <c r="AL262" s="190"/>
      <c r="AM262" s="176"/>
      <c r="AN262" s="170"/>
      <c r="AO262" s="191"/>
      <c r="AP262" s="191"/>
      <c r="AQ262" s="170"/>
      <c r="AR262" s="176"/>
      <c r="AS262" s="170"/>
      <c r="AT262" s="176"/>
      <c r="AU262" s="170"/>
      <c r="AV262" s="176"/>
      <c r="AW262" s="170"/>
      <c r="AX262" s="176"/>
      <c r="AY262" s="170"/>
      <c r="AZ262" s="176"/>
      <c r="BA262" s="170"/>
      <c r="BB262" s="176"/>
      <c r="BC262" s="177"/>
      <c r="BD262" s="176"/>
      <c r="BE262" s="176"/>
      <c r="BF262" s="177"/>
      <c r="BG262" s="176"/>
      <c r="BH262" s="176"/>
      <c r="BI262" s="177"/>
      <c r="BJ262" s="177"/>
      <c r="BK262" s="176"/>
      <c r="BL262" s="176"/>
      <c r="BM262" s="178"/>
      <c r="BN262" s="178"/>
      <c r="BO262" s="179"/>
      <c r="BP262" s="179"/>
      <c r="BQ262" s="179"/>
      <c r="BR262" s="174"/>
      <c r="BS262" s="179"/>
      <c r="BT262" s="171"/>
      <c r="BU262" s="171"/>
      <c r="BV262" s="179"/>
      <c r="BW262" s="179"/>
      <c r="BX262" s="178"/>
      <c r="BY262" s="147"/>
      <c r="BZ262" s="7">
        <f t="shared" si="38"/>
        <v>0</v>
      </c>
      <c r="CA262" s="7">
        <f>+COUNTIFS($BZ$12:BZ262,BZ262)</f>
        <v>138</v>
      </c>
      <c r="CB262" s="147">
        <f t="shared" si="39"/>
        <v>0</v>
      </c>
      <c r="CC262" s="7">
        <f t="shared" si="40"/>
        <v>0</v>
      </c>
      <c r="CD262" s="7">
        <f t="shared" si="41"/>
        <v>0</v>
      </c>
    </row>
    <row r="263" spans="1:82" hidden="1" x14ac:dyDescent="0.3">
      <c r="A263" s="7">
        <f t="shared" si="42"/>
        <v>0</v>
      </c>
      <c r="B263" s="170"/>
      <c r="C263" s="171"/>
      <c r="D263" s="172"/>
      <c r="E263" s="170"/>
      <c r="F263" s="173"/>
      <c r="G263" s="173"/>
      <c r="H263" s="173"/>
      <c r="I263" s="170"/>
      <c r="J263" s="170"/>
      <c r="K263" s="170"/>
      <c r="L263" s="170"/>
      <c r="M263" s="170"/>
      <c r="N263" s="180"/>
      <c r="O263" s="180"/>
      <c r="P263" s="170"/>
      <c r="Q263" s="170"/>
      <c r="R263" s="170"/>
      <c r="S263" s="170"/>
      <c r="T263" s="174"/>
      <c r="U263" s="175"/>
      <c r="V263" s="170"/>
      <c r="W263" s="170"/>
      <c r="X263" s="175"/>
      <c r="Y263" s="175"/>
      <c r="Z263" s="170"/>
      <c r="AA263" s="188"/>
      <c r="AB263" s="188"/>
      <c r="AC263" s="170"/>
      <c r="AD263" s="176"/>
      <c r="AE263" s="170"/>
      <c r="AF263" s="176"/>
      <c r="AG263" s="176"/>
      <c r="AH263" s="176"/>
      <c r="AI263" s="189"/>
      <c r="AJ263" s="176"/>
      <c r="AK263" s="174"/>
      <c r="AL263" s="190"/>
      <c r="AM263" s="176"/>
      <c r="AN263" s="170"/>
      <c r="AO263" s="191"/>
      <c r="AP263" s="191"/>
      <c r="AQ263" s="170"/>
      <c r="AR263" s="176"/>
      <c r="AS263" s="170"/>
      <c r="AT263" s="176"/>
      <c r="AU263" s="170"/>
      <c r="AV263" s="176"/>
      <c r="AW263" s="170"/>
      <c r="AX263" s="176"/>
      <c r="AY263" s="170"/>
      <c r="AZ263" s="176"/>
      <c r="BA263" s="170"/>
      <c r="BB263" s="176"/>
      <c r="BC263" s="177"/>
      <c r="BD263" s="176"/>
      <c r="BE263" s="176"/>
      <c r="BF263" s="177"/>
      <c r="BG263" s="176"/>
      <c r="BH263" s="176"/>
      <c r="BI263" s="177"/>
      <c r="BJ263" s="177"/>
      <c r="BK263" s="176"/>
      <c r="BL263" s="176"/>
      <c r="BM263" s="178"/>
      <c r="BN263" s="178"/>
      <c r="BO263" s="179"/>
      <c r="BP263" s="179"/>
      <c r="BQ263" s="179"/>
      <c r="BR263" s="174"/>
      <c r="BS263" s="179"/>
      <c r="BT263" s="171"/>
      <c r="BU263" s="171"/>
      <c r="BV263" s="179"/>
      <c r="BW263" s="179"/>
      <c r="BX263" s="178"/>
      <c r="BY263" s="147"/>
      <c r="BZ263" s="7">
        <f t="shared" ref="BZ263:BZ312" si="43">+H263</f>
        <v>0</v>
      </c>
      <c r="CA263" s="7">
        <f>+COUNTIFS($BZ$12:BZ263,BZ263)</f>
        <v>139</v>
      </c>
      <c r="CB263" s="147">
        <f t="shared" ref="CB263:CB313" si="44">+D263</f>
        <v>0</v>
      </c>
      <c r="CC263" s="7">
        <f t="shared" ref="CC263:CC313" si="45">+F263</f>
        <v>0</v>
      </c>
      <c r="CD263" s="7">
        <f t="shared" ref="CD263:CD313" si="46">+G263</f>
        <v>0</v>
      </c>
    </row>
    <row r="264" spans="1:82" hidden="1" x14ac:dyDescent="0.3">
      <c r="A264" s="7">
        <f t="shared" ref="A264:A313" si="47">+H264</f>
        <v>0</v>
      </c>
      <c r="B264" s="170"/>
      <c r="C264" s="171"/>
      <c r="D264" s="172"/>
      <c r="E264" s="170"/>
      <c r="F264" s="173"/>
      <c r="G264" s="173"/>
      <c r="H264" s="173"/>
      <c r="I264" s="170"/>
      <c r="J264" s="170"/>
      <c r="K264" s="170"/>
      <c r="L264" s="170"/>
      <c r="M264" s="170"/>
      <c r="N264" s="180"/>
      <c r="O264" s="180"/>
      <c r="P264" s="170"/>
      <c r="Q264" s="170"/>
      <c r="R264" s="170"/>
      <c r="S264" s="170"/>
      <c r="T264" s="174"/>
      <c r="U264" s="175"/>
      <c r="V264" s="170"/>
      <c r="W264" s="170"/>
      <c r="X264" s="175"/>
      <c r="Y264" s="175"/>
      <c r="Z264" s="170"/>
      <c r="AA264" s="188"/>
      <c r="AB264" s="188"/>
      <c r="AC264" s="170"/>
      <c r="AD264" s="176"/>
      <c r="AE264" s="170"/>
      <c r="AF264" s="176"/>
      <c r="AG264" s="176"/>
      <c r="AH264" s="176"/>
      <c r="AI264" s="189"/>
      <c r="AJ264" s="176"/>
      <c r="AK264" s="174"/>
      <c r="AL264" s="190"/>
      <c r="AM264" s="176"/>
      <c r="AN264" s="170"/>
      <c r="AO264" s="191"/>
      <c r="AP264" s="191"/>
      <c r="AQ264" s="170"/>
      <c r="AR264" s="176"/>
      <c r="AS264" s="170"/>
      <c r="AT264" s="176"/>
      <c r="AU264" s="170"/>
      <c r="AV264" s="176"/>
      <c r="AW264" s="170"/>
      <c r="AX264" s="176"/>
      <c r="AY264" s="170"/>
      <c r="AZ264" s="176"/>
      <c r="BA264" s="170"/>
      <c r="BB264" s="176"/>
      <c r="BC264" s="177"/>
      <c r="BD264" s="176"/>
      <c r="BE264" s="176"/>
      <c r="BF264" s="177"/>
      <c r="BG264" s="176"/>
      <c r="BH264" s="176"/>
      <c r="BI264" s="177"/>
      <c r="BJ264" s="177"/>
      <c r="BK264" s="176"/>
      <c r="BL264" s="176"/>
      <c r="BM264" s="178"/>
      <c r="BN264" s="178"/>
      <c r="BO264" s="179"/>
      <c r="BP264" s="179"/>
      <c r="BQ264" s="179"/>
      <c r="BR264" s="174"/>
      <c r="BS264" s="179"/>
      <c r="BT264" s="171"/>
      <c r="BU264" s="171"/>
      <c r="BV264" s="179"/>
      <c r="BW264" s="179"/>
      <c r="BX264" s="178"/>
      <c r="BY264" s="147"/>
      <c r="BZ264" s="7">
        <f t="shared" si="43"/>
        <v>0</v>
      </c>
      <c r="CA264" s="7">
        <f>+COUNTIFS($BZ$12:BZ264,BZ264)</f>
        <v>140</v>
      </c>
      <c r="CB264" s="147">
        <f t="shared" si="44"/>
        <v>0</v>
      </c>
      <c r="CC264" s="7">
        <f t="shared" si="45"/>
        <v>0</v>
      </c>
      <c r="CD264" s="7">
        <f t="shared" si="46"/>
        <v>0</v>
      </c>
    </row>
    <row r="265" spans="1:82" hidden="1" x14ac:dyDescent="0.3">
      <c r="A265" s="7">
        <f t="shared" si="47"/>
        <v>0</v>
      </c>
      <c r="B265" s="170"/>
      <c r="C265" s="171"/>
      <c r="D265" s="172"/>
      <c r="E265" s="170"/>
      <c r="F265" s="173"/>
      <c r="G265" s="173"/>
      <c r="H265" s="173"/>
      <c r="I265" s="170"/>
      <c r="J265" s="170"/>
      <c r="K265" s="170"/>
      <c r="L265" s="170"/>
      <c r="M265" s="170"/>
      <c r="N265" s="180"/>
      <c r="O265" s="180"/>
      <c r="P265" s="170"/>
      <c r="Q265" s="170"/>
      <c r="R265" s="170"/>
      <c r="S265" s="170"/>
      <c r="T265" s="174"/>
      <c r="U265" s="175"/>
      <c r="V265" s="170"/>
      <c r="W265" s="170"/>
      <c r="X265" s="175"/>
      <c r="Y265" s="175"/>
      <c r="Z265" s="170"/>
      <c r="AA265" s="188"/>
      <c r="AB265" s="188"/>
      <c r="AC265" s="170"/>
      <c r="AD265" s="176"/>
      <c r="AE265" s="170"/>
      <c r="AF265" s="176"/>
      <c r="AG265" s="176"/>
      <c r="AH265" s="176"/>
      <c r="AI265" s="189"/>
      <c r="AJ265" s="176"/>
      <c r="AK265" s="174"/>
      <c r="AL265" s="190"/>
      <c r="AM265" s="176"/>
      <c r="AN265" s="170"/>
      <c r="AO265" s="191"/>
      <c r="AP265" s="191"/>
      <c r="AQ265" s="170"/>
      <c r="AR265" s="176"/>
      <c r="AS265" s="170"/>
      <c r="AT265" s="176"/>
      <c r="AU265" s="170"/>
      <c r="AV265" s="176"/>
      <c r="AW265" s="170"/>
      <c r="AX265" s="176"/>
      <c r="AY265" s="170"/>
      <c r="AZ265" s="176"/>
      <c r="BA265" s="170"/>
      <c r="BB265" s="176"/>
      <c r="BC265" s="177"/>
      <c r="BD265" s="176"/>
      <c r="BE265" s="176"/>
      <c r="BF265" s="177"/>
      <c r="BG265" s="176"/>
      <c r="BH265" s="176"/>
      <c r="BI265" s="177"/>
      <c r="BJ265" s="177"/>
      <c r="BK265" s="176"/>
      <c r="BL265" s="176"/>
      <c r="BM265" s="178"/>
      <c r="BN265" s="178"/>
      <c r="BO265" s="179"/>
      <c r="BP265" s="179"/>
      <c r="BQ265" s="179"/>
      <c r="BR265" s="174"/>
      <c r="BS265" s="179"/>
      <c r="BT265" s="171"/>
      <c r="BU265" s="171"/>
      <c r="BV265" s="179"/>
      <c r="BW265" s="179"/>
      <c r="BX265" s="178"/>
      <c r="BY265" s="147"/>
      <c r="BZ265" s="7">
        <f t="shared" si="43"/>
        <v>0</v>
      </c>
      <c r="CA265" s="7">
        <f>+COUNTIFS($BZ$12:BZ265,BZ265)</f>
        <v>141</v>
      </c>
      <c r="CB265" s="147">
        <f t="shared" si="44"/>
        <v>0</v>
      </c>
      <c r="CC265" s="7">
        <f t="shared" si="45"/>
        <v>0</v>
      </c>
      <c r="CD265" s="7">
        <f t="shared" si="46"/>
        <v>0</v>
      </c>
    </row>
    <row r="266" spans="1:82" hidden="1" x14ac:dyDescent="0.3">
      <c r="A266" s="7">
        <f t="shared" si="47"/>
        <v>0</v>
      </c>
      <c r="B266" s="170"/>
      <c r="C266" s="171"/>
      <c r="D266" s="172"/>
      <c r="E266" s="170"/>
      <c r="F266" s="173"/>
      <c r="G266" s="173"/>
      <c r="H266" s="173"/>
      <c r="I266" s="170"/>
      <c r="J266" s="170"/>
      <c r="K266" s="170"/>
      <c r="L266" s="170"/>
      <c r="M266" s="170"/>
      <c r="N266" s="180"/>
      <c r="O266" s="180"/>
      <c r="P266" s="170"/>
      <c r="Q266" s="170"/>
      <c r="R266" s="170"/>
      <c r="S266" s="170"/>
      <c r="T266" s="174"/>
      <c r="U266" s="175"/>
      <c r="V266" s="170"/>
      <c r="W266" s="170"/>
      <c r="X266" s="175"/>
      <c r="Y266" s="175"/>
      <c r="Z266" s="170"/>
      <c r="AA266" s="188"/>
      <c r="AB266" s="188"/>
      <c r="AC266" s="170"/>
      <c r="AD266" s="176"/>
      <c r="AE266" s="170"/>
      <c r="AF266" s="176"/>
      <c r="AG266" s="176"/>
      <c r="AH266" s="176"/>
      <c r="AI266" s="189"/>
      <c r="AJ266" s="176"/>
      <c r="AK266" s="174"/>
      <c r="AL266" s="190"/>
      <c r="AM266" s="176"/>
      <c r="AN266" s="170"/>
      <c r="AO266" s="191"/>
      <c r="AP266" s="191"/>
      <c r="AQ266" s="170"/>
      <c r="AR266" s="176"/>
      <c r="AS266" s="170"/>
      <c r="AT266" s="176"/>
      <c r="AU266" s="170"/>
      <c r="AV266" s="176"/>
      <c r="AW266" s="170"/>
      <c r="AX266" s="176"/>
      <c r="AY266" s="170"/>
      <c r="AZ266" s="176"/>
      <c r="BA266" s="170"/>
      <c r="BB266" s="176"/>
      <c r="BC266" s="177"/>
      <c r="BD266" s="176"/>
      <c r="BE266" s="176"/>
      <c r="BF266" s="177"/>
      <c r="BG266" s="176"/>
      <c r="BH266" s="176"/>
      <c r="BI266" s="177"/>
      <c r="BJ266" s="177"/>
      <c r="BK266" s="176"/>
      <c r="BL266" s="176"/>
      <c r="BM266" s="178"/>
      <c r="BN266" s="178"/>
      <c r="BO266" s="179"/>
      <c r="BP266" s="179"/>
      <c r="BQ266" s="179"/>
      <c r="BR266" s="174"/>
      <c r="BS266" s="179"/>
      <c r="BT266" s="171"/>
      <c r="BU266" s="171"/>
      <c r="BV266" s="179"/>
      <c r="BW266" s="179"/>
      <c r="BX266" s="178"/>
      <c r="BY266" s="147"/>
      <c r="BZ266" s="7">
        <f t="shared" si="43"/>
        <v>0</v>
      </c>
      <c r="CA266" s="7">
        <f>+COUNTIFS($BZ$12:BZ266,BZ266)</f>
        <v>142</v>
      </c>
      <c r="CB266" s="147">
        <f t="shared" si="44"/>
        <v>0</v>
      </c>
      <c r="CC266" s="7">
        <f t="shared" si="45"/>
        <v>0</v>
      </c>
      <c r="CD266" s="7">
        <f t="shared" si="46"/>
        <v>0</v>
      </c>
    </row>
    <row r="267" spans="1:82" hidden="1" x14ac:dyDescent="0.3">
      <c r="A267" s="7">
        <f t="shared" si="47"/>
        <v>0</v>
      </c>
      <c r="B267" s="170"/>
      <c r="C267" s="171"/>
      <c r="D267" s="172"/>
      <c r="E267" s="170"/>
      <c r="F267" s="173"/>
      <c r="G267" s="173"/>
      <c r="H267" s="173"/>
      <c r="I267" s="170"/>
      <c r="J267" s="170"/>
      <c r="K267" s="170"/>
      <c r="L267" s="170"/>
      <c r="M267" s="170"/>
      <c r="N267" s="180"/>
      <c r="O267" s="180"/>
      <c r="P267" s="170"/>
      <c r="Q267" s="170"/>
      <c r="R267" s="170"/>
      <c r="S267" s="170"/>
      <c r="T267" s="174"/>
      <c r="U267" s="175"/>
      <c r="V267" s="170"/>
      <c r="W267" s="170"/>
      <c r="X267" s="175"/>
      <c r="Y267" s="175"/>
      <c r="Z267" s="170"/>
      <c r="AA267" s="188"/>
      <c r="AB267" s="188"/>
      <c r="AC267" s="170"/>
      <c r="AD267" s="176"/>
      <c r="AE267" s="170"/>
      <c r="AF267" s="176"/>
      <c r="AG267" s="176"/>
      <c r="AH267" s="176"/>
      <c r="AI267" s="189"/>
      <c r="AJ267" s="176"/>
      <c r="AK267" s="174"/>
      <c r="AL267" s="190"/>
      <c r="AM267" s="176"/>
      <c r="AN267" s="170"/>
      <c r="AO267" s="191"/>
      <c r="AP267" s="191"/>
      <c r="AQ267" s="170"/>
      <c r="AR267" s="176"/>
      <c r="AS267" s="170"/>
      <c r="AT267" s="176"/>
      <c r="AU267" s="170"/>
      <c r="AV267" s="176"/>
      <c r="AW267" s="170"/>
      <c r="AX267" s="176"/>
      <c r="AY267" s="170"/>
      <c r="AZ267" s="176"/>
      <c r="BA267" s="170"/>
      <c r="BB267" s="176"/>
      <c r="BC267" s="177"/>
      <c r="BD267" s="176"/>
      <c r="BE267" s="176"/>
      <c r="BF267" s="177"/>
      <c r="BG267" s="176"/>
      <c r="BH267" s="176"/>
      <c r="BI267" s="177"/>
      <c r="BJ267" s="177"/>
      <c r="BK267" s="176"/>
      <c r="BL267" s="176"/>
      <c r="BM267" s="178"/>
      <c r="BN267" s="178"/>
      <c r="BO267" s="179"/>
      <c r="BP267" s="179"/>
      <c r="BQ267" s="179"/>
      <c r="BR267" s="174"/>
      <c r="BS267" s="179"/>
      <c r="BT267" s="171"/>
      <c r="BU267" s="171"/>
      <c r="BV267" s="179"/>
      <c r="BW267" s="179"/>
      <c r="BX267" s="178"/>
      <c r="BY267" s="147"/>
      <c r="BZ267" s="7">
        <f t="shared" si="43"/>
        <v>0</v>
      </c>
      <c r="CA267" s="7">
        <f>+COUNTIFS($BZ$12:BZ267,BZ267)</f>
        <v>143</v>
      </c>
      <c r="CB267" s="147">
        <f t="shared" si="44"/>
        <v>0</v>
      </c>
      <c r="CC267" s="7">
        <f t="shared" si="45"/>
        <v>0</v>
      </c>
      <c r="CD267" s="7">
        <f t="shared" si="46"/>
        <v>0</v>
      </c>
    </row>
    <row r="268" spans="1:82" hidden="1" x14ac:dyDescent="0.3">
      <c r="A268" s="7">
        <f t="shared" si="47"/>
        <v>0</v>
      </c>
      <c r="B268" s="170"/>
      <c r="C268" s="171"/>
      <c r="D268" s="172"/>
      <c r="E268" s="170"/>
      <c r="F268" s="173"/>
      <c r="G268" s="173"/>
      <c r="H268" s="173"/>
      <c r="I268" s="170"/>
      <c r="J268" s="170"/>
      <c r="K268" s="170"/>
      <c r="L268" s="170"/>
      <c r="M268" s="170"/>
      <c r="N268" s="180"/>
      <c r="O268" s="180"/>
      <c r="P268" s="170"/>
      <c r="Q268" s="170"/>
      <c r="R268" s="170"/>
      <c r="S268" s="170"/>
      <c r="T268" s="174"/>
      <c r="U268" s="175"/>
      <c r="V268" s="170"/>
      <c r="W268" s="170"/>
      <c r="X268" s="175"/>
      <c r="Y268" s="175"/>
      <c r="Z268" s="170"/>
      <c r="AA268" s="188"/>
      <c r="AB268" s="188"/>
      <c r="AC268" s="170"/>
      <c r="AD268" s="176"/>
      <c r="AE268" s="170"/>
      <c r="AF268" s="176"/>
      <c r="AG268" s="176"/>
      <c r="AH268" s="176"/>
      <c r="AI268" s="189"/>
      <c r="AJ268" s="176"/>
      <c r="AK268" s="174"/>
      <c r="AL268" s="190"/>
      <c r="AM268" s="176"/>
      <c r="AN268" s="170"/>
      <c r="AO268" s="191"/>
      <c r="AP268" s="191"/>
      <c r="AQ268" s="170"/>
      <c r="AR268" s="176"/>
      <c r="AS268" s="170"/>
      <c r="AT268" s="176"/>
      <c r="AU268" s="170"/>
      <c r="AV268" s="176"/>
      <c r="AW268" s="170"/>
      <c r="AX268" s="176"/>
      <c r="AY268" s="170"/>
      <c r="AZ268" s="176"/>
      <c r="BA268" s="170"/>
      <c r="BB268" s="176"/>
      <c r="BC268" s="177"/>
      <c r="BD268" s="176"/>
      <c r="BE268" s="176"/>
      <c r="BF268" s="177"/>
      <c r="BG268" s="176"/>
      <c r="BH268" s="176"/>
      <c r="BI268" s="177"/>
      <c r="BJ268" s="177"/>
      <c r="BK268" s="176"/>
      <c r="BL268" s="176"/>
      <c r="BM268" s="178"/>
      <c r="BN268" s="178"/>
      <c r="BO268" s="179"/>
      <c r="BP268" s="179"/>
      <c r="BQ268" s="179"/>
      <c r="BR268" s="174"/>
      <c r="BS268" s="179"/>
      <c r="BT268" s="171"/>
      <c r="BU268" s="171"/>
      <c r="BV268" s="179"/>
      <c r="BW268" s="179"/>
      <c r="BX268" s="178"/>
      <c r="BY268" s="147"/>
      <c r="BZ268" s="7">
        <f t="shared" si="43"/>
        <v>0</v>
      </c>
      <c r="CA268" s="7">
        <f>+COUNTIFS($BZ$12:BZ268,BZ268)</f>
        <v>144</v>
      </c>
      <c r="CB268" s="147">
        <f t="shared" si="44"/>
        <v>0</v>
      </c>
      <c r="CC268" s="7">
        <f t="shared" si="45"/>
        <v>0</v>
      </c>
      <c r="CD268" s="7">
        <f t="shared" si="46"/>
        <v>0</v>
      </c>
    </row>
    <row r="269" spans="1:82" hidden="1" x14ac:dyDescent="0.3">
      <c r="A269" s="7">
        <f t="shared" si="47"/>
        <v>0</v>
      </c>
      <c r="B269" s="170"/>
      <c r="C269" s="171"/>
      <c r="D269" s="172"/>
      <c r="E269" s="170"/>
      <c r="F269" s="173"/>
      <c r="G269" s="173"/>
      <c r="H269" s="173"/>
      <c r="I269" s="170"/>
      <c r="J269" s="170"/>
      <c r="K269" s="170"/>
      <c r="L269" s="170"/>
      <c r="M269" s="170"/>
      <c r="N269" s="180"/>
      <c r="O269" s="180"/>
      <c r="P269" s="170"/>
      <c r="Q269" s="170"/>
      <c r="R269" s="170"/>
      <c r="S269" s="170"/>
      <c r="T269" s="174"/>
      <c r="U269" s="175"/>
      <c r="V269" s="170"/>
      <c r="W269" s="170"/>
      <c r="X269" s="175"/>
      <c r="Y269" s="175"/>
      <c r="Z269" s="170"/>
      <c r="AA269" s="188"/>
      <c r="AB269" s="188"/>
      <c r="AC269" s="170"/>
      <c r="AD269" s="176"/>
      <c r="AE269" s="170"/>
      <c r="AF269" s="176"/>
      <c r="AG269" s="176"/>
      <c r="AH269" s="176"/>
      <c r="AI269" s="189"/>
      <c r="AJ269" s="176"/>
      <c r="AK269" s="174"/>
      <c r="AL269" s="190"/>
      <c r="AM269" s="176"/>
      <c r="AN269" s="170"/>
      <c r="AO269" s="191"/>
      <c r="AP269" s="191"/>
      <c r="AQ269" s="170"/>
      <c r="AR269" s="176"/>
      <c r="AS269" s="170"/>
      <c r="AT269" s="176"/>
      <c r="AU269" s="170"/>
      <c r="AV269" s="176"/>
      <c r="AW269" s="170"/>
      <c r="AX269" s="176"/>
      <c r="AY269" s="170"/>
      <c r="AZ269" s="176"/>
      <c r="BA269" s="170"/>
      <c r="BB269" s="176"/>
      <c r="BC269" s="177"/>
      <c r="BD269" s="176"/>
      <c r="BE269" s="176"/>
      <c r="BF269" s="177"/>
      <c r="BG269" s="176"/>
      <c r="BH269" s="176"/>
      <c r="BI269" s="177"/>
      <c r="BJ269" s="177"/>
      <c r="BK269" s="176"/>
      <c r="BL269" s="176"/>
      <c r="BM269" s="178"/>
      <c r="BN269" s="178"/>
      <c r="BO269" s="179"/>
      <c r="BP269" s="179"/>
      <c r="BQ269" s="179"/>
      <c r="BR269" s="174"/>
      <c r="BS269" s="179"/>
      <c r="BT269" s="171"/>
      <c r="BU269" s="171"/>
      <c r="BV269" s="179"/>
      <c r="BW269" s="179"/>
      <c r="BX269" s="178"/>
      <c r="BY269" s="147"/>
      <c r="BZ269" s="7">
        <f t="shared" si="43"/>
        <v>0</v>
      </c>
      <c r="CA269" s="7">
        <f>+COUNTIFS($BZ$12:BZ269,BZ269)</f>
        <v>145</v>
      </c>
      <c r="CB269" s="147">
        <f t="shared" si="44"/>
        <v>0</v>
      </c>
      <c r="CC269" s="7">
        <f t="shared" si="45"/>
        <v>0</v>
      </c>
      <c r="CD269" s="7">
        <f t="shared" si="46"/>
        <v>0</v>
      </c>
    </row>
    <row r="270" spans="1:82" hidden="1" x14ac:dyDescent="0.3">
      <c r="A270" s="7">
        <f t="shared" si="47"/>
        <v>0</v>
      </c>
      <c r="B270" s="170"/>
      <c r="C270" s="171"/>
      <c r="D270" s="172"/>
      <c r="E270" s="170"/>
      <c r="F270" s="173"/>
      <c r="G270" s="173"/>
      <c r="H270" s="173"/>
      <c r="I270" s="170"/>
      <c r="J270" s="170"/>
      <c r="K270" s="170"/>
      <c r="L270" s="170"/>
      <c r="M270" s="170"/>
      <c r="N270" s="180"/>
      <c r="O270" s="180"/>
      <c r="P270" s="170"/>
      <c r="Q270" s="170"/>
      <c r="R270" s="170"/>
      <c r="S270" s="170"/>
      <c r="T270" s="174"/>
      <c r="U270" s="175"/>
      <c r="V270" s="170"/>
      <c r="W270" s="170"/>
      <c r="X270" s="175"/>
      <c r="Y270" s="175"/>
      <c r="Z270" s="170"/>
      <c r="AA270" s="188"/>
      <c r="AB270" s="188"/>
      <c r="AC270" s="170"/>
      <c r="AD270" s="176"/>
      <c r="AE270" s="170"/>
      <c r="AF270" s="176"/>
      <c r="AG270" s="176"/>
      <c r="AH270" s="176"/>
      <c r="AI270" s="189"/>
      <c r="AJ270" s="176"/>
      <c r="AK270" s="174"/>
      <c r="AL270" s="190"/>
      <c r="AM270" s="176"/>
      <c r="AN270" s="170"/>
      <c r="AO270" s="191"/>
      <c r="AP270" s="191"/>
      <c r="AQ270" s="170"/>
      <c r="AR270" s="176"/>
      <c r="AS270" s="170"/>
      <c r="AT270" s="176"/>
      <c r="AU270" s="170"/>
      <c r="AV270" s="176"/>
      <c r="AW270" s="170"/>
      <c r="AX270" s="176"/>
      <c r="AY270" s="170"/>
      <c r="AZ270" s="176"/>
      <c r="BA270" s="170"/>
      <c r="BB270" s="176"/>
      <c r="BC270" s="177"/>
      <c r="BD270" s="176"/>
      <c r="BE270" s="176"/>
      <c r="BF270" s="177"/>
      <c r="BG270" s="176"/>
      <c r="BH270" s="176"/>
      <c r="BI270" s="177"/>
      <c r="BJ270" s="177"/>
      <c r="BK270" s="176"/>
      <c r="BL270" s="176"/>
      <c r="BM270" s="178"/>
      <c r="BN270" s="178"/>
      <c r="BO270" s="179"/>
      <c r="BP270" s="179"/>
      <c r="BQ270" s="179"/>
      <c r="BR270" s="174"/>
      <c r="BS270" s="179"/>
      <c r="BT270" s="171"/>
      <c r="BU270" s="171"/>
      <c r="BV270" s="179"/>
      <c r="BW270" s="179"/>
      <c r="BX270" s="178"/>
      <c r="BY270" s="147"/>
      <c r="BZ270" s="7">
        <f t="shared" si="43"/>
        <v>0</v>
      </c>
      <c r="CA270" s="7">
        <f>+COUNTIFS($BZ$12:BZ270,BZ270)</f>
        <v>146</v>
      </c>
      <c r="CB270" s="147">
        <f t="shared" si="44"/>
        <v>0</v>
      </c>
      <c r="CC270" s="7">
        <f t="shared" si="45"/>
        <v>0</v>
      </c>
      <c r="CD270" s="7">
        <f t="shared" si="46"/>
        <v>0</v>
      </c>
    </row>
    <row r="271" spans="1:82" hidden="1" x14ac:dyDescent="0.3">
      <c r="A271" s="7">
        <f t="shared" si="47"/>
        <v>0</v>
      </c>
      <c r="B271" s="170"/>
      <c r="C271" s="171"/>
      <c r="D271" s="172"/>
      <c r="E271" s="170"/>
      <c r="F271" s="173"/>
      <c r="G271" s="173"/>
      <c r="H271" s="173"/>
      <c r="I271" s="170"/>
      <c r="J271" s="170"/>
      <c r="K271" s="170"/>
      <c r="L271" s="170"/>
      <c r="M271" s="170"/>
      <c r="N271" s="180"/>
      <c r="O271" s="180"/>
      <c r="P271" s="170"/>
      <c r="Q271" s="170"/>
      <c r="R271" s="170"/>
      <c r="S271" s="170"/>
      <c r="T271" s="174"/>
      <c r="U271" s="175"/>
      <c r="V271" s="170"/>
      <c r="W271" s="170"/>
      <c r="X271" s="175"/>
      <c r="Y271" s="175"/>
      <c r="Z271" s="170"/>
      <c r="AA271" s="188"/>
      <c r="AB271" s="188"/>
      <c r="AC271" s="170"/>
      <c r="AD271" s="176"/>
      <c r="AE271" s="170"/>
      <c r="AF271" s="176"/>
      <c r="AG271" s="176"/>
      <c r="AH271" s="176"/>
      <c r="AI271" s="189"/>
      <c r="AJ271" s="176"/>
      <c r="AK271" s="174"/>
      <c r="AL271" s="190"/>
      <c r="AM271" s="176"/>
      <c r="AN271" s="170"/>
      <c r="AO271" s="191"/>
      <c r="AP271" s="191"/>
      <c r="AQ271" s="170"/>
      <c r="AR271" s="176"/>
      <c r="AS271" s="170"/>
      <c r="AT271" s="176"/>
      <c r="AU271" s="170"/>
      <c r="AV271" s="176"/>
      <c r="AW271" s="170"/>
      <c r="AX271" s="176"/>
      <c r="AY271" s="170"/>
      <c r="AZ271" s="176"/>
      <c r="BA271" s="170"/>
      <c r="BB271" s="176"/>
      <c r="BC271" s="177"/>
      <c r="BD271" s="176"/>
      <c r="BE271" s="176"/>
      <c r="BF271" s="177"/>
      <c r="BG271" s="176"/>
      <c r="BH271" s="176"/>
      <c r="BI271" s="177"/>
      <c r="BJ271" s="177"/>
      <c r="BK271" s="176"/>
      <c r="BL271" s="176"/>
      <c r="BM271" s="178"/>
      <c r="BN271" s="178"/>
      <c r="BO271" s="179"/>
      <c r="BP271" s="179"/>
      <c r="BQ271" s="179"/>
      <c r="BR271" s="174"/>
      <c r="BS271" s="179"/>
      <c r="BT271" s="171"/>
      <c r="BU271" s="171"/>
      <c r="BV271" s="179"/>
      <c r="BW271" s="179"/>
      <c r="BX271" s="178"/>
      <c r="BY271" s="147"/>
      <c r="BZ271" s="7">
        <f t="shared" si="43"/>
        <v>0</v>
      </c>
      <c r="CA271" s="7">
        <f>+COUNTIFS($BZ$12:BZ271,BZ271)</f>
        <v>147</v>
      </c>
      <c r="CB271" s="147">
        <f t="shared" si="44"/>
        <v>0</v>
      </c>
      <c r="CC271" s="7">
        <f t="shared" si="45"/>
        <v>0</v>
      </c>
      <c r="CD271" s="7">
        <f t="shared" si="46"/>
        <v>0</v>
      </c>
    </row>
    <row r="272" spans="1:82" hidden="1" x14ac:dyDescent="0.3">
      <c r="A272" s="7">
        <f t="shared" si="47"/>
        <v>0</v>
      </c>
      <c r="B272" s="170"/>
      <c r="C272" s="171"/>
      <c r="D272" s="172"/>
      <c r="E272" s="170"/>
      <c r="F272" s="173"/>
      <c r="G272" s="173"/>
      <c r="H272" s="173"/>
      <c r="I272" s="170"/>
      <c r="J272" s="170"/>
      <c r="K272" s="170"/>
      <c r="L272" s="170"/>
      <c r="M272" s="170"/>
      <c r="N272" s="180"/>
      <c r="O272" s="180"/>
      <c r="P272" s="170"/>
      <c r="Q272" s="170"/>
      <c r="R272" s="170"/>
      <c r="S272" s="170"/>
      <c r="T272" s="174"/>
      <c r="U272" s="175"/>
      <c r="V272" s="170"/>
      <c r="W272" s="170"/>
      <c r="X272" s="175"/>
      <c r="Y272" s="175"/>
      <c r="Z272" s="170"/>
      <c r="AA272" s="188"/>
      <c r="AB272" s="188"/>
      <c r="AC272" s="170"/>
      <c r="AD272" s="176"/>
      <c r="AE272" s="170"/>
      <c r="AF272" s="176"/>
      <c r="AG272" s="176"/>
      <c r="AH272" s="176"/>
      <c r="AI272" s="189"/>
      <c r="AJ272" s="176"/>
      <c r="AK272" s="174"/>
      <c r="AL272" s="190"/>
      <c r="AM272" s="176"/>
      <c r="AN272" s="170"/>
      <c r="AO272" s="191"/>
      <c r="AP272" s="191"/>
      <c r="AQ272" s="170"/>
      <c r="AR272" s="176"/>
      <c r="AS272" s="170"/>
      <c r="AT272" s="176"/>
      <c r="AU272" s="170"/>
      <c r="AV272" s="176"/>
      <c r="AW272" s="170"/>
      <c r="AX272" s="176"/>
      <c r="AY272" s="170"/>
      <c r="AZ272" s="176"/>
      <c r="BA272" s="170"/>
      <c r="BB272" s="176"/>
      <c r="BC272" s="177"/>
      <c r="BD272" s="176"/>
      <c r="BE272" s="176"/>
      <c r="BF272" s="177"/>
      <c r="BG272" s="176"/>
      <c r="BH272" s="176"/>
      <c r="BI272" s="177"/>
      <c r="BJ272" s="177"/>
      <c r="BK272" s="176"/>
      <c r="BL272" s="176"/>
      <c r="BM272" s="178"/>
      <c r="BN272" s="178"/>
      <c r="BO272" s="179"/>
      <c r="BP272" s="179"/>
      <c r="BQ272" s="179"/>
      <c r="BR272" s="174"/>
      <c r="BS272" s="179"/>
      <c r="BT272" s="171"/>
      <c r="BU272" s="171"/>
      <c r="BV272" s="179"/>
      <c r="BW272" s="179"/>
      <c r="BX272" s="178"/>
      <c r="BY272" s="147"/>
      <c r="BZ272" s="7">
        <f t="shared" si="43"/>
        <v>0</v>
      </c>
      <c r="CA272" s="7">
        <f>+COUNTIFS($BZ$12:BZ272,BZ272)</f>
        <v>148</v>
      </c>
      <c r="CB272" s="147">
        <f t="shared" si="44"/>
        <v>0</v>
      </c>
      <c r="CC272" s="7">
        <f t="shared" si="45"/>
        <v>0</v>
      </c>
      <c r="CD272" s="7">
        <f t="shared" si="46"/>
        <v>0</v>
      </c>
    </row>
    <row r="273" spans="1:82" hidden="1" x14ac:dyDescent="0.3">
      <c r="A273" s="7">
        <f t="shared" si="47"/>
        <v>0</v>
      </c>
      <c r="B273" s="170"/>
      <c r="C273" s="171"/>
      <c r="D273" s="172"/>
      <c r="E273" s="170"/>
      <c r="F273" s="173"/>
      <c r="G273" s="173"/>
      <c r="H273" s="173"/>
      <c r="I273" s="170"/>
      <c r="J273" s="170"/>
      <c r="K273" s="170"/>
      <c r="L273" s="170"/>
      <c r="M273" s="170"/>
      <c r="N273" s="180"/>
      <c r="O273" s="180"/>
      <c r="P273" s="170"/>
      <c r="Q273" s="170"/>
      <c r="R273" s="170"/>
      <c r="S273" s="170"/>
      <c r="T273" s="174"/>
      <c r="U273" s="175"/>
      <c r="V273" s="170"/>
      <c r="W273" s="170"/>
      <c r="X273" s="175"/>
      <c r="Y273" s="175"/>
      <c r="Z273" s="170"/>
      <c r="AA273" s="188"/>
      <c r="AB273" s="188"/>
      <c r="AC273" s="170"/>
      <c r="AD273" s="176"/>
      <c r="AE273" s="170"/>
      <c r="AF273" s="176"/>
      <c r="AG273" s="176"/>
      <c r="AH273" s="176"/>
      <c r="AI273" s="189"/>
      <c r="AJ273" s="176"/>
      <c r="AK273" s="174"/>
      <c r="AL273" s="190"/>
      <c r="AM273" s="176"/>
      <c r="AN273" s="170"/>
      <c r="AO273" s="191"/>
      <c r="AP273" s="191"/>
      <c r="AQ273" s="170"/>
      <c r="AR273" s="176"/>
      <c r="AS273" s="170"/>
      <c r="AT273" s="176"/>
      <c r="AU273" s="170"/>
      <c r="AV273" s="176"/>
      <c r="AW273" s="170"/>
      <c r="AX273" s="176"/>
      <c r="AY273" s="170"/>
      <c r="AZ273" s="176"/>
      <c r="BA273" s="170"/>
      <c r="BB273" s="176"/>
      <c r="BC273" s="177"/>
      <c r="BD273" s="176"/>
      <c r="BE273" s="176"/>
      <c r="BF273" s="177"/>
      <c r="BG273" s="176"/>
      <c r="BH273" s="176"/>
      <c r="BI273" s="177"/>
      <c r="BJ273" s="177"/>
      <c r="BK273" s="176"/>
      <c r="BL273" s="176"/>
      <c r="BM273" s="178"/>
      <c r="BN273" s="178"/>
      <c r="BO273" s="179"/>
      <c r="BP273" s="179"/>
      <c r="BQ273" s="179"/>
      <c r="BR273" s="174"/>
      <c r="BS273" s="179"/>
      <c r="BT273" s="171"/>
      <c r="BU273" s="171"/>
      <c r="BV273" s="179"/>
      <c r="BW273" s="179"/>
      <c r="BX273" s="178"/>
      <c r="BY273" s="147"/>
      <c r="BZ273" s="7">
        <f t="shared" si="43"/>
        <v>0</v>
      </c>
      <c r="CA273" s="7">
        <f>+COUNTIFS($BZ$12:BZ273,BZ273)</f>
        <v>149</v>
      </c>
      <c r="CB273" s="147">
        <f t="shared" si="44"/>
        <v>0</v>
      </c>
      <c r="CC273" s="7">
        <f t="shared" si="45"/>
        <v>0</v>
      </c>
      <c r="CD273" s="7">
        <f t="shared" si="46"/>
        <v>0</v>
      </c>
    </row>
    <row r="274" spans="1:82" hidden="1" x14ac:dyDescent="0.3">
      <c r="A274" s="7">
        <f t="shared" si="47"/>
        <v>0</v>
      </c>
      <c r="B274" s="170"/>
      <c r="C274" s="171"/>
      <c r="D274" s="172"/>
      <c r="E274" s="170"/>
      <c r="F274" s="173"/>
      <c r="G274" s="173"/>
      <c r="H274" s="173"/>
      <c r="I274" s="170"/>
      <c r="J274" s="170"/>
      <c r="K274" s="170"/>
      <c r="L274" s="170"/>
      <c r="M274" s="170"/>
      <c r="N274" s="180"/>
      <c r="O274" s="180"/>
      <c r="P274" s="170"/>
      <c r="Q274" s="170"/>
      <c r="R274" s="170"/>
      <c r="S274" s="170"/>
      <c r="T274" s="174"/>
      <c r="U274" s="175"/>
      <c r="V274" s="170"/>
      <c r="W274" s="170"/>
      <c r="X274" s="175"/>
      <c r="Y274" s="175"/>
      <c r="Z274" s="170"/>
      <c r="AA274" s="188"/>
      <c r="AB274" s="188"/>
      <c r="AC274" s="170"/>
      <c r="AD274" s="176"/>
      <c r="AE274" s="170"/>
      <c r="AF274" s="176"/>
      <c r="AG274" s="176"/>
      <c r="AH274" s="176"/>
      <c r="AI274" s="189"/>
      <c r="AJ274" s="176"/>
      <c r="AK274" s="174"/>
      <c r="AL274" s="190"/>
      <c r="AM274" s="176"/>
      <c r="AN274" s="170"/>
      <c r="AO274" s="191"/>
      <c r="AP274" s="191"/>
      <c r="AQ274" s="170"/>
      <c r="AR274" s="176"/>
      <c r="AS274" s="170"/>
      <c r="AT274" s="176"/>
      <c r="AU274" s="170"/>
      <c r="AV274" s="176"/>
      <c r="AW274" s="170"/>
      <c r="AX274" s="176"/>
      <c r="AY274" s="170"/>
      <c r="AZ274" s="176"/>
      <c r="BA274" s="170"/>
      <c r="BB274" s="176"/>
      <c r="BC274" s="177"/>
      <c r="BD274" s="176"/>
      <c r="BE274" s="176"/>
      <c r="BF274" s="177"/>
      <c r="BG274" s="176"/>
      <c r="BH274" s="176"/>
      <c r="BI274" s="177"/>
      <c r="BJ274" s="177"/>
      <c r="BK274" s="176"/>
      <c r="BL274" s="176"/>
      <c r="BM274" s="178"/>
      <c r="BN274" s="178"/>
      <c r="BO274" s="179"/>
      <c r="BP274" s="179"/>
      <c r="BQ274" s="179"/>
      <c r="BR274" s="174"/>
      <c r="BS274" s="179"/>
      <c r="BT274" s="171"/>
      <c r="BU274" s="171"/>
      <c r="BV274" s="179"/>
      <c r="BW274" s="179"/>
      <c r="BX274" s="178"/>
      <c r="BY274" s="147"/>
      <c r="BZ274" s="7">
        <f t="shared" si="43"/>
        <v>0</v>
      </c>
      <c r="CA274" s="7">
        <f>+COUNTIFS($BZ$12:BZ274,BZ274)</f>
        <v>150</v>
      </c>
      <c r="CB274" s="147">
        <f t="shared" si="44"/>
        <v>0</v>
      </c>
      <c r="CC274" s="7">
        <f t="shared" si="45"/>
        <v>0</v>
      </c>
      <c r="CD274" s="7">
        <f t="shared" si="46"/>
        <v>0</v>
      </c>
    </row>
    <row r="275" spans="1:82" hidden="1" x14ac:dyDescent="0.3">
      <c r="A275" s="7">
        <f t="shared" si="47"/>
        <v>0</v>
      </c>
      <c r="B275" s="170"/>
      <c r="C275" s="171"/>
      <c r="D275" s="172"/>
      <c r="E275" s="170"/>
      <c r="F275" s="173"/>
      <c r="G275" s="173"/>
      <c r="H275" s="173"/>
      <c r="I275" s="170"/>
      <c r="J275" s="170"/>
      <c r="K275" s="170"/>
      <c r="L275" s="170"/>
      <c r="M275" s="170"/>
      <c r="N275" s="180"/>
      <c r="O275" s="180"/>
      <c r="P275" s="170"/>
      <c r="Q275" s="170"/>
      <c r="R275" s="170"/>
      <c r="S275" s="170"/>
      <c r="T275" s="174"/>
      <c r="U275" s="175"/>
      <c r="V275" s="170"/>
      <c r="W275" s="170"/>
      <c r="X275" s="175"/>
      <c r="Y275" s="175"/>
      <c r="Z275" s="170"/>
      <c r="AA275" s="188"/>
      <c r="AB275" s="188"/>
      <c r="AC275" s="170"/>
      <c r="AD275" s="176"/>
      <c r="AE275" s="170"/>
      <c r="AF275" s="176"/>
      <c r="AG275" s="176"/>
      <c r="AH275" s="176"/>
      <c r="AI275" s="189"/>
      <c r="AJ275" s="176"/>
      <c r="AK275" s="174"/>
      <c r="AL275" s="190"/>
      <c r="AM275" s="176"/>
      <c r="AN275" s="170"/>
      <c r="AO275" s="191"/>
      <c r="AP275" s="191"/>
      <c r="AQ275" s="170"/>
      <c r="AR275" s="176"/>
      <c r="AS275" s="170"/>
      <c r="AT275" s="176"/>
      <c r="AU275" s="170"/>
      <c r="AV275" s="176"/>
      <c r="AW275" s="170"/>
      <c r="AX275" s="176"/>
      <c r="AY275" s="170"/>
      <c r="AZ275" s="176"/>
      <c r="BA275" s="170"/>
      <c r="BB275" s="176"/>
      <c r="BC275" s="177"/>
      <c r="BD275" s="176"/>
      <c r="BE275" s="176"/>
      <c r="BF275" s="177"/>
      <c r="BG275" s="176"/>
      <c r="BH275" s="176"/>
      <c r="BI275" s="177"/>
      <c r="BJ275" s="177"/>
      <c r="BK275" s="176"/>
      <c r="BL275" s="176"/>
      <c r="BM275" s="178"/>
      <c r="BN275" s="178"/>
      <c r="BO275" s="179"/>
      <c r="BP275" s="179"/>
      <c r="BQ275" s="179"/>
      <c r="BR275" s="174"/>
      <c r="BS275" s="179"/>
      <c r="BT275" s="171"/>
      <c r="BU275" s="171"/>
      <c r="BV275" s="179"/>
      <c r="BW275" s="179"/>
      <c r="BX275" s="178"/>
      <c r="BY275" s="147"/>
      <c r="BZ275" s="7">
        <f t="shared" si="43"/>
        <v>0</v>
      </c>
      <c r="CA275" s="7">
        <f>+COUNTIFS($BZ$12:BZ275,BZ275)</f>
        <v>151</v>
      </c>
      <c r="CB275" s="147">
        <f t="shared" si="44"/>
        <v>0</v>
      </c>
      <c r="CC275" s="7">
        <f t="shared" si="45"/>
        <v>0</v>
      </c>
      <c r="CD275" s="7">
        <f t="shared" si="46"/>
        <v>0</v>
      </c>
    </row>
    <row r="276" spans="1:82" hidden="1" x14ac:dyDescent="0.3">
      <c r="A276" s="7">
        <f t="shared" si="47"/>
        <v>0</v>
      </c>
      <c r="B276" s="170"/>
      <c r="C276" s="171"/>
      <c r="D276" s="172"/>
      <c r="E276" s="170"/>
      <c r="F276" s="173"/>
      <c r="G276" s="173"/>
      <c r="H276" s="173"/>
      <c r="I276" s="170"/>
      <c r="J276" s="170"/>
      <c r="K276" s="170"/>
      <c r="L276" s="170"/>
      <c r="M276" s="170"/>
      <c r="N276" s="180"/>
      <c r="O276" s="180"/>
      <c r="P276" s="170"/>
      <c r="Q276" s="170"/>
      <c r="R276" s="170"/>
      <c r="S276" s="170"/>
      <c r="T276" s="174"/>
      <c r="U276" s="175"/>
      <c r="V276" s="170"/>
      <c r="W276" s="170"/>
      <c r="X276" s="175"/>
      <c r="Y276" s="175"/>
      <c r="Z276" s="170"/>
      <c r="AA276" s="188"/>
      <c r="AB276" s="188"/>
      <c r="AC276" s="170"/>
      <c r="AD276" s="176"/>
      <c r="AE276" s="170"/>
      <c r="AF276" s="176"/>
      <c r="AG276" s="176"/>
      <c r="AH276" s="176"/>
      <c r="AI276" s="189"/>
      <c r="AJ276" s="176"/>
      <c r="AK276" s="174"/>
      <c r="AL276" s="190"/>
      <c r="AM276" s="176"/>
      <c r="AN276" s="170"/>
      <c r="AO276" s="191"/>
      <c r="AP276" s="191"/>
      <c r="AQ276" s="170"/>
      <c r="AR276" s="176"/>
      <c r="AS276" s="170"/>
      <c r="AT276" s="176"/>
      <c r="AU276" s="170"/>
      <c r="AV276" s="176"/>
      <c r="AW276" s="170"/>
      <c r="AX276" s="176"/>
      <c r="AY276" s="170"/>
      <c r="AZ276" s="176"/>
      <c r="BA276" s="170"/>
      <c r="BB276" s="176"/>
      <c r="BC276" s="177"/>
      <c r="BD276" s="176"/>
      <c r="BE276" s="176"/>
      <c r="BF276" s="177"/>
      <c r="BG276" s="176"/>
      <c r="BH276" s="176"/>
      <c r="BI276" s="177"/>
      <c r="BJ276" s="177"/>
      <c r="BK276" s="176"/>
      <c r="BL276" s="176"/>
      <c r="BM276" s="178"/>
      <c r="BN276" s="178"/>
      <c r="BO276" s="179"/>
      <c r="BP276" s="179"/>
      <c r="BQ276" s="179"/>
      <c r="BR276" s="174"/>
      <c r="BS276" s="179"/>
      <c r="BT276" s="171"/>
      <c r="BU276" s="171"/>
      <c r="BV276" s="179"/>
      <c r="BW276" s="179"/>
      <c r="BX276" s="178"/>
      <c r="BY276" s="147"/>
      <c r="BZ276" s="7">
        <f t="shared" si="43"/>
        <v>0</v>
      </c>
      <c r="CA276" s="7">
        <f>+COUNTIFS($BZ$12:BZ276,BZ276)</f>
        <v>152</v>
      </c>
      <c r="CB276" s="147">
        <f t="shared" si="44"/>
        <v>0</v>
      </c>
      <c r="CC276" s="7">
        <f t="shared" si="45"/>
        <v>0</v>
      </c>
      <c r="CD276" s="7">
        <f t="shared" si="46"/>
        <v>0</v>
      </c>
    </row>
    <row r="277" spans="1:82" hidden="1" x14ac:dyDescent="0.3">
      <c r="A277" s="7">
        <f t="shared" si="47"/>
        <v>0</v>
      </c>
      <c r="B277" s="170"/>
      <c r="C277" s="171"/>
      <c r="D277" s="172"/>
      <c r="E277" s="170"/>
      <c r="F277" s="173"/>
      <c r="G277" s="173"/>
      <c r="H277" s="173"/>
      <c r="I277" s="170"/>
      <c r="J277" s="170"/>
      <c r="K277" s="170"/>
      <c r="L277" s="170"/>
      <c r="M277" s="170"/>
      <c r="N277" s="180"/>
      <c r="O277" s="180"/>
      <c r="P277" s="170"/>
      <c r="Q277" s="170"/>
      <c r="R277" s="170"/>
      <c r="S277" s="170"/>
      <c r="T277" s="174"/>
      <c r="U277" s="175"/>
      <c r="V277" s="170"/>
      <c r="W277" s="170"/>
      <c r="X277" s="175"/>
      <c r="Y277" s="175"/>
      <c r="Z277" s="170"/>
      <c r="AA277" s="188"/>
      <c r="AB277" s="188"/>
      <c r="AC277" s="170"/>
      <c r="AD277" s="176"/>
      <c r="AE277" s="170"/>
      <c r="AF277" s="176"/>
      <c r="AG277" s="176"/>
      <c r="AH277" s="176"/>
      <c r="AI277" s="189"/>
      <c r="AJ277" s="176"/>
      <c r="AK277" s="174"/>
      <c r="AL277" s="190"/>
      <c r="AM277" s="176"/>
      <c r="AN277" s="170"/>
      <c r="AO277" s="191"/>
      <c r="AP277" s="191"/>
      <c r="AQ277" s="170"/>
      <c r="AR277" s="176"/>
      <c r="AS277" s="170"/>
      <c r="AT277" s="176"/>
      <c r="AU277" s="170"/>
      <c r="AV277" s="176"/>
      <c r="AW277" s="170"/>
      <c r="AX277" s="176"/>
      <c r="AY277" s="170"/>
      <c r="AZ277" s="176"/>
      <c r="BA277" s="170"/>
      <c r="BB277" s="176"/>
      <c r="BC277" s="177"/>
      <c r="BD277" s="176"/>
      <c r="BE277" s="176"/>
      <c r="BF277" s="177"/>
      <c r="BG277" s="176"/>
      <c r="BH277" s="176"/>
      <c r="BI277" s="177"/>
      <c r="BJ277" s="177"/>
      <c r="BK277" s="176"/>
      <c r="BL277" s="176"/>
      <c r="BM277" s="178"/>
      <c r="BN277" s="178"/>
      <c r="BO277" s="179"/>
      <c r="BP277" s="179"/>
      <c r="BQ277" s="179"/>
      <c r="BR277" s="174"/>
      <c r="BS277" s="179"/>
      <c r="BT277" s="171"/>
      <c r="BU277" s="171"/>
      <c r="BV277" s="179"/>
      <c r="BW277" s="179"/>
      <c r="BX277" s="178"/>
      <c r="BY277" s="147"/>
      <c r="BZ277" s="7">
        <f t="shared" si="43"/>
        <v>0</v>
      </c>
      <c r="CA277" s="7">
        <f>+COUNTIFS($BZ$12:BZ277,BZ277)</f>
        <v>153</v>
      </c>
      <c r="CB277" s="147">
        <f t="shared" si="44"/>
        <v>0</v>
      </c>
      <c r="CC277" s="7">
        <f t="shared" si="45"/>
        <v>0</v>
      </c>
      <c r="CD277" s="7">
        <f t="shared" si="46"/>
        <v>0</v>
      </c>
    </row>
    <row r="278" spans="1:82" hidden="1" x14ac:dyDescent="0.3">
      <c r="A278" s="7">
        <f t="shared" si="47"/>
        <v>0</v>
      </c>
      <c r="B278" s="170"/>
      <c r="C278" s="171"/>
      <c r="D278" s="172"/>
      <c r="E278" s="170"/>
      <c r="F278" s="173"/>
      <c r="G278" s="173"/>
      <c r="H278" s="173"/>
      <c r="I278" s="170"/>
      <c r="J278" s="170"/>
      <c r="K278" s="170"/>
      <c r="L278" s="170"/>
      <c r="M278" s="170"/>
      <c r="N278" s="180"/>
      <c r="O278" s="180"/>
      <c r="P278" s="170"/>
      <c r="Q278" s="170"/>
      <c r="R278" s="170"/>
      <c r="S278" s="170"/>
      <c r="T278" s="174"/>
      <c r="U278" s="175"/>
      <c r="V278" s="170"/>
      <c r="W278" s="170"/>
      <c r="X278" s="175"/>
      <c r="Y278" s="175"/>
      <c r="Z278" s="170"/>
      <c r="AA278" s="188"/>
      <c r="AB278" s="188"/>
      <c r="AC278" s="170"/>
      <c r="AD278" s="176"/>
      <c r="AE278" s="170"/>
      <c r="AF278" s="176"/>
      <c r="AG278" s="176"/>
      <c r="AH278" s="176"/>
      <c r="AI278" s="189"/>
      <c r="AJ278" s="176"/>
      <c r="AK278" s="174"/>
      <c r="AL278" s="190"/>
      <c r="AM278" s="176"/>
      <c r="AN278" s="170"/>
      <c r="AO278" s="191"/>
      <c r="AP278" s="191"/>
      <c r="AQ278" s="170"/>
      <c r="AR278" s="176"/>
      <c r="AS278" s="170"/>
      <c r="AT278" s="176"/>
      <c r="AU278" s="170"/>
      <c r="AV278" s="176"/>
      <c r="AW278" s="170"/>
      <c r="AX278" s="176"/>
      <c r="AY278" s="170"/>
      <c r="AZ278" s="176"/>
      <c r="BA278" s="170"/>
      <c r="BB278" s="176"/>
      <c r="BC278" s="177"/>
      <c r="BD278" s="176"/>
      <c r="BE278" s="176"/>
      <c r="BF278" s="177"/>
      <c r="BG278" s="176"/>
      <c r="BH278" s="176"/>
      <c r="BI278" s="177"/>
      <c r="BJ278" s="177"/>
      <c r="BK278" s="176"/>
      <c r="BL278" s="176"/>
      <c r="BM278" s="178"/>
      <c r="BN278" s="178"/>
      <c r="BO278" s="179"/>
      <c r="BP278" s="179"/>
      <c r="BQ278" s="179"/>
      <c r="BR278" s="174"/>
      <c r="BS278" s="179"/>
      <c r="BT278" s="171"/>
      <c r="BU278" s="171"/>
      <c r="BV278" s="179"/>
      <c r="BW278" s="179"/>
      <c r="BX278" s="178"/>
      <c r="BY278" s="147"/>
      <c r="BZ278" s="7">
        <f t="shared" si="43"/>
        <v>0</v>
      </c>
      <c r="CA278" s="7">
        <f>+COUNTIFS($BZ$12:BZ278,BZ278)</f>
        <v>154</v>
      </c>
      <c r="CB278" s="147">
        <f t="shared" si="44"/>
        <v>0</v>
      </c>
      <c r="CC278" s="7">
        <f t="shared" si="45"/>
        <v>0</v>
      </c>
      <c r="CD278" s="7">
        <f t="shared" si="46"/>
        <v>0</v>
      </c>
    </row>
    <row r="279" spans="1:82" hidden="1" x14ac:dyDescent="0.3">
      <c r="A279" s="7">
        <f t="shared" si="47"/>
        <v>0</v>
      </c>
      <c r="B279" s="170"/>
      <c r="C279" s="171"/>
      <c r="D279" s="172"/>
      <c r="E279" s="170"/>
      <c r="F279" s="173"/>
      <c r="G279" s="173"/>
      <c r="H279" s="173"/>
      <c r="I279" s="170"/>
      <c r="J279" s="170"/>
      <c r="K279" s="170"/>
      <c r="L279" s="170"/>
      <c r="M279" s="170"/>
      <c r="N279" s="180"/>
      <c r="O279" s="180"/>
      <c r="P279" s="170"/>
      <c r="Q279" s="170"/>
      <c r="R279" s="170"/>
      <c r="S279" s="170"/>
      <c r="T279" s="174"/>
      <c r="U279" s="175"/>
      <c r="V279" s="170"/>
      <c r="W279" s="170"/>
      <c r="X279" s="175"/>
      <c r="Y279" s="175"/>
      <c r="Z279" s="170"/>
      <c r="AA279" s="188"/>
      <c r="AB279" s="188"/>
      <c r="AC279" s="170"/>
      <c r="AD279" s="176"/>
      <c r="AE279" s="170"/>
      <c r="AF279" s="176"/>
      <c r="AG279" s="176"/>
      <c r="AH279" s="176"/>
      <c r="AI279" s="189"/>
      <c r="AJ279" s="176"/>
      <c r="AK279" s="174"/>
      <c r="AL279" s="190"/>
      <c r="AM279" s="176"/>
      <c r="AN279" s="170"/>
      <c r="AO279" s="191"/>
      <c r="AP279" s="191"/>
      <c r="AQ279" s="170"/>
      <c r="AR279" s="176"/>
      <c r="AS279" s="170"/>
      <c r="AT279" s="176"/>
      <c r="AU279" s="170"/>
      <c r="AV279" s="176"/>
      <c r="AW279" s="170"/>
      <c r="AX279" s="176"/>
      <c r="AY279" s="170"/>
      <c r="AZ279" s="176"/>
      <c r="BA279" s="170"/>
      <c r="BB279" s="176"/>
      <c r="BC279" s="177"/>
      <c r="BD279" s="176"/>
      <c r="BE279" s="176"/>
      <c r="BF279" s="177"/>
      <c r="BG279" s="176"/>
      <c r="BH279" s="176"/>
      <c r="BI279" s="177"/>
      <c r="BJ279" s="177"/>
      <c r="BK279" s="176"/>
      <c r="BL279" s="176"/>
      <c r="BM279" s="178"/>
      <c r="BN279" s="178"/>
      <c r="BO279" s="179"/>
      <c r="BP279" s="179"/>
      <c r="BQ279" s="179"/>
      <c r="BR279" s="174"/>
      <c r="BS279" s="179"/>
      <c r="BT279" s="171"/>
      <c r="BU279" s="171"/>
      <c r="BV279" s="179"/>
      <c r="BW279" s="179"/>
      <c r="BX279" s="178"/>
      <c r="BY279" s="147"/>
      <c r="BZ279" s="7">
        <f t="shared" si="43"/>
        <v>0</v>
      </c>
      <c r="CA279" s="7">
        <f>+COUNTIFS($BZ$12:BZ279,BZ279)</f>
        <v>155</v>
      </c>
      <c r="CB279" s="147">
        <f t="shared" si="44"/>
        <v>0</v>
      </c>
      <c r="CC279" s="7">
        <f t="shared" si="45"/>
        <v>0</v>
      </c>
      <c r="CD279" s="7">
        <f t="shared" si="46"/>
        <v>0</v>
      </c>
    </row>
    <row r="280" spans="1:82" hidden="1" x14ac:dyDescent="0.3">
      <c r="A280" s="7">
        <f t="shared" si="47"/>
        <v>0</v>
      </c>
      <c r="B280" s="170"/>
      <c r="C280" s="171"/>
      <c r="D280" s="172"/>
      <c r="E280" s="170"/>
      <c r="F280" s="173"/>
      <c r="G280" s="173"/>
      <c r="H280" s="173"/>
      <c r="I280" s="170"/>
      <c r="J280" s="170"/>
      <c r="K280" s="170"/>
      <c r="L280" s="170"/>
      <c r="M280" s="170"/>
      <c r="N280" s="180"/>
      <c r="O280" s="180"/>
      <c r="P280" s="170"/>
      <c r="Q280" s="170"/>
      <c r="R280" s="170"/>
      <c r="S280" s="170"/>
      <c r="T280" s="174"/>
      <c r="U280" s="175"/>
      <c r="V280" s="170"/>
      <c r="W280" s="170"/>
      <c r="X280" s="175"/>
      <c r="Y280" s="175"/>
      <c r="Z280" s="170"/>
      <c r="AA280" s="188"/>
      <c r="AB280" s="188"/>
      <c r="AC280" s="170"/>
      <c r="AD280" s="176"/>
      <c r="AE280" s="170"/>
      <c r="AF280" s="176"/>
      <c r="AG280" s="176"/>
      <c r="AH280" s="176"/>
      <c r="AI280" s="189"/>
      <c r="AJ280" s="176"/>
      <c r="AK280" s="174"/>
      <c r="AL280" s="190"/>
      <c r="AM280" s="176"/>
      <c r="AN280" s="170"/>
      <c r="AO280" s="191"/>
      <c r="AP280" s="191"/>
      <c r="AQ280" s="170"/>
      <c r="AR280" s="176"/>
      <c r="AS280" s="170"/>
      <c r="AT280" s="176"/>
      <c r="AU280" s="170"/>
      <c r="AV280" s="176"/>
      <c r="AW280" s="170"/>
      <c r="AX280" s="176"/>
      <c r="AY280" s="170"/>
      <c r="AZ280" s="176"/>
      <c r="BA280" s="170"/>
      <c r="BB280" s="176"/>
      <c r="BC280" s="177"/>
      <c r="BD280" s="176"/>
      <c r="BE280" s="176"/>
      <c r="BF280" s="177"/>
      <c r="BG280" s="176"/>
      <c r="BH280" s="176"/>
      <c r="BI280" s="177"/>
      <c r="BJ280" s="177"/>
      <c r="BK280" s="176"/>
      <c r="BL280" s="176"/>
      <c r="BM280" s="178"/>
      <c r="BN280" s="178"/>
      <c r="BO280" s="179"/>
      <c r="BP280" s="179"/>
      <c r="BQ280" s="179"/>
      <c r="BR280" s="174"/>
      <c r="BS280" s="179"/>
      <c r="BT280" s="171"/>
      <c r="BU280" s="171"/>
      <c r="BV280" s="179"/>
      <c r="BW280" s="179"/>
      <c r="BX280" s="178"/>
      <c r="BY280" s="147"/>
      <c r="BZ280" s="7">
        <f t="shared" si="43"/>
        <v>0</v>
      </c>
      <c r="CA280" s="7">
        <f>+COUNTIFS($BZ$12:BZ280,BZ280)</f>
        <v>156</v>
      </c>
      <c r="CB280" s="147">
        <f t="shared" si="44"/>
        <v>0</v>
      </c>
      <c r="CC280" s="7">
        <f t="shared" si="45"/>
        <v>0</v>
      </c>
      <c r="CD280" s="7">
        <f t="shared" si="46"/>
        <v>0</v>
      </c>
    </row>
    <row r="281" spans="1:82" hidden="1" x14ac:dyDescent="0.3">
      <c r="A281" s="7">
        <f t="shared" si="47"/>
        <v>0</v>
      </c>
      <c r="B281" s="170"/>
      <c r="C281" s="171"/>
      <c r="D281" s="172"/>
      <c r="E281" s="170"/>
      <c r="F281" s="173"/>
      <c r="G281" s="173"/>
      <c r="H281" s="173"/>
      <c r="I281" s="170"/>
      <c r="J281" s="170"/>
      <c r="K281" s="170"/>
      <c r="L281" s="170"/>
      <c r="M281" s="170"/>
      <c r="N281" s="180"/>
      <c r="O281" s="180"/>
      <c r="P281" s="170"/>
      <c r="Q281" s="170"/>
      <c r="R281" s="170"/>
      <c r="S281" s="170"/>
      <c r="T281" s="174"/>
      <c r="U281" s="175"/>
      <c r="V281" s="170"/>
      <c r="W281" s="170"/>
      <c r="X281" s="175"/>
      <c r="Y281" s="175"/>
      <c r="Z281" s="170"/>
      <c r="AA281" s="188"/>
      <c r="AB281" s="188"/>
      <c r="AC281" s="170"/>
      <c r="AD281" s="176"/>
      <c r="AE281" s="170"/>
      <c r="AF281" s="176"/>
      <c r="AG281" s="176"/>
      <c r="AH281" s="176"/>
      <c r="AI281" s="189"/>
      <c r="AJ281" s="176"/>
      <c r="AK281" s="174"/>
      <c r="AL281" s="190"/>
      <c r="AM281" s="176"/>
      <c r="AN281" s="170"/>
      <c r="AO281" s="191"/>
      <c r="AP281" s="191"/>
      <c r="AQ281" s="170"/>
      <c r="AR281" s="176"/>
      <c r="AS281" s="170"/>
      <c r="AT281" s="176"/>
      <c r="AU281" s="170"/>
      <c r="AV281" s="176"/>
      <c r="AW281" s="170"/>
      <c r="AX281" s="176"/>
      <c r="AY281" s="170"/>
      <c r="AZ281" s="176"/>
      <c r="BA281" s="170"/>
      <c r="BB281" s="176"/>
      <c r="BC281" s="177"/>
      <c r="BD281" s="176"/>
      <c r="BE281" s="176"/>
      <c r="BF281" s="177"/>
      <c r="BG281" s="176"/>
      <c r="BH281" s="176"/>
      <c r="BI281" s="177"/>
      <c r="BJ281" s="177"/>
      <c r="BK281" s="176"/>
      <c r="BL281" s="176"/>
      <c r="BM281" s="178"/>
      <c r="BN281" s="178"/>
      <c r="BO281" s="179"/>
      <c r="BP281" s="179"/>
      <c r="BQ281" s="179"/>
      <c r="BR281" s="174"/>
      <c r="BS281" s="179"/>
      <c r="BT281" s="171"/>
      <c r="BU281" s="171"/>
      <c r="BV281" s="179"/>
      <c r="BW281" s="179"/>
      <c r="BX281" s="178"/>
      <c r="BY281" s="147"/>
      <c r="BZ281" s="7">
        <f t="shared" si="43"/>
        <v>0</v>
      </c>
      <c r="CA281" s="7">
        <f>+COUNTIFS($BZ$12:BZ281,BZ281)</f>
        <v>157</v>
      </c>
      <c r="CB281" s="147">
        <f t="shared" si="44"/>
        <v>0</v>
      </c>
      <c r="CC281" s="7">
        <f t="shared" si="45"/>
        <v>0</v>
      </c>
      <c r="CD281" s="7">
        <f t="shared" si="46"/>
        <v>0</v>
      </c>
    </row>
    <row r="282" spans="1:82" hidden="1" x14ac:dyDescent="0.3">
      <c r="A282" s="7">
        <f t="shared" si="47"/>
        <v>0</v>
      </c>
      <c r="B282" s="170"/>
      <c r="C282" s="171"/>
      <c r="D282" s="172"/>
      <c r="E282" s="170"/>
      <c r="F282" s="173"/>
      <c r="G282" s="173"/>
      <c r="H282" s="173"/>
      <c r="I282" s="170"/>
      <c r="J282" s="170"/>
      <c r="K282" s="170"/>
      <c r="L282" s="170"/>
      <c r="M282" s="170"/>
      <c r="N282" s="180"/>
      <c r="O282" s="180"/>
      <c r="P282" s="170"/>
      <c r="Q282" s="170"/>
      <c r="R282" s="170"/>
      <c r="S282" s="170"/>
      <c r="T282" s="174"/>
      <c r="U282" s="175"/>
      <c r="V282" s="170"/>
      <c r="W282" s="170"/>
      <c r="X282" s="175"/>
      <c r="Y282" s="175"/>
      <c r="Z282" s="170"/>
      <c r="AA282" s="188"/>
      <c r="AB282" s="188"/>
      <c r="AC282" s="170"/>
      <c r="AD282" s="176"/>
      <c r="AE282" s="170"/>
      <c r="AF282" s="176"/>
      <c r="AG282" s="176"/>
      <c r="AH282" s="176"/>
      <c r="AI282" s="189"/>
      <c r="AJ282" s="176"/>
      <c r="AK282" s="174"/>
      <c r="AL282" s="190"/>
      <c r="AM282" s="176"/>
      <c r="AN282" s="170"/>
      <c r="AO282" s="191"/>
      <c r="AP282" s="191"/>
      <c r="AQ282" s="170"/>
      <c r="AR282" s="176"/>
      <c r="AS282" s="170"/>
      <c r="AT282" s="176"/>
      <c r="AU282" s="170"/>
      <c r="AV282" s="176"/>
      <c r="AW282" s="170"/>
      <c r="AX282" s="176"/>
      <c r="AY282" s="170"/>
      <c r="AZ282" s="176"/>
      <c r="BA282" s="170"/>
      <c r="BB282" s="176"/>
      <c r="BC282" s="177"/>
      <c r="BD282" s="176"/>
      <c r="BE282" s="176"/>
      <c r="BF282" s="177"/>
      <c r="BG282" s="176"/>
      <c r="BH282" s="176"/>
      <c r="BI282" s="177"/>
      <c r="BJ282" s="177"/>
      <c r="BK282" s="176"/>
      <c r="BL282" s="176"/>
      <c r="BM282" s="178"/>
      <c r="BN282" s="178"/>
      <c r="BO282" s="179"/>
      <c r="BP282" s="179"/>
      <c r="BQ282" s="179"/>
      <c r="BR282" s="174"/>
      <c r="BS282" s="179"/>
      <c r="BT282" s="171"/>
      <c r="BU282" s="171"/>
      <c r="BV282" s="179"/>
      <c r="BW282" s="179"/>
      <c r="BX282" s="178"/>
      <c r="BY282" s="147"/>
      <c r="BZ282" s="7">
        <f t="shared" si="43"/>
        <v>0</v>
      </c>
      <c r="CA282" s="7">
        <f>+COUNTIFS($BZ$12:BZ282,BZ282)</f>
        <v>158</v>
      </c>
      <c r="CB282" s="147">
        <f t="shared" si="44"/>
        <v>0</v>
      </c>
      <c r="CC282" s="7">
        <f t="shared" si="45"/>
        <v>0</v>
      </c>
      <c r="CD282" s="7">
        <f t="shared" si="46"/>
        <v>0</v>
      </c>
    </row>
    <row r="283" spans="1:82" hidden="1" x14ac:dyDescent="0.3">
      <c r="A283" s="7">
        <f t="shared" si="47"/>
        <v>0</v>
      </c>
      <c r="B283" s="170"/>
      <c r="C283" s="171"/>
      <c r="D283" s="172"/>
      <c r="E283" s="170"/>
      <c r="F283" s="173"/>
      <c r="G283" s="173"/>
      <c r="H283" s="173"/>
      <c r="I283" s="170"/>
      <c r="J283" s="170"/>
      <c r="K283" s="170"/>
      <c r="L283" s="170"/>
      <c r="M283" s="170"/>
      <c r="N283" s="180"/>
      <c r="O283" s="180"/>
      <c r="P283" s="170"/>
      <c r="Q283" s="170"/>
      <c r="R283" s="170"/>
      <c r="S283" s="170"/>
      <c r="T283" s="174"/>
      <c r="U283" s="175"/>
      <c r="V283" s="170"/>
      <c r="W283" s="170"/>
      <c r="X283" s="175"/>
      <c r="Y283" s="175"/>
      <c r="Z283" s="170"/>
      <c r="AA283" s="188"/>
      <c r="AB283" s="188"/>
      <c r="AC283" s="170"/>
      <c r="AD283" s="176"/>
      <c r="AE283" s="170"/>
      <c r="AF283" s="176"/>
      <c r="AG283" s="176"/>
      <c r="AH283" s="176"/>
      <c r="AI283" s="189"/>
      <c r="AJ283" s="176"/>
      <c r="AK283" s="174"/>
      <c r="AL283" s="190"/>
      <c r="AM283" s="176"/>
      <c r="AN283" s="170"/>
      <c r="AO283" s="191"/>
      <c r="AP283" s="191"/>
      <c r="AQ283" s="170"/>
      <c r="AR283" s="176"/>
      <c r="AS283" s="170"/>
      <c r="AT283" s="176"/>
      <c r="AU283" s="170"/>
      <c r="AV283" s="176"/>
      <c r="AW283" s="170"/>
      <c r="AX283" s="176"/>
      <c r="AY283" s="170"/>
      <c r="AZ283" s="176"/>
      <c r="BA283" s="170"/>
      <c r="BB283" s="176"/>
      <c r="BC283" s="177"/>
      <c r="BD283" s="176"/>
      <c r="BE283" s="176"/>
      <c r="BF283" s="177"/>
      <c r="BG283" s="176"/>
      <c r="BH283" s="176"/>
      <c r="BI283" s="177"/>
      <c r="BJ283" s="177"/>
      <c r="BK283" s="176"/>
      <c r="BL283" s="176"/>
      <c r="BM283" s="178"/>
      <c r="BN283" s="178"/>
      <c r="BO283" s="179"/>
      <c r="BP283" s="179"/>
      <c r="BQ283" s="179"/>
      <c r="BR283" s="174"/>
      <c r="BS283" s="179"/>
      <c r="BT283" s="171"/>
      <c r="BU283" s="171"/>
      <c r="BV283" s="179"/>
      <c r="BW283" s="179"/>
      <c r="BX283" s="178"/>
      <c r="BY283" s="147"/>
      <c r="BZ283" s="7">
        <f t="shared" si="43"/>
        <v>0</v>
      </c>
      <c r="CA283" s="7">
        <f>+COUNTIFS($BZ$12:BZ283,BZ283)</f>
        <v>159</v>
      </c>
      <c r="CB283" s="147">
        <f t="shared" si="44"/>
        <v>0</v>
      </c>
      <c r="CC283" s="7">
        <f t="shared" si="45"/>
        <v>0</v>
      </c>
      <c r="CD283" s="7">
        <f t="shared" si="46"/>
        <v>0</v>
      </c>
    </row>
    <row r="284" spans="1:82" hidden="1" x14ac:dyDescent="0.3">
      <c r="A284" s="7">
        <f t="shared" si="47"/>
        <v>0</v>
      </c>
      <c r="B284" s="170"/>
      <c r="C284" s="171"/>
      <c r="D284" s="172"/>
      <c r="E284" s="170"/>
      <c r="F284" s="173"/>
      <c r="G284" s="173"/>
      <c r="H284" s="173"/>
      <c r="I284" s="170"/>
      <c r="J284" s="170"/>
      <c r="K284" s="170"/>
      <c r="L284" s="170"/>
      <c r="M284" s="170"/>
      <c r="N284" s="180"/>
      <c r="O284" s="180"/>
      <c r="P284" s="170"/>
      <c r="Q284" s="170"/>
      <c r="R284" s="170"/>
      <c r="S284" s="170"/>
      <c r="T284" s="174"/>
      <c r="U284" s="175"/>
      <c r="V284" s="170"/>
      <c r="W284" s="170"/>
      <c r="X284" s="175"/>
      <c r="Y284" s="175"/>
      <c r="Z284" s="170"/>
      <c r="AA284" s="188"/>
      <c r="AB284" s="188"/>
      <c r="AC284" s="170"/>
      <c r="AD284" s="176"/>
      <c r="AE284" s="170"/>
      <c r="AF284" s="176"/>
      <c r="AG284" s="176"/>
      <c r="AH284" s="176"/>
      <c r="AI284" s="189"/>
      <c r="AJ284" s="176"/>
      <c r="AK284" s="174"/>
      <c r="AL284" s="190"/>
      <c r="AM284" s="176"/>
      <c r="AN284" s="170"/>
      <c r="AO284" s="191"/>
      <c r="AP284" s="191"/>
      <c r="AQ284" s="170"/>
      <c r="AR284" s="176"/>
      <c r="AS284" s="170"/>
      <c r="AT284" s="176"/>
      <c r="AU284" s="170"/>
      <c r="AV284" s="176"/>
      <c r="AW284" s="170"/>
      <c r="AX284" s="176"/>
      <c r="AY284" s="170"/>
      <c r="AZ284" s="176"/>
      <c r="BA284" s="170"/>
      <c r="BB284" s="176"/>
      <c r="BC284" s="177"/>
      <c r="BD284" s="176"/>
      <c r="BE284" s="176"/>
      <c r="BF284" s="177"/>
      <c r="BG284" s="176"/>
      <c r="BH284" s="176"/>
      <c r="BI284" s="177"/>
      <c r="BJ284" s="177"/>
      <c r="BK284" s="176"/>
      <c r="BL284" s="176"/>
      <c r="BM284" s="178"/>
      <c r="BN284" s="178"/>
      <c r="BO284" s="179"/>
      <c r="BP284" s="179"/>
      <c r="BQ284" s="179"/>
      <c r="BR284" s="174"/>
      <c r="BS284" s="179"/>
      <c r="BT284" s="171"/>
      <c r="BU284" s="171"/>
      <c r="BV284" s="179"/>
      <c r="BW284" s="179"/>
      <c r="BX284" s="178"/>
      <c r="BY284" s="147"/>
      <c r="BZ284" s="7">
        <f t="shared" si="43"/>
        <v>0</v>
      </c>
      <c r="CA284" s="7">
        <f>+COUNTIFS($BZ$12:BZ284,BZ284)</f>
        <v>160</v>
      </c>
      <c r="CB284" s="147">
        <f t="shared" si="44"/>
        <v>0</v>
      </c>
      <c r="CC284" s="7">
        <f t="shared" si="45"/>
        <v>0</v>
      </c>
      <c r="CD284" s="7">
        <f t="shared" si="46"/>
        <v>0</v>
      </c>
    </row>
    <row r="285" spans="1:82" hidden="1" x14ac:dyDescent="0.3">
      <c r="A285" s="7">
        <f t="shared" si="47"/>
        <v>0</v>
      </c>
      <c r="B285" s="170"/>
      <c r="C285" s="171"/>
      <c r="D285" s="172"/>
      <c r="E285" s="170"/>
      <c r="F285" s="173"/>
      <c r="G285" s="173"/>
      <c r="H285" s="173"/>
      <c r="I285" s="170"/>
      <c r="J285" s="170"/>
      <c r="K285" s="170"/>
      <c r="L285" s="170"/>
      <c r="M285" s="170"/>
      <c r="N285" s="180"/>
      <c r="O285" s="180"/>
      <c r="P285" s="170"/>
      <c r="Q285" s="170"/>
      <c r="R285" s="170"/>
      <c r="S285" s="170"/>
      <c r="T285" s="174"/>
      <c r="U285" s="175"/>
      <c r="V285" s="170"/>
      <c r="W285" s="170"/>
      <c r="X285" s="175"/>
      <c r="Y285" s="175"/>
      <c r="Z285" s="170"/>
      <c r="AA285" s="188"/>
      <c r="AB285" s="188"/>
      <c r="AC285" s="170"/>
      <c r="AD285" s="176"/>
      <c r="AE285" s="170"/>
      <c r="AF285" s="176"/>
      <c r="AG285" s="176"/>
      <c r="AH285" s="176"/>
      <c r="AI285" s="189"/>
      <c r="AJ285" s="176"/>
      <c r="AK285" s="174"/>
      <c r="AL285" s="190"/>
      <c r="AM285" s="176"/>
      <c r="AN285" s="170"/>
      <c r="AO285" s="191"/>
      <c r="AP285" s="191"/>
      <c r="AQ285" s="170"/>
      <c r="AR285" s="176"/>
      <c r="AS285" s="170"/>
      <c r="AT285" s="176"/>
      <c r="AU285" s="170"/>
      <c r="AV285" s="176"/>
      <c r="AW285" s="170"/>
      <c r="AX285" s="176"/>
      <c r="AY285" s="170"/>
      <c r="AZ285" s="176"/>
      <c r="BA285" s="170"/>
      <c r="BB285" s="176"/>
      <c r="BC285" s="177"/>
      <c r="BD285" s="176"/>
      <c r="BE285" s="176"/>
      <c r="BF285" s="177"/>
      <c r="BG285" s="176"/>
      <c r="BH285" s="176"/>
      <c r="BI285" s="177"/>
      <c r="BJ285" s="177"/>
      <c r="BK285" s="176"/>
      <c r="BL285" s="176"/>
      <c r="BM285" s="178"/>
      <c r="BN285" s="178"/>
      <c r="BO285" s="179"/>
      <c r="BP285" s="179"/>
      <c r="BQ285" s="179"/>
      <c r="BR285" s="174"/>
      <c r="BS285" s="179"/>
      <c r="BT285" s="171"/>
      <c r="BU285" s="171"/>
      <c r="BV285" s="179"/>
      <c r="BW285" s="179"/>
      <c r="BX285" s="178"/>
      <c r="BY285" s="147"/>
      <c r="BZ285" s="7">
        <f t="shared" si="43"/>
        <v>0</v>
      </c>
      <c r="CA285" s="7">
        <f>+COUNTIFS($BZ$12:BZ285,BZ285)</f>
        <v>161</v>
      </c>
      <c r="CB285" s="147">
        <f t="shared" si="44"/>
        <v>0</v>
      </c>
      <c r="CC285" s="7">
        <f t="shared" si="45"/>
        <v>0</v>
      </c>
      <c r="CD285" s="7">
        <f t="shared" si="46"/>
        <v>0</v>
      </c>
    </row>
    <row r="286" spans="1:82" hidden="1" x14ac:dyDescent="0.3">
      <c r="A286" s="7">
        <f t="shared" si="47"/>
        <v>0</v>
      </c>
      <c r="B286" s="170"/>
      <c r="C286" s="171"/>
      <c r="D286" s="172"/>
      <c r="E286" s="170"/>
      <c r="F286" s="173"/>
      <c r="G286" s="173"/>
      <c r="H286" s="173"/>
      <c r="I286" s="170"/>
      <c r="J286" s="170"/>
      <c r="K286" s="170"/>
      <c r="L286" s="170"/>
      <c r="M286" s="170"/>
      <c r="N286" s="180"/>
      <c r="O286" s="180"/>
      <c r="P286" s="170"/>
      <c r="Q286" s="170"/>
      <c r="R286" s="170"/>
      <c r="S286" s="170"/>
      <c r="T286" s="174"/>
      <c r="U286" s="175"/>
      <c r="V286" s="170"/>
      <c r="W286" s="170"/>
      <c r="X286" s="175"/>
      <c r="Y286" s="175"/>
      <c r="Z286" s="170"/>
      <c r="AA286" s="188"/>
      <c r="AB286" s="188"/>
      <c r="AC286" s="170"/>
      <c r="AD286" s="176"/>
      <c r="AE286" s="170"/>
      <c r="AF286" s="176"/>
      <c r="AG286" s="176"/>
      <c r="AH286" s="176"/>
      <c r="AI286" s="189"/>
      <c r="AJ286" s="176"/>
      <c r="AK286" s="174"/>
      <c r="AL286" s="190"/>
      <c r="AM286" s="176"/>
      <c r="AN286" s="170"/>
      <c r="AO286" s="191"/>
      <c r="AP286" s="191"/>
      <c r="AQ286" s="170"/>
      <c r="AR286" s="176"/>
      <c r="AS286" s="170"/>
      <c r="AT286" s="176"/>
      <c r="AU286" s="170"/>
      <c r="AV286" s="176"/>
      <c r="AW286" s="170"/>
      <c r="AX286" s="176"/>
      <c r="AY286" s="170"/>
      <c r="AZ286" s="176"/>
      <c r="BA286" s="170"/>
      <c r="BB286" s="176"/>
      <c r="BC286" s="177"/>
      <c r="BD286" s="176"/>
      <c r="BE286" s="176"/>
      <c r="BF286" s="177"/>
      <c r="BG286" s="176"/>
      <c r="BH286" s="176"/>
      <c r="BI286" s="177"/>
      <c r="BJ286" s="177"/>
      <c r="BK286" s="176"/>
      <c r="BL286" s="176"/>
      <c r="BM286" s="178"/>
      <c r="BN286" s="178"/>
      <c r="BO286" s="179"/>
      <c r="BP286" s="179"/>
      <c r="BQ286" s="179"/>
      <c r="BR286" s="174"/>
      <c r="BS286" s="179"/>
      <c r="BT286" s="171"/>
      <c r="BU286" s="171"/>
      <c r="BV286" s="179"/>
      <c r="BW286" s="179"/>
      <c r="BX286" s="178"/>
      <c r="BY286" s="147"/>
      <c r="BZ286" s="7">
        <f t="shared" si="43"/>
        <v>0</v>
      </c>
      <c r="CA286" s="7">
        <f>+COUNTIFS($BZ$12:BZ286,BZ286)</f>
        <v>162</v>
      </c>
      <c r="CB286" s="147">
        <f t="shared" si="44"/>
        <v>0</v>
      </c>
      <c r="CC286" s="7">
        <f t="shared" si="45"/>
        <v>0</v>
      </c>
      <c r="CD286" s="7">
        <f t="shared" si="46"/>
        <v>0</v>
      </c>
    </row>
    <row r="287" spans="1:82" hidden="1" x14ac:dyDescent="0.3">
      <c r="A287" s="7">
        <f t="shared" si="47"/>
        <v>0</v>
      </c>
      <c r="B287" s="170"/>
      <c r="C287" s="171"/>
      <c r="D287" s="172"/>
      <c r="E287" s="170"/>
      <c r="F287" s="173"/>
      <c r="G287" s="173"/>
      <c r="H287" s="173"/>
      <c r="I287" s="170"/>
      <c r="J287" s="170"/>
      <c r="K287" s="170"/>
      <c r="L287" s="170"/>
      <c r="M287" s="170"/>
      <c r="N287" s="180"/>
      <c r="O287" s="180"/>
      <c r="P287" s="170"/>
      <c r="Q287" s="170"/>
      <c r="R287" s="170"/>
      <c r="S287" s="170"/>
      <c r="T287" s="174"/>
      <c r="U287" s="175"/>
      <c r="V287" s="170"/>
      <c r="W287" s="170"/>
      <c r="X287" s="175"/>
      <c r="Y287" s="175"/>
      <c r="Z287" s="170"/>
      <c r="AA287" s="188"/>
      <c r="AB287" s="188"/>
      <c r="AC287" s="170"/>
      <c r="AD287" s="176"/>
      <c r="AE287" s="170"/>
      <c r="AF287" s="176"/>
      <c r="AG287" s="176"/>
      <c r="AH287" s="176"/>
      <c r="AI287" s="189"/>
      <c r="AJ287" s="176"/>
      <c r="AK287" s="174"/>
      <c r="AL287" s="190"/>
      <c r="AM287" s="176"/>
      <c r="AN287" s="170"/>
      <c r="AO287" s="191"/>
      <c r="AP287" s="191"/>
      <c r="AQ287" s="170"/>
      <c r="AR287" s="176"/>
      <c r="AS287" s="170"/>
      <c r="AT287" s="176"/>
      <c r="AU287" s="170"/>
      <c r="AV287" s="176"/>
      <c r="AW287" s="170"/>
      <c r="AX287" s="176"/>
      <c r="AY287" s="170"/>
      <c r="AZ287" s="176"/>
      <c r="BA287" s="170"/>
      <c r="BB287" s="176"/>
      <c r="BC287" s="177"/>
      <c r="BD287" s="176"/>
      <c r="BE287" s="176"/>
      <c r="BF287" s="177"/>
      <c r="BG287" s="176"/>
      <c r="BH287" s="176"/>
      <c r="BI287" s="177"/>
      <c r="BJ287" s="177"/>
      <c r="BK287" s="176"/>
      <c r="BL287" s="176"/>
      <c r="BM287" s="178"/>
      <c r="BN287" s="178"/>
      <c r="BO287" s="179"/>
      <c r="BP287" s="179"/>
      <c r="BQ287" s="179"/>
      <c r="BR287" s="174"/>
      <c r="BS287" s="179"/>
      <c r="BT287" s="171"/>
      <c r="BU287" s="171"/>
      <c r="BV287" s="179"/>
      <c r="BW287" s="179"/>
      <c r="BX287" s="178"/>
      <c r="BY287" s="147"/>
      <c r="BZ287" s="7">
        <f t="shared" si="43"/>
        <v>0</v>
      </c>
      <c r="CA287" s="7">
        <f>+COUNTIFS($BZ$12:BZ287,BZ287)</f>
        <v>163</v>
      </c>
      <c r="CB287" s="147">
        <f t="shared" si="44"/>
        <v>0</v>
      </c>
      <c r="CC287" s="7">
        <f t="shared" si="45"/>
        <v>0</v>
      </c>
      <c r="CD287" s="7">
        <f t="shared" si="46"/>
        <v>0</v>
      </c>
    </row>
    <row r="288" spans="1:82" hidden="1" x14ac:dyDescent="0.3">
      <c r="A288" s="7">
        <f t="shared" si="47"/>
        <v>0</v>
      </c>
      <c r="B288" s="170"/>
      <c r="C288" s="171"/>
      <c r="D288" s="172"/>
      <c r="E288" s="170"/>
      <c r="F288" s="173"/>
      <c r="G288" s="173"/>
      <c r="H288" s="173"/>
      <c r="I288" s="170"/>
      <c r="J288" s="170"/>
      <c r="K288" s="170"/>
      <c r="L288" s="170"/>
      <c r="M288" s="170"/>
      <c r="N288" s="180"/>
      <c r="O288" s="180"/>
      <c r="P288" s="170"/>
      <c r="Q288" s="170"/>
      <c r="R288" s="170"/>
      <c r="S288" s="170"/>
      <c r="T288" s="174"/>
      <c r="U288" s="175"/>
      <c r="V288" s="170"/>
      <c r="W288" s="170"/>
      <c r="X288" s="175"/>
      <c r="Y288" s="175"/>
      <c r="Z288" s="170"/>
      <c r="AA288" s="188"/>
      <c r="AB288" s="188"/>
      <c r="AC288" s="170"/>
      <c r="AD288" s="176"/>
      <c r="AE288" s="170"/>
      <c r="AF288" s="176"/>
      <c r="AG288" s="176"/>
      <c r="AH288" s="176"/>
      <c r="AI288" s="189"/>
      <c r="AJ288" s="176"/>
      <c r="AK288" s="174"/>
      <c r="AL288" s="190"/>
      <c r="AM288" s="176"/>
      <c r="AN288" s="170"/>
      <c r="AO288" s="191"/>
      <c r="AP288" s="191"/>
      <c r="AQ288" s="170"/>
      <c r="AR288" s="176"/>
      <c r="AS288" s="170"/>
      <c r="AT288" s="176"/>
      <c r="AU288" s="170"/>
      <c r="AV288" s="176"/>
      <c r="AW288" s="170"/>
      <c r="AX288" s="176"/>
      <c r="AY288" s="170"/>
      <c r="AZ288" s="176"/>
      <c r="BA288" s="170"/>
      <c r="BB288" s="176"/>
      <c r="BC288" s="177"/>
      <c r="BD288" s="176"/>
      <c r="BE288" s="176"/>
      <c r="BF288" s="177"/>
      <c r="BG288" s="176"/>
      <c r="BH288" s="176"/>
      <c r="BI288" s="177"/>
      <c r="BJ288" s="177"/>
      <c r="BK288" s="176"/>
      <c r="BL288" s="176"/>
      <c r="BM288" s="178"/>
      <c r="BN288" s="178"/>
      <c r="BO288" s="179"/>
      <c r="BP288" s="179"/>
      <c r="BQ288" s="179"/>
      <c r="BR288" s="174"/>
      <c r="BS288" s="179"/>
      <c r="BT288" s="171"/>
      <c r="BU288" s="171"/>
      <c r="BV288" s="179"/>
      <c r="BW288" s="179"/>
      <c r="BX288" s="178"/>
      <c r="BY288" s="147"/>
      <c r="BZ288" s="7">
        <f t="shared" si="43"/>
        <v>0</v>
      </c>
      <c r="CA288" s="7">
        <f>+COUNTIFS($BZ$12:BZ288,BZ288)</f>
        <v>164</v>
      </c>
      <c r="CB288" s="147">
        <f t="shared" si="44"/>
        <v>0</v>
      </c>
      <c r="CC288" s="7">
        <f t="shared" si="45"/>
        <v>0</v>
      </c>
      <c r="CD288" s="7">
        <f t="shared" si="46"/>
        <v>0</v>
      </c>
    </row>
    <row r="289" spans="1:82" hidden="1" x14ac:dyDescent="0.3">
      <c r="A289" s="7">
        <f t="shared" si="47"/>
        <v>0</v>
      </c>
      <c r="B289" s="170"/>
      <c r="C289" s="171"/>
      <c r="D289" s="172"/>
      <c r="E289" s="170"/>
      <c r="F289" s="173"/>
      <c r="G289" s="173"/>
      <c r="H289" s="173"/>
      <c r="I289" s="170"/>
      <c r="J289" s="170"/>
      <c r="K289" s="170"/>
      <c r="L289" s="170"/>
      <c r="M289" s="170"/>
      <c r="N289" s="180"/>
      <c r="O289" s="180"/>
      <c r="P289" s="170"/>
      <c r="Q289" s="170"/>
      <c r="R289" s="170"/>
      <c r="S289" s="170"/>
      <c r="T289" s="174"/>
      <c r="U289" s="175"/>
      <c r="V289" s="170"/>
      <c r="W289" s="170"/>
      <c r="X289" s="175"/>
      <c r="Y289" s="175"/>
      <c r="Z289" s="170"/>
      <c r="AA289" s="188"/>
      <c r="AB289" s="188"/>
      <c r="AC289" s="170"/>
      <c r="AD289" s="176"/>
      <c r="AE289" s="170"/>
      <c r="AF289" s="176"/>
      <c r="AG289" s="176"/>
      <c r="AH289" s="176"/>
      <c r="AI289" s="189"/>
      <c r="AJ289" s="176"/>
      <c r="AK289" s="174"/>
      <c r="AL289" s="190"/>
      <c r="AM289" s="176"/>
      <c r="AN289" s="170"/>
      <c r="AO289" s="191"/>
      <c r="AP289" s="191"/>
      <c r="AQ289" s="170"/>
      <c r="AR289" s="176"/>
      <c r="AS289" s="170"/>
      <c r="AT289" s="176"/>
      <c r="AU289" s="170"/>
      <c r="AV289" s="176"/>
      <c r="AW289" s="170"/>
      <c r="AX289" s="176"/>
      <c r="AY289" s="170"/>
      <c r="AZ289" s="176"/>
      <c r="BA289" s="170"/>
      <c r="BB289" s="176"/>
      <c r="BC289" s="177"/>
      <c r="BD289" s="176"/>
      <c r="BE289" s="176"/>
      <c r="BF289" s="177"/>
      <c r="BG289" s="176"/>
      <c r="BH289" s="176"/>
      <c r="BI289" s="177"/>
      <c r="BJ289" s="177"/>
      <c r="BK289" s="176"/>
      <c r="BL289" s="176"/>
      <c r="BM289" s="178"/>
      <c r="BN289" s="178"/>
      <c r="BO289" s="179"/>
      <c r="BP289" s="179"/>
      <c r="BQ289" s="179"/>
      <c r="BR289" s="174"/>
      <c r="BS289" s="179"/>
      <c r="BT289" s="171"/>
      <c r="BU289" s="171"/>
      <c r="BV289" s="179"/>
      <c r="BW289" s="179"/>
      <c r="BX289" s="178"/>
      <c r="BY289" s="147"/>
      <c r="BZ289" s="7">
        <f t="shared" si="43"/>
        <v>0</v>
      </c>
      <c r="CA289" s="7">
        <f>+COUNTIFS($BZ$12:BZ289,BZ289)</f>
        <v>165</v>
      </c>
      <c r="CB289" s="147">
        <f t="shared" si="44"/>
        <v>0</v>
      </c>
      <c r="CC289" s="7">
        <f t="shared" si="45"/>
        <v>0</v>
      </c>
      <c r="CD289" s="7">
        <f t="shared" si="46"/>
        <v>0</v>
      </c>
    </row>
    <row r="290" spans="1:82" hidden="1" x14ac:dyDescent="0.3">
      <c r="A290" s="7">
        <f t="shared" si="47"/>
        <v>0</v>
      </c>
      <c r="B290" s="170"/>
      <c r="C290" s="171"/>
      <c r="D290" s="172"/>
      <c r="E290" s="170"/>
      <c r="F290" s="173"/>
      <c r="G290" s="173"/>
      <c r="H290" s="173"/>
      <c r="I290" s="170"/>
      <c r="J290" s="170"/>
      <c r="K290" s="170"/>
      <c r="L290" s="170"/>
      <c r="M290" s="170"/>
      <c r="N290" s="180"/>
      <c r="O290" s="180"/>
      <c r="P290" s="170"/>
      <c r="Q290" s="170"/>
      <c r="R290" s="170"/>
      <c r="S290" s="170"/>
      <c r="T290" s="174"/>
      <c r="U290" s="175"/>
      <c r="V290" s="170"/>
      <c r="W290" s="170"/>
      <c r="X290" s="175"/>
      <c r="Y290" s="175"/>
      <c r="Z290" s="170"/>
      <c r="AA290" s="188"/>
      <c r="AB290" s="188"/>
      <c r="AC290" s="170"/>
      <c r="AD290" s="176"/>
      <c r="AE290" s="170"/>
      <c r="AF290" s="176"/>
      <c r="AG290" s="176"/>
      <c r="AH290" s="176"/>
      <c r="AI290" s="189"/>
      <c r="AJ290" s="176"/>
      <c r="AK290" s="174"/>
      <c r="AL290" s="190"/>
      <c r="AM290" s="176"/>
      <c r="AN290" s="170"/>
      <c r="AO290" s="191"/>
      <c r="AP290" s="191"/>
      <c r="AQ290" s="170"/>
      <c r="AR290" s="176"/>
      <c r="AS290" s="170"/>
      <c r="AT290" s="176"/>
      <c r="AU290" s="170"/>
      <c r="AV290" s="176"/>
      <c r="AW290" s="170"/>
      <c r="AX290" s="176"/>
      <c r="AY290" s="170"/>
      <c r="AZ290" s="176"/>
      <c r="BA290" s="170"/>
      <c r="BB290" s="176"/>
      <c r="BC290" s="177"/>
      <c r="BD290" s="176"/>
      <c r="BE290" s="176"/>
      <c r="BF290" s="177"/>
      <c r="BG290" s="176"/>
      <c r="BH290" s="176"/>
      <c r="BI290" s="177"/>
      <c r="BJ290" s="177"/>
      <c r="BK290" s="176"/>
      <c r="BL290" s="176"/>
      <c r="BM290" s="178"/>
      <c r="BN290" s="178"/>
      <c r="BO290" s="179"/>
      <c r="BP290" s="179"/>
      <c r="BQ290" s="179"/>
      <c r="BR290" s="174"/>
      <c r="BS290" s="179"/>
      <c r="BT290" s="171"/>
      <c r="BU290" s="171"/>
      <c r="BV290" s="179"/>
      <c r="BW290" s="179"/>
      <c r="BX290" s="178"/>
      <c r="BY290" s="147"/>
      <c r="BZ290" s="7">
        <f t="shared" si="43"/>
        <v>0</v>
      </c>
      <c r="CA290" s="7">
        <f>+COUNTIFS($BZ$12:BZ290,BZ290)</f>
        <v>166</v>
      </c>
      <c r="CB290" s="147">
        <f t="shared" si="44"/>
        <v>0</v>
      </c>
      <c r="CC290" s="7">
        <f t="shared" si="45"/>
        <v>0</v>
      </c>
      <c r="CD290" s="7">
        <f t="shared" si="46"/>
        <v>0</v>
      </c>
    </row>
    <row r="291" spans="1:82" hidden="1" x14ac:dyDescent="0.3">
      <c r="A291" s="7">
        <f t="shared" si="47"/>
        <v>0</v>
      </c>
      <c r="B291" s="170"/>
      <c r="C291" s="171"/>
      <c r="D291" s="172"/>
      <c r="E291" s="170"/>
      <c r="F291" s="173"/>
      <c r="G291" s="173"/>
      <c r="H291" s="173"/>
      <c r="I291" s="170"/>
      <c r="J291" s="170"/>
      <c r="K291" s="170"/>
      <c r="L291" s="170"/>
      <c r="M291" s="170"/>
      <c r="N291" s="180"/>
      <c r="O291" s="180"/>
      <c r="P291" s="170"/>
      <c r="Q291" s="170"/>
      <c r="R291" s="170"/>
      <c r="S291" s="170"/>
      <c r="T291" s="174"/>
      <c r="U291" s="175"/>
      <c r="V291" s="170"/>
      <c r="W291" s="170"/>
      <c r="X291" s="175"/>
      <c r="Y291" s="175"/>
      <c r="Z291" s="170"/>
      <c r="AA291" s="188"/>
      <c r="AB291" s="188"/>
      <c r="AC291" s="170"/>
      <c r="AD291" s="176"/>
      <c r="AE291" s="170"/>
      <c r="AF291" s="176"/>
      <c r="AG291" s="176"/>
      <c r="AH291" s="176"/>
      <c r="AI291" s="189"/>
      <c r="AJ291" s="176"/>
      <c r="AK291" s="174"/>
      <c r="AL291" s="190"/>
      <c r="AM291" s="176"/>
      <c r="AN291" s="170"/>
      <c r="AO291" s="191"/>
      <c r="AP291" s="191"/>
      <c r="AQ291" s="170"/>
      <c r="AR291" s="176"/>
      <c r="AS291" s="170"/>
      <c r="AT291" s="176"/>
      <c r="AU291" s="170"/>
      <c r="AV291" s="176"/>
      <c r="AW291" s="170"/>
      <c r="AX291" s="176"/>
      <c r="AY291" s="170"/>
      <c r="AZ291" s="176"/>
      <c r="BA291" s="170"/>
      <c r="BB291" s="176"/>
      <c r="BC291" s="177"/>
      <c r="BD291" s="176"/>
      <c r="BE291" s="176"/>
      <c r="BF291" s="177"/>
      <c r="BG291" s="176"/>
      <c r="BH291" s="176"/>
      <c r="BI291" s="177"/>
      <c r="BJ291" s="177"/>
      <c r="BK291" s="176"/>
      <c r="BL291" s="176"/>
      <c r="BM291" s="178"/>
      <c r="BN291" s="178"/>
      <c r="BO291" s="179"/>
      <c r="BP291" s="179"/>
      <c r="BQ291" s="179"/>
      <c r="BR291" s="174"/>
      <c r="BS291" s="179"/>
      <c r="BT291" s="171"/>
      <c r="BU291" s="171"/>
      <c r="BV291" s="179"/>
      <c r="BW291" s="179"/>
      <c r="BX291" s="178"/>
      <c r="BY291" s="147"/>
      <c r="BZ291" s="7">
        <f t="shared" si="43"/>
        <v>0</v>
      </c>
      <c r="CA291" s="7">
        <f>+COUNTIFS($BZ$12:BZ291,BZ291)</f>
        <v>167</v>
      </c>
      <c r="CB291" s="147">
        <f t="shared" si="44"/>
        <v>0</v>
      </c>
      <c r="CC291" s="7">
        <f t="shared" si="45"/>
        <v>0</v>
      </c>
      <c r="CD291" s="7">
        <f t="shared" si="46"/>
        <v>0</v>
      </c>
    </row>
    <row r="292" spans="1:82" hidden="1" x14ac:dyDescent="0.3">
      <c r="A292" s="7">
        <f t="shared" si="47"/>
        <v>0</v>
      </c>
      <c r="B292" s="170"/>
      <c r="C292" s="171"/>
      <c r="D292" s="172"/>
      <c r="E292" s="170"/>
      <c r="F292" s="173"/>
      <c r="G292" s="173"/>
      <c r="H292" s="173"/>
      <c r="I292" s="170"/>
      <c r="J292" s="170"/>
      <c r="K292" s="170"/>
      <c r="L292" s="170"/>
      <c r="M292" s="170"/>
      <c r="N292" s="180"/>
      <c r="O292" s="180"/>
      <c r="P292" s="170"/>
      <c r="Q292" s="170"/>
      <c r="R292" s="170"/>
      <c r="S292" s="170"/>
      <c r="T292" s="174"/>
      <c r="U292" s="175"/>
      <c r="V292" s="170"/>
      <c r="W292" s="170"/>
      <c r="X292" s="175"/>
      <c r="Y292" s="175"/>
      <c r="Z292" s="170"/>
      <c r="AA292" s="188"/>
      <c r="AB292" s="188"/>
      <c r="AC292" s="170"/>
      <c r="AD292" s="176"/>
      <c r="AE292" s="170"/>
      <c r="AF292" s="176"/>
      <c r="AG292" s="176"/>
      <c r="AH292" s="176"/>
      <c r="AI292" s="189"/>
      <c r="AJ292" s="176"/>
      <c r="AK292" s="174"/>
      <c r="AL292" s="190"/>
      <c r="AM292" s="176"/>
      <c r="AN292" s="170"/>
      <c r="AO292" s="191"/>
      <c r="AP292" s="191"/>
      <c r="AQ292" s="170"/>
      <c r="AR292" s="176"/>
      <c r="AS292" s="170"/>
      <c r="AT292" s="176"/>
      <c r="AU292" s="170"/>
      <c r="AV292" s="176"/>
      <c r="AW292" s="170"/>
      <c r="AX292" s="176"/>
      <c r="AY292" s="170"/>
      <c r="AZ292" s="176"/>
      <c r="BA292" s="170"/>
      <c r="BB292" s="176"/>
      <c r="BC292" s="177"/>
      <c r="BD292" s="176"/>
      <c r="BE292" s="176"/>
      <c r="BF292" s="177"/>
      <c r="BG292" s="176"/>
      <c r="BH292" s="176"/>
      <c r="BI292" s="177"/>
      <c r="BJ292" s="177"/>
      <c r="BK292" s="176"/>
      <c r="BL292" s="176"/>
      <c r="BM292" s="178"/>
      <c r="BN292" s="178"/>
      <c r="BO292" s="179"/>
      <c r="BP292" s="179"/>
      <c r="BQ292" s="179"/>
      <c r="BR292" s="174"/>
      <c r="BS292" s="179"/>
      <c r="BT292" s="171"/>
      <c r="BU292" s="171"/>
      <c r="BV292" s="179"/>
      <c r="BW292" s="179"/>
      <c r="BX292" s="178"/>
      <c r="BY292" s="147"/>
      <c r="BZ292" s="7">
        <f t="shared" si="43"/>
        <v>0</v>
      </c>
      <c r="CA292" s="7">
        <f>+COUNTIFS($BZ$12:BZ292,BZ292)</f>
        <v>168</v>
      </c>
      <c r="CB292" s="147">
        <f t="shared" si="44"/>
        <v>0</v>
      </c>
      <c r="CC292" s="7">
        <f t="shared" si="45"/>
        <v>0</v>
      </c>
      <c r="CD292" s="7">
        <f t="shared" si="46"/>
        <v>0</v>
      </c>
    </row>
    <row r="293" spans="1:82" hidden="1" x14ac:dyDescent="0.3">
      <c r="A293" s="7">
        <f t="shared" si="47"/>
        <v>0</v>
      </c>
      <c r="B293" s="170"/>
      <c r="C293" s="171"/>
      <c r="D293" s="172"/>
      <c r="E293" s="170"/>
      <c r="F293" s="173"/>
      <c r="G293" s="173"/>
      <c r="H293" s="173"/>
      <c r="I293" s="170"/>
      <c r="J293" s="170"/>
      <c r="K293" s="170"/>
      <c r="L293" s="170"/>
      <c r="M293" s="170"/>
      <c r="N293" s="180"/>
      <c r="O293" s="180"/>
      <c r="P293" s="170"/>
      <c r="Q293" s="170"/>
      <c r="R293" s="170"/>
      <c r="S293" s="170"/>
      <c r="T293" s="174"/>
      <c r="U293" s="175"/>
      <c r="V293" s="170"/>
      <c r="W293" s="170"/>
      <c r="X293" s="175"/>
      <c r="Y293" s="175"/>
      <c r="Z293" s="170"/>
      <c r="AA293" s="188"/>
      <c r="AB293" s="188"/>
      <c r="AC293" s="170"/>
      <c r="AD293" s="176"/>
      <c r="AE293" s="170"/>
      <c r="AF293" s="176"/>
      <c r="AG293" s="176"/>
      <c r="AH293" s="176"/>
      <c r="AI293" s="189"/>
      <c r="AJ293" s="176"/>
      <c r="AK293" s="174"/>
      <c r="AL293" s="190"/>
      <c r="AM293" s="176"/>
      <c r="AN293" s="170"/>
      <c r="AO293" s="191"/>
      <c r="AP293" s="191"/>
      <c r="AQ293" s="170"/>
      <c r="AR293" s="176"/>
      <c r="AS293" s="170"/>
      <c r="AT293" s="176"/>
      <c r="AU293" s="170"/>
      <c r="AV293" s="176"/>
      <c r="AW293" s="170"/>
      <c r="AX293" s="176"/>
      <c r="AY293" s="170"/>
      <c r="AZ293" s="176"/>
      <c r="BA293" s="170"/>
      <c r="BB293" s="176"/>
      <c r="BC293" s="177"/>
      <c r="BD293" s="176"/>
      <c r="BE293" s="176"/>
      <c r="BF293" s="177"/>
      <c r="BG293" s="176"/>
      <c r="BH293" s="176"/>
      <c r="BI293" s="177"/>
      <c r="BJ293" s="177"/>
      <c r="BK293" s="176"/>
      <c r="BL293" s="176"/>
      <c r="BM293" s="178"/>
      <c r="BN293" s="178"/>
      <c r="BO293" s="179"/>
      <c r="BP293" s="179"/>
      <c r="BQ293" s="179"/>
      <c r="BR293" s="174"/>
      <c r="BS293" s="179"/>
      <c r="BT293" s="171"/>
      <c r="BU293" s="171"/>
      <c r="BV293" s="179"/>
      <c r="BW293" s="179"/>
      <c r="BX293" s="178"/>
      <c r="BY293" s="147"/>
      <c r="BZ293" s="7">
        <f t="shared" si="43"/>
        <v>0</v>
      </c>
      <c r="CA293" s="7">
        <f>+COUNTIFS($BZ$12:BZ293,BZ293)</f>
        <v>169</v>
      </c>
      <c r="CB293" s="147">
        <f t="shared" si="44"/>
        <v>0</v>
      </c>
      <c r="CC293" s="7">
        <f t="shared" si="45"/>
        <v>0</v>
      </c>
      <c r="CD293" s="7">
        <f t="shared" si="46"/>
        <v>0</v>
      </c>
    </row>
    <row r="294" spans="1:82" hidden="1" x14ac:dyDescent="0.3">
      <c r="A294" s="7">
        <f t="shared" si="47"/>
        <v>0</v>
      </c>
      <c r="B294" s="170"/>
      <c r="C294" s="171"/>
      <c r="D294" s="172"/>
      <c r="E294" s="170"/>
      <c r="F294" s="173"/>
      <c r="G294" s="173"/>
      <c r="H294" s="173"/>
      <c r="I294" s="170"/>
      <c r="J294" s="170"/>
      <c r="K294" s="170"/>
      <c r="L294" s="170"/>
      <c r="M294" s="170"/>
      <c r="N294" s="180"/>
      <c r="O294" s="180"/>
      <c r="P294" s="170"/>
      <c r="Q294" s="170"/>
      <c r="R294" s="170"/>
      <c r="S294" s="170"/>
      <c r="T294" s="174"/>
      <c r="U294" s="175"/>
      <c r="V294" s="170"/>
      <c r="W294" s="170"/>
      <c r="X294" s="175"/>
      <c r="Y294" s="175"/>
      <c r="Z294" s="170"/>
      <c r="AA294" s="188"/>
      <c r="AB294" s="188"/>
      <c r="AC294" s="170"/>
      <c r="AD294" s="176"/>
      <c r="AE294" s="170"/>
      <c r="AF294" s="176"/>
      <c r="AG294" s="176"/>
      <c r="AH294" s="176"/>
      <c r="AI294" s="189"/>
      <c r="AJ294" s="176"/>
      <c r="AK294" s="174"/>
      <c r="AL294" s="190"/>
      <c r="AM294" s="176"/>
      <c r="AN294" s="170"/>
      <c r="AO294" s="191"/>
      <c r="AP294" s="191"/>
      <c r="AQ294" s="170"/>
      <c r="AR294" s="176"/>
      <c r="AS294" s="170"/>
      <c r="AT294" s="176"/>
      <c r="AU294" s="170"/>
      <c r="AV294" s="176"/>
      <c r="AW294" s="170"/>
      <c r="AX294" s="176"/>
      <c r="AY294" s="170"/>
      <c r="AZ294" s="176"/>
      <c r="BA294" s="170"/>
      <c r="BB294" s="176"/>
      <c r="BC294" s="177"/>
      <c r="BD294" s="176"/>
      <c r="BE294" s="176"/>
      <c r="BF294" s="177"/>
      <c r="BG294" s="176"/>
      <c r="BH294" s="176"/>
      <c r="BI294" s="177"/>
      <c r="BJ294" s="177"/>
      <c r="BK294" s="176"/>
      <c r="BL294" s="176"/>
      <c r="BM294" s="178"/>
      <c r="BN294" s="178"/>
      <c r="BO294" s="179"/>
      <c r="BP294" s="179"/>
      <c r="BQ294" s="179"/>
      <c r="BR294" s="174"/>
      <c r="BS294" s="179"/>
      <c r="BT294" s="171"/>
      <c r="BU294" s="171"/>
      <c r="BV294" s="179"/>
      <c r="BW294" s="179"/>
      <c r="BX294" s="178"/>
      <c r="BY294" s="147"/>
      <c r="BZ294" s="7">
        <f t="shared" si="43"/>
        <v>0</v>
      </c>
      <c r="CA294" s="7">
        <f>+COUNTIFS($BZ$12:BZ294,BZ294)</f>
        <v>170</v>
      </c>
      <c r="CB294" s="147">
        <f t="shared" si="44"/>
        <v>0</v>
      </c>
      <c r="CC294" s="7">
        <f t="shared" si="45"/>
        <v>0</v>
      </c>
      <c r="CD294" s="7">
        <f t="shared" si="46"/>
        <v>0</v>
      </c>
    </row>
    <row r="295" spans="1:82" hidden="1" x14ac:dyDescent="0.3">
      <c r="A295" s="7">
        <f t="shared" si="47"/>
        <v>0</v>
      </c>
      <c r="B295" s="170"/>
      <c r="C295" s="171"/>
      <c r="D295" s="172"/>
      <c r="E295" s="170"/>
      <c r="F295" s="173"/>
      <c r="G295" s="173"/>
      <c r="H295" s="173"/>
      <c r="I295" s="170"/>
      <c r="J295" s="170"/>
      <c r="K295" s="170"/>
      <c r="L295" s="170"/>
      <c r="M295" s="170"/>
      <c r="N295" s="180"/>
      <c r="O295" s="180"/>
      <c r="P295" s="170"/>
      <c r="Q295" s="170"/>
      <c r="R295" s="170"/>
      <c r="S295" s="170"/>
      <c r="T295" s="174"/>
      <c r="U295" s="175"/>
      <c r="V295" s="170"/>
      <c r="W295" s="170"/>
      <c r="X295" s="175"/>
      <c r="Y295" s="175"/>
      <c r="Z295" s="170"/>
      <c r="AA295" s="188"/>
      <c r="AB295" s="188"/>
      <c r="AC295" s="170"/>
      <c r="AD295" s="176"/>
      <c r="AE295" s="170"/>
      <c r="AF295" s="176"/>
      <c r="AG295" s="176"/>
      <c r="AH295" s="176"/>
      <c r="AI295" s="189"/>
      <c r="AJ295" s="176"/>
      <c r="AK295" s="174"/>
      <c r="AL295" s="190"/>
      <c r="AM295" s="176"/>
      <c r="AN295" s="170"/>
      <c r="AO295" s="191"/>
      <c r="AP295" s="191"/>
      <c r="AQ295" s="170"/>
      <c r="AR295" s="176"/>
      <c r="AS295" s="170"/>
      <c r="AT295" s="176"/>
      <c r="AU295" s="170"/>
      <c r="AV295" s="176"/>
      <c r="AW295" s="170"/>
      <c r="AX295" s="176"/>
      <c r="AY295" s="170"/>
      <c r="AZ295" s="176"/>
      <c r="BA295" s="170"/>
      <c r="BB295" s="176"/>
      <c r="BC295" s="177"/>
      <c r="BD295" s="176"/>
      <c r="BE295" s="176"/>
      <c r="BF295" s="177"/>
      <c r="BG295" s="176"/>
      <c r="BH295" s="176"/>
      <c r="BI295" s="177"/>
      <c r="BJ295" s="177"/>
      <c r="BK295" s="176"/>
      <c r="BL295" s="176"/>
      <c r="BM295" s="178"/>
      <c r="BN295" s="178"/>
      <c r="BO295" s="179"/>
      <c r="BP295" s="179"/>
      <c r="BQ295" s="179"/>
      <c r="BR295" s="174"/>
      <c r="BS295" s="179"/>
      <c r="BT295" s="171"/>
      <c r="BU295" s="171"/>
      <c r="BV295" s="179"/>
      <c r="BW295" s="179"/>
      <c r="BX295" s="178"/>
      <c r="BY295" s="147"/>
      <c r="BZ295" s="7">
        <f t="shared" si="43"/>
        <v>0</v>
      </c>
      <c r="CA295" s="7">
        <f>+COUNTIFS($BZ$12:BZ295,BZ295)</f>
        <v>171</v>
      </c>
      <c r="CB295" s="147">
        <f t="shared" si="44"/>
        <v>0</v>
      </c>
      <c r="CC295" s="7">
        <f t="shared" si="45"/>
        <v>0</v>
      </c>
      <c r="CD295" s="7">
        <f t="shared" si="46"/>
        <v>0</v>
      </c>
    </row>
    <row r="296" spans="1:82" hidden="1" x14ac:dyDescent="0.3">
      <c r="A296" s="7">
        <f t="shared" si="47"/>
        <v>0</v>
      </c>
      <c r="B296" s="170"/>
      <c r="C296" s="171"/>
      <c r="D296" s="172"/>
      <c r="E296" s="170"/>
      <c r="F296" s="173"/>
      <c r="G296" s="173"/>
      <c r="H296" s="173"/>
      <c r="I296" s="170"/>
      <c r="J296" s="170"/>
      <c r="K296" s="170"/>
      <c r="L296" s="170"/>
      <c r="M296" s="170"/>
      <c r="N296" s="180"/>
      <c r="O296" s="180"/>
      <c r="P296" s="170"/>
      <c r="Q296" s="170"/>
      <c r="R296" s="170"/>
      <c r="S296" s="170"/>
      <c r="T296" s="174"/>
      <c r="U296" s="175"/>
      <c r="V296" s="170"/>
      <c r="W296" s="170"/>
      <c r="X296" s="175"/>
      <c r="Y296" s="175"/>
      <c r="Z296" s="170"/>
      <c r="AA296" s="188"/>
      <c r="AB296" s="188"/>
      <c r="AC296" s="170"/>
      <c r="AD296" s="176"/>
      <c r="AE296" s="170"/>
      <c r="AF296" s="176"/>
      <c r="AG296" s="176"/>
      <c r="AH296" s="176"/>
      <c r="AI296" s="189"/>
      <c r="AJ296" s="176"/>
      <c r="AK296" s="174"/>
      <c r="AL296" s="190"/>
      <c r="AM296" s="176"/>
      <c r="AN296" s="170"/>
      <c r="AO296" s="191"/>
      <c r="AP296" s="191"/>
      <c r="AQ296" s="170"/>
      <c r="AR296" s="176"/>
      <c r="AS296" s="170"/>
      <c r="AT296" s="176"/>
      <c r="AU296" s="170"/>
      <c r="AV296" s="176"/>
      <c r="AW296" s="170"/>
      <c r="AX296" s="176"/>
      <c r="AY296" s="170"/>
      <c r="AZ296" s="176"/>
      <c r="BA296" s="170"/>
      <c r="BB296" s="176"/>
      <c r="BC296" s="177"/>
      <c r="BD296" s="176"/>
      <c r="BE296" s="176"/>
      <c r="BF296" s="177"/>
      <c r="BG296" s="176"/>
      <c r="BH296" s="176"/>
      <c r="BI296" s="177"/>
      <c r="BJ296" s="177"/>
      <c r="BK296" s="176"/>
      <c r="BL296" s="176"/>
      <c r="BM296" s="178"/>
      <c r="BN296" s="178"/>
      <c r="BO296" s="179"/>
      <c r="BP296" s="179"/>
      <c r="BQ296" s="179"/>
      <c r="BR296" s="174"/>
      <c r="BS296" s="179"/>
      <c r="BT296" s="171"/>
      <c r="BU296" s="171"/>
      <c r="BV296" s="179"/>
      <c r="BW296" s="179"/>
      <c r="BX296" s="178"/>
      <c r="BY296" s="147"/>
      <c r="BZ296" s="7">
        <f t="shared" si="43"/>
        <v>0</v>
      </c>
      <c r="CA296" s="7">
        <f>+COUNTIFS($BZ$12:BZ296,BZ296)</f>
        <v>172</v>
      </c>
      <c r="CB296" s="147">
        <f t="shared" si="44"/>
        <v>0</v>
      </c>
      <c r="CC296" s="7">
        <f t="shared" si="45"/>
        <v>0</v>
      </c>
      <c r="CD296" s="7">
        <f t="shared" si="46"/>
        <v>0</v>
      </c>
    </row>
    <row r="297" spans="1:82" hidden="1" x14ac:dyDescent="0.3">
      <c r="A297" s="7">
        <f t="shared" si="47"/>
        <v>0</v>
      </c>
      <c r="B297" s="170"/>
      <c r="C297" s="171"/>
      <c r="D297" s="172"/>
      <c r="E297" s="170"/>
      <c r="F297" s="173"/>
      <c r="G297" s="173"/>
      <c r="H297" s="173"/>
      <c r="I297" s="170"/>
      <c r="J297" s="170"/>
      <c r="K297" s="170"/>
      <c r="L297" s="170"/>
      <c r="M297" s="170"/>
      <c r="N297" s="180"/>
      <c r="O297" s="180"/>
      <c r="P297" s="170"/>
      <c r="Q297" s="170"/>
      <c r="R297" s="170"/>
      <c r="S297" s="170"/>
      <c r="T297" s="174"/>
      <c r="U297" s="175"/>
      <c r="V297" s="170"/>
      <c r="W297" s="170"/>
      <c r="X297" s="175"/>
      <c r="Y297" s="175"/>
      <c r="Z297" s="170"/>
      <c r="AA297" s="188"/>
      <c r="AB297" s="188"/>
      <c r="AC297" s="170"/>
      <c r="AD297" s="176"/>
      <c r="AE297" s="170"/>
      <c r="AF297" s="176"/>
      <c r="AG297" s="176"/>
      <c r="AH297" s="176"/>
      <c r="AI297" s="189"/>
      <c r="AJ297" s="176"/>
      <c r="AK297" s="174"/>
      <c r="AL297" s="190"/>
      <c r="AM297" s="176"/>
      <c r="AN297" s="170"/>
      <c r="AO297" s="191"/>
      <c r="AP297" s="191"/>
      <c r="AQ297" s="170"/>
      <c r="AR297" s="176"/>
      <c r="AS297" s="170"/>
      <c r="AT297" s="176"/>
      <c r="AU297" s="170"/>
      <c r="AV297" s="176"/>
      <c r="AW297" s="170"/>
      <c r="AX297" s="176"/>
      <c r="AY297" s="170"/>
      <c r="AZ297" s="176"/>
      <c r="BA297" s="170"/>
      <c r="BB297" s="176"/>
      <c r="BC297" s="177"/>
      <c r="BD297" s="176"/>
      <c r="BE297" s="176"/>
      <c r="BF297" s="177"/>
      <c r="BG297" s="176"/>
      <c r="BH297" s="176"/>
      <c r="BI297" s="177"/>
      <c r="BJ297" s="177"/>
      <c r="BK297" s="176"/>
      <c r="BL297" s="176"/>
      <c r="BM297" s="178"/>
      <c r="BN297" s="178"/>
      <c r="BO297" s="179"/>
      <c r="BP297" s="179"/>
      <c r="BQ297" s="179"/>
      <c r="BR297" s="174"/>
      <c r="BS297" s="179"/>
      <c r="BT297" s="171"/>
      <c r="BU297" s="171"/>
      <c r="BV297" s="179"/>
      <c r="BW297" s="179"/>
      <c r="BX297" s="178"/>
      <c r="BY297" s="147"/>
      <c r="BZ297" s="7">
        <f t="shared" si="43"/>
        <v>0</v>
      </c>
      <c r="CA297" s="7">
        <f>+COUNTIFS($BZ$12:BZ297,BZ297)</f>
        <v>173</v>
      </c>
      <c r="CB297" s="147">
        <f t="shared" si="44"/>
        <v>0</v>
      </c>
      <c r="CC297" s="7">
        <f t="shared" si="45"/>
        <v>0</v>
      </c>
      <c r="CD297" s="7">
        <f t="shared" si="46"/>
        <v>0</v>
      </c>
    </row>
    <row r="298" spans="1:82" hidden="1" x14ac:dyDescent="0.3">
      <c r="A298" s="7">
        <f t="shared" si="47"/>
        <v>0</v>
      </c>
      <c r="B298" s="170"/>
      <c r="C298" s="171"/>
      <c r="D298" s="172"/>
      <c r="E298" s="170"/>
      <c r="F298" s="173"/>
      <c r="G298" s="173"/>
      <c r="H298" s="173"/>
      <c r="I298" s="170"/>
      <c r="J298" s="170"/>
      <c r="K298" s="170"/>
      <c r="L298" s="170"/>
      <c r="M298" s="170"/>
      <c r="N298" s="180"/>
      <c r="O298" s="180"/>
      <c r="P298" s="170"/>
      <c r="Q298" s="170"/>
      <c r="R298" s="170"/>
      <c r="S298" s="170"/>
      <c r="T298" s="174"/>
      <c r="U298" s="175"/>
      <c r="V298" s="170"/>
      <c r="W298" s="170"/>
      <c r="X298" s="175"/>
      <c r="Y298" s="175"/>
      <c r="Z298" s="170"/>
      <c r="AA298" s="188"/>
      <c r="AB298" s="188"/>
      <c r="AC298" s="170"/>
      <c r="AD298" s="176"/>
      <c r="AE298" s="170"/>
      <c r="AF298" s="176"/>
      <c r="AG298" s="176"/>
      <c r="AH298" s="176"/>
      <c r="AI298" s="189"/>
      <c r="AJ298" s="176"/>
      <c r="AK298" s="174"/>
      <c r="AL298" s="190"/>
      <c r="AM298" s="176"/>
      <c r="AN298" s="170"/>
      <c r="AO298" s="191"/>
      <c r="AP298" s="191"/>
      <c r="AQ298" s="170"/>
      <c r="AR298" s="176"/>
      <c r="AS298" s="170"/>
      <c r="AT298" s="176"/>
      <c r="AU298" s="170"/>
      <c r="AV298" s="176"/>
      <c r="AW298" s="170"/>
      <c r="AX298" s="176"/>
      <c r="AY298" s="170"/>
      <c r="AZ298" s="176"/>
      <c r="BA298" s="170"/>
      <c r="BB298" s="176"/>
      <c r="BC298" s="177"/>
      <c r="BD298" s="176"/>
      <c r="BE298" s="176"/>
      <c r="BF298" s="177"/>
      <c r="BG298" s="176"/>
      <c r="BH298" s="176"/>
      <c r="BI298" s="177"/>
      <c r="BJ298" s="177"/>
      <c r="BK298" s="176"/>
      <c r="BL298" s="176"/>
      <c r="BM298" s="178"/>
      <c r="BN298" s="178"/>
      <c r="BO298" s="179"/>
      <c r="BP298" s="179"/>
      <c r="BQ298" s="179"/>
      <c r="BR298" s="174"/>
      <c r="BS298" s="179"/>
      <c r="BT298" s="171"/>
      <c r="BU298" s="171"/>
      <c r="BV298" s="179"/>
      <c r="BW298" s="179"/>
      <c r="BX298" s="178"/>
      <c r="BY298" s="147"/>
      <c r="BZ298" s="7">
        <f t="shared" si="43"/>
        <v>0</v>
      </c>
      <c r="CA298" s="7">
        <f>+COUNTIFS($BZ$12:BZ298,BZ298)</f>
        <v>174</v>
      </c>
      <c r="CB298" s="147">
        <f t="shared" si="44"/>
        <v>0</v>
      </c>
      <c r="CC298" s="7">
        <f t="shared" si="45"/>
        <v>0</v>
      </c>
      <c r="CD298" s="7">
        <f t="shared" si="46"/>
        <v>0</v>
      </c>
    </row>
    <row r="299" spans="1:82" hidden="1" x14ac:dyDescent="0.3">
      <c r="A299" s="7">
        <f t="shared" si="47"/>
        <v>0</v>
      </c>
      <c r="B299" s="170"/>
      <c r="C299" s="171"/>
      <c r="D299" s="172"/>
      <c r="E299" s="170"/>
      <c r="F299" s="173"/>
      <c r="G299" s="173"/>
      <c r="H299" s="173"/>
      <c r="I299" s="170"/>
      <c r="J299" s="170"/>
      <c r="K299" s="170"/>
      <c r="L299" s="170"/>
      <c r="M299" s="170"/>
      <c r="N299" s="180"/>
      <c r="O299" s="180"/>
      <c r="P299" s="170"/>
      <c r="Q299" s="170"/>
      <c r="R299" s="170"/>
      <c r="S299" s="170"/>
      <c r="T299" s="174"/>
      <c r="U299" s="175"/>
      <c r="V299" s="170"/>
      <c r="W299" s="170"/>
      <c r="X299" s="175"/>
      <c r="Y299" s="175"/>
      <c r="Z299" s="170"/>
      <c r="AA299" s="188"/>
      <c r="AB299" s="188"/>
      <c r="AC299" s="170"/>
      <c r="AD299" s="176"/>
      <c r="AE299" s="170"/>
      <c r="AF299" s="176"/>
      <c r="AG299" s="176"/>
      <c r="AH299" s="176"/>
      <c r="AI299" s="189"/>
      <c r="AJ299" s="176"/>
      <c r="AK299" s="174"/>
      <c r="AL299" s="190"/>
      <c r="AM299" s="176"/>
      <c r="AN299" s="170"/>
      <c r="AO299" s="191"/>
      <c r="AP299" s="191"/>
      <c r="AQ299" s="170"/>
      <c r="AR299" s="176"/>
      <c r="AS299" s="170"/>
      <c r="AT299" s="176"/>
      <c r="AU299" s="170"/>
      <c r="AV299" s="176"/>
      <c r="AW299" s="170"/>
      <c r="AX299" s="176"/>
      <c r="AY299" s="170"/>
      <c r="AZ299" s="176"/>
      <c r="BA299" s="170"/>
      <c r="BB299" s="176"/>
      <c r="BC299" s="177"/>
      <c r="BD299" s="176"/>
      <c r="BE299" s="176"/>
      <c r="BF299" s="177"/>
      <c r="BG299" s="176"/>
      <c r="BH299" s="176"/>
      <c r="BI299" s="177"/>
      <c r="BJ299" s="177"/>
      <c r="BK299" s="176"/>
      <c r="BL299" s="176"/>
      <c r="BM299" s="178"/>
      <c r="BN299" s="178"/>
      <c r="BO299" s="179"/>
      <c r="BP299" s="179"/>
      <c r="BQ299" s="179"/>
      <c r="BR299" s="174"/>
      <c r="BS299" s="179"/>
      <c r="BT299" s="171"/>
      <c r="BU299" s="171"/>
      <c r="BV299" s="179"/>
      <c r="BW299" s="179"/>
      <c r="BX299" s="178"/>
      <c r="BY299" s="147"/>
      <c r="BZ299" s="7">
        <f t="shared" si="43"/>
        <v>0</v>
      </c>
      <c r="CA299" s="7">
        <f>+COUNTIFS($BZ$12:BZ299,BZ299)</f>
        <v>175</v>
      </c>
      <c r="CB299" s="147">
        <f t="shared" si="44"/>
        <v>0</v>
      </c>
      <c r="CC299" s="7">
        <f t="shared" si="45"/>
        <v>0</v>
      </c>
      <c r="CD299" s="7">
        <f t="shared" si="46"/>
        <v>0</v>
      </c>
    </row>
    <row r="300" spans="1:82" hidden="1" x14ac:dyDescent="0.3">
      <c r="A300" s="7">
        <f t="shared" si="47"/>
        <v>0</v>
      </c>
      <c r="B300" s="170"/>
      <c r="C300" s="171"/>
      <c r="D300" s="172"/>
      <c r="E300" s="170"/>
      <c r="F300" s="173"/>
      <c r="G300" s="173"/>
      <c r="H300" s="173"/>
      <c r="I300" s="170"/>
      <c r="J300" s="170"/>
      <c r="K300" s="170"/>
      <c r="L300" s="170"/>
      <c r="M300" s="170"/>
      <c r="N300" s="180"/>
      <c r="O300" s="180"/>
      <c r="P300" s="170"/>
      <c r="Q300" s="170"/>
      <c r="R300" s="170"/>
      <c r="S300" s="170"/>
      <c r="T300" s="174"/>
      <c r="U300" s="175"/>
      <c r="V300" s="170"/>
      <c r="W300" s="170"/>
      <c r="X300" s="175"/>
      <c r="Y300" s="175"/>
      <c r="Z300" s="170"/>
      <c r="AA300" s="188"/>
      <c r="AB300" s="188"/>
      <c r="AC300" s="170"/>
      <c r="AD300" s="176"/>
      <c r="AE300" s="170"/>
      <c r="AF300" s="176"/>
      <c r="AG300" s="176"/>
      <c r="AH300" s="176"/>
      <c r="AI300" s="189"/>
      <c r="AJ300" s="176"/>
      <c r="AK300" s="174"/>
      <c r="AL300" s="190"/>
      <c r="AM300" s="176"/>
      <c r="AN300" s="170"/>
      <c r="AO300" s="191"/>
      <c r="AP300" s="191"/>
      <c r="AQ300" s="170"/>
      <c r="AR300" s="176"/>
      <c r="AS300" s="170"/>
      <c r="AT300" s="176"/>
      <c r="AU300" s="170"/>
      <c r="AV300" s="176"/>
      <c r="AW300" s="170"/>
      <c r="AX300" s="176"/>
      <c r="AY300" s="170"/>
      <c r="AZ300" s="176"/>
      <c r="BA300" s="170"/>
      <c r="BB300" s="176"/>
      <c r="BC300" s="177"/>
      <c r="BD300" s="176"/>
      <c r="BE300" s="176"/>
      <c r="BF300" s="177"/>
      <c r="BG300" s="176"/>
      <c r="BH300" s="176"/>
      <c r="BI300" s="177"/>
      <c r="BJ300" s="177"/>
      <c r="BK300" s="176"/>
      <c r="BL300" s="176"/>
      <c r="BM300" s="178"/>
      <c r="BN300" s="178"/>
      <c r="BO300" s="179"/>
      <c r="BP300" s="179"/>
      <c r="BQ300" s="179"/>
      <c r="BR300" s="174"/>
      <c r="BS300" s="179"/>
      <c r="BT300" s="171"/>
      <c r="BU300" s="171"/>
      <c r="BV300" s="179"/>
      <c r="BW300" s="179"/>
      <c r="BX300" s="178"/>
      <c r="BY300" s="147"/>
      <c r="BZ300" s="7">
        <f t="shared" si="43"/>
        <v>0</v>
      </c>
      <c r="CA300" s="7">
        <f>+COUNTIFS($BZ$12:BZ300,BZ300)</f>
        <v>176</v>
      </c>
      <c r="CB300" s="147">
        <f t="shared" si="44"/>
        <v>0</v>
      </c>
      <c r="CC300" s="7">
        <f t="shared" si="45"/>
        <v>0</v>
      </c>
      <c r="CD300" s="7">
        <f t="shared" si="46"/>
        <v>0</v>
      </c>
    </row>
    <row r="301" spans="1:82" hidden="1" x14ac:dyDescent="0.3">
      <c r="A301" s="7">
        <f t="shared" si="47"/>
        <v>0</v>
      </c>
      <c r="B301" s="170"/>
      <c r="C301" s="171"/>
      <c r="D301" s="172"/>
      <c r="E301" s="170"/>
      <c r="F301" s="173"/>
      <c r="G301" s="173"/>
      <c r="H301" s="173"/>
      <c r="I301" s="170"/>
      <c r="J301" s="170"/>
      <c r="K301" s="170"/>
      <c r="L301" s="170"/>
      <c r="M301" s="170"/>
      <c r="N301" s="180"/>
      <c r="O301" s="180"/>
      <c r="P301" s="170"/>
      <c r="Q301" s="170"/>
      <c r="R301" s="170"/>
      <c r="S301" s="170"/>
      <c r="T301" s="174"/>
      <c r="U301" s="175"/>
      <c r="V301" s="170"/>
      <c r="W301" s="170"/>
      <c r="X301" s="175"/>
      <c r="Y301" s="175"/>
      <c r="Z301" s="170"/>
      <c r="AA301" s="188"/>
      <c r="AB301" s="188"/>
      <c r="AC301" s="170"/>
      <c r="AD301" s="176"/>
      <c r="AE301" s="170"/>
      <c r="AF301" s="176"/>
      <c r="AG301" s="176"/>
      <c r="AH301" s="176"/>
      <c r="AI301" s="189"/>
      <c r="AJ301" s="176"/>
      <c r="AK301" s="174"/>
      <c r="AL301" s="190"/>
      <c r="AM301" s="176"/>
      <c r="AN301" s="170"/>
      <c r="AO301" s="191"/>
      <c r="AP301" s="191"/>
      <c r="AQ301" s="170"/>
      <c r="AR301" s="176"/>
      <c r="AS301" s="170"/>
      <c r="AT301" s="176"/>
      <c r="AU301" s="170"/>
      <c r="AV301" s="176"/>
      <c r="AW301" s="170"/>
      <c r="AX301" s="176"/>
      <c r="AY301" s="170"/>
      <c r="AZ301" s="176"/>
      <c r="BA301" s="170"/>
      <c r="BB301" s="176"/>
      <c r="BC301" s="177"/>
      <c r="BD301" s="176"/>
      <c r="BE301" s="176"/>
      <c r="BF301" s="177"/>
      <c r="BG301" s="176"/>
      <c r="BH301" s="176"/>
      <c r="BI301" s="177"/>
      <c r="BJ301" s="177"/>
      <c r="BK301" s="176"/>
      <c r="BL301" s="176"/>
      <c r="BM301" s="178"/>
      <c r="BN301" s="178"/>
      <c r="BO301" s="179"/>
      <c r="BP301" s="179"/>
      <c r="BQ301" s="179"/>
      <c r="BR301" s="174"/>
      <c r="BS301" s="179"/>
      <c r="BT301" s="171"/>
      <c r="BU301" s="171"/>
      <c r="BV301" s="179"/>
      <c r="BW301" s="179"/>
      <c r="BX301" s="178"/>
      <c r="BY301" s="147"/>
      <c r="BZ301" s="7">
        <f t="shared" si="43"/>
        <v>0</v>
      </c>
      <c r="CA301" s="7">
        <f>+COUNTIFS($BZ$12:BZ301,BZ301)</f>
        <v>177</v>
      </c>
      <c r="CB301" s="147">
        <f t="shared" si="44"/>
        <v>0</v>
      </c>
      <c r="CC301" s="7">
        <f t="shared" si="45"/>
        <v>0</v>
      </c>
      <c r="CD301" s="7">
        <f t="shared" si="46"/>
        <v>0</v>
      </c>
    </row>
    <row r="302" spans="1:82" hidden="1" x14ac:dyDescent="0.3">
      <c r="A302" s="7">
        <f t="shared" si="47"/>
        <v>0</v>
      </c>
      <c r="B302" s="170"/>
      <c r="C302" s="171"/>
      <c r="D302" s="172"/>
      <c r="E302" s="170"/>
      <c r="F302" s="173"/>
      <c r="G302" s="173"/>
      <c r="H302" s="173"/>
      <c r="I302" s="170"/>
      <c r="J302" s="170"/>
      <c r="K302" s="170"/>
      <c r="L302" s="170"/>
      <c r="M302" s="170"/>
      <c r="N302" s="180"/>
      <c r="O302" s="180"/>
      <c r="P302" s="170"/>
      <c r="Q302" s="170"/>
      <c r="R302" s="170"/>
      <c r="S302" s="170"/>
      <c r="T302" s="174"/>
      <c r="U302" s="175"/>
      <c r="V302" s="170"/>
      <c r="W302" s="170"/>
      <c r="X302" s="175"/>
      <c r="Y302" s="175"/>
      <c r="Z302" s="170"/>
      <c r="AA302" s="188"/>
      <c r="AB302" s="188"/>
      <c r="AC302" s="170"/>
      <c r="AD302" s="176"/>
      <c r="AE302" s="170"/>
      <c r="AF302" s="176"/>
      <c r="AG302" s="176"/>
      <c r="AH302" s="176"/>
      <c r="AI302" s="189"/>
      <c r="AJ302" s="176"/>
      <c r="AK302" s="174"/>
      <c r="AL302" s="190"/>
      <c r="AM302" s="176"/>
      <c r="AN302" s="170"/>
      <c r="AO302" s="191"/>
      <c r="AP302" s="191"/>
      <c r="AQ302" s="170"/>
      <c r="AR302" s="176"/>
      <c r="AS302" s="170"/>
      <c r="AT302" s="176"/>
      <c r="AU302" s="170"/>
      <c r="AV302" s="176"/>
      <c r="AW302" s="170"/>
      <c r="AX302" s="176"/>
      <c r="AY302" s="170"/>
      <c r="AZ302" s="176"/>
      <c r="BA302" s="170"/>
      <c r="BB302" s="176"/>
      <c r="BC302" s="177"/>
      <c r="BD302" s="176"/>
      <c r="BE302" s="176"/>
      <c r="BF302" s="177"/>
      <c r="BG302" s="176"/>
      <c r="BH302" s="176"/>
      <c r="BI302" s="177"/>
      <c r="BJ302" s="177"/>
      <c r="BK302" s="176"/>
      <c r="BL302" s="176"/>
      <c r="BM302" s="178"/>
      <c r="BN302" s="178"/>
      <c r="BO302" s="179"/>
      <c r="BP302" s="179"/>
      <c r="BQ302" s="179"/>
      <c r="BR302" s="174"/>
      <c r="BS302" s="179"/>
      <c r="BT302" s="171"/>
      <c r="BU302" s="171"/>
      <c r="BV302" s="179"/>
      <c r="BW302" s="179"/>
      <c r="BX302" s="178"/>
      <c r="BY302" s="147"/>
      <c r="BZ302" s="7">
        <f t="shared" si="43"/>
        <v>0</v>
      </c>
      <c r="CA302" s="7">
        <f>+COUNTIFS($BZ$12:BZ302,BZ302)</f>
        <v>178</v>
      </c>
      <c r="CB302" s="147">
        <f t="shared" si="44"/>
        <v>0</v>
      </c>
      <c r="CC302" s="7">
        <f t="shared" si="45"/>
        <v>0</v>
      </c>
      <c r="CD302" s="7">
        <f t="shared" si="46"/>
        <v>0</v>
      </c>
    </row>
    <row r="303" spans="1:82" hidden="1" x14ac:dyDescent="0.3">
      <c r="A303" s="7">
        <f t="shared" si="47"/>
        <v>0</v>
      </c>
      <c r="B303" s="170"/>
      <c r="C303" s="171"/>
      <c r="D303" s="172"/>
      <c r="E303" s="170"/>
      <c r="F303" s="173"/>
      <c r="G303" s="173"/>
      <c r="H303" s="173"/>
      <c r="I303" s="170"/>
      <c r="J303" s="170"/>
      <c r="K303" s="170"/>
      <c r="L303" s="170"/>
      <c r="M303" s="170"/>
      <c r="N303" s="180"/>
      <c r="O303" s="180"/>
      <c r="P303" s="170"/>
      <c r="Q303" s="170"/>
      <c r="R303" s="170"/>
      <c r="S303" s="170"/>
      <c r="T303" s="174"/>
      <c r="U303" s="175"/>
      <c r="V303" s="170"/>
      <c r="W303" s="170"/>
      <c r="X303" s="175"/>
      <c r="Y303" s="175"/>
      <c r="Z303" s="170"/>
      <c r="AA303" s="188"/>
      <c r="AB303" s="188"/>
      <c r="AC303" s="170"/>
      <c r="AD303" s="176"/>
      <c r="AE303" s="170"/>
      <c r="AF303" s="176"/>
      <c r="AG303" s="176"/>
      <c r="AH303" s="176"/>
      <c r="AI303" s="189"/>
      <c r="AJ303" s="176"/>
      <c r="AK303" s="174"/>
      <c r="AL303" s="190"/>
      <c r="AM303" s="176"/>
      <c r="AN303" s="170"/>
      <c r="AO303" s="191"/>
      <c r="AP303" s="191"/>
      <c r="AQ303" s="170"/>
      <c r="AR303" s="176"/>
      <c r="AS303" s="170"/>
      <c r="AT303" s="176"/>
      <c r="AU303" s="170"/>
      <c r="AV303" s="176"/>
      <c r="AW303" s="170"/>
      <c r="AX303" s="176"/>
      <c r="AY303" s="170"/>
      <c r="AZ303" s="176"/>
      <c r="BA303" s="170"/>
      <c r="BB303" s="176"/>
      <c r="BC303" s="177"/>
      <c r="BD303" s="176"/>
      <c r="BE303" s="176"/>
      <c r="BF303" s="177"/>
      <c r="BG303" s="176"/>
      <c r="BH303" s="176"/>
      <c r="BI303" s="177"/>
      <c r="BJ303" s="177"/>
      <c r="BK303" s="176"/>
      <c r="BL303" s="176"/>
      <c r="BM303" s="178"/>
      <c r="BN303" s="178"/>
      <c r="BO303" s="179"/>
      <c r="BP303" s="179"/>
      <c r="BQ303" s="179"/>
      <c r="BR303" s="174"/>
      <c r="BS303" s="179"/>
      <c r="BT303" s="171"/>
      <c r="BU303" s="171"/>
      <c r="BV303" s="179"/>
      <c r="BW303" s="179"/>
      <c r="BX303" s="178"/>
      <c r="BY303" s="147"/>
      <c r="BZ303" s="7">
        <f t="shared" si="43"/>
        <v>0</v>
      </c>
      <c r="CA303" s="7">
        <f>+COUNTIFS($BZ$12:BZ303,BZ303)</f>
        <v>179</v>
      </c>
      <c r="CB303" s="147">
        <f t="shared" si="44"/>
        <v>0</v>
      </c>
      <c r="CC303" s="7">
        <f t="shared" si="45"/>
        <v>0</v>
      </c>
      <c r="CD303" s="7">
        <f t="shared" si="46"/>
        <v>0</v>
      </c>
    </row>
    <row r="304" spans="1:82" hidden="1" x14ac:dyDescent="0.3">
      <c r="A304" s="7">
        <f t="shared" si="47"/>
        <v>0</v>
      </c>
      <c r="B304" s="170"/>
      <c r="C304" s="171"/>
      <c r="D304" s="172"/>
      <c r="E304" s="170"/>
      <c r="F304" s="173"/>
      <c r="G304" s="173"/>
      <c r="H304" s="173"/>
      <c r="I304" s="170"/>
      <c r="J304" s="170"/>
      <c r="K304" s="170"/>
      <c r="L304" s="170"/>
      <c r="M304" s="170"/>
      <c r="N304" s="180"/>
      <c r="O304" s="180"/>
      <c r="P304" s="170"/>
      <c r="Q304" s="170"/>
      <c r="R304" s="170"/>
      <c r="S304" s="170"/>
      <c r="T304" s="174"/>
      <c r="U304" s="175"/>
      <c r="V304" s="170"/>
      <c r="W304" s="170"/>
      <c r="X304" s="175"/>
      <c r="Y304" s="175"/>
      <c r="Z304" s="170"/>
      <c r="AA304" s="188"/>
      <c r="AB304" s="188"/>
      <c r="AC304" s="170"/>
      <c r="AD304" s="176"/>
      <c r="AE304" s="170"/>
      <c r="AF304" s="176"/>
      <c r="AG304" s="176"/>
      <c r="AH304" s="176"/>
      <c r="AI304" s="189"/>
      <c r="AJ304" s="176"/>
      <c r="AK304" s="174"/>
      <c r="AL304" s="190"/>
      <c r="AM304" s="176"/>
      <c r="AN304" s="170"/>
      <c r="AO304" s="191"/>
      <c r="AP304" s="191"/>
      <c r="AQ304" s="170"/>
      <c r="AR304" s="176"/>
      <c r="AS304" s="170"/>
      <c r="AT304" s="176"/>
      <c r="AU304" s="170"/>
      <c r="AV304" s="176"/>
      <c r="AW304" s="170"/>
      <c r="AX304" s="176"/>
      <c r="AY304" s="170"/>
      <c r="AZ304" s="176"/>
      <c r="BA304" s="170"/>
      <c r="BB304" s="176"/>
      <c r="BC304" s="177"/>
      <c r="BD304" s="176"/>
      <c r="BE304" s="176"/>
      <c r="BF304" s="177"/>
      <c r="BG304" s="176"/>
      <c r="BH304" s="176"/>
      <c r="BI304" s="177"/>
      <c r="BJ304" s="177"/>
      <c r="BK304" s="176"/>
      <c r="BL304" s="176"/>
      <c r="BM304" s="178"/>
      <c r="BN304" s="178"/>
      <c r="BO304" s="179"/>
      <c r="BP304" s="179"/>
      <c r="BQ304" s="179"/>
      <c r="BR304" s="174"/>
      <c r="BS304" s="179"/>
      <c r="BT304" s="171"/>
      <c r="BU304" s="171"/>
      <c r="BV304" s="179"/>
      <c r="BW304" s="179"/>
      <c r="BX304" s="178"/>
      <c r="BY304" s="147"/>
      <c r="BZ304" s="7">
        <f t="shared" si="43"/>
        <v>0</v>
      </c>
      <c r="CA304" s="7">
        <f>+COUNTIFS($BZ$12:BZ304,BZ304)</f>
        <v>180</v>
      </c>
      <c r="CB304" s="147">
        <f t="shared" si="44"/>
        <v>0</v>
      </c>
      <c r="CC304" s="7">
        <f t="shared" si="45"/>
        <v>0</v>
      </c>
      <c r="CD304" s="7">
        <f t="shared" si="46"/>
        <v>0</v>
      </c>
    </row>
    <row r="305" spans="1:82" hidden="1" x14ac:dyDescent="0.3">
      <c r="A305" s="7">
        <f t="shared" si="47"/>
        <v>0</v>
      </c>
      <c r="B305" s="170"/>
      <c r="C305" s="171"/>
      <c r="D305" s="172"/>
      <c r="E305" s="170"/>
      <c r="F305" s="173"/>
      <c r="G305" s="173"/>
      <c r="H305" s="173"/>
      <c r="I305" s="170"/>
      <c r="J305" s="170"/>
      <c r="K305" s="170"/>
      <c r="L305" s="170"/>
      <c r="M305" s="170"/>
      <c r="N305" s="180"/>
      <c r="O305" s="180"/>
      <c r="P305" s="170"/>
      <c r="Q305" s="170"/>
      <c r="R305" s="170"/>
      <c r="S305" s="170"/>
      <c r="T305" s="174"/>
      <c r="U305" s="175"/>
      <c r="V305" s="170"/>
      <c r="W305" s="170"/>
      <c r="X305" s="175"/>
      <c r="Y305" s="175"/>
      <c r="Z305" s="170"/>
      <c r="AA305" s="188"/>
      <c r="AB305" s="188"/>
      <c r="AC305" s="170"/>
      <c r="AD305" s="176"/>
      <c r="AE305" s="170"/>
      <c r="AF305" s="176"/>
      <c r="AG305" s="176"/>
      <c r="AH305" s="176"/>
      <c r="AI305" s="189"/>
      <c r="AJ305" s="176"/>
      <c r="AK305" s="174"/>
      <c r="AL305" s="190"/>
      <c r="AM305" s="176"/>
      <c r="AN305" s="170"/>
      <c r="AO305" s="191"/>
      <c r="AP305" s="191"/>
      <c r="AQ305" s="170"/>
      <c r="AR305" s="176"/>
      <c r="AS305" s="170"/>
      <c r="AT305" s="176"/>
      <c r="AU305" s="170"/>
      <c r="AV305" s="176"/>
      <c r="AW305" s="170"/>
      <c r="AX305" s="176"/>
      <c r="AY305" s="170"/>
      <c r="AZ305" s="176"/>
      <c r="BA305" s="170"/>
      <c r="BB305" s="176"/>
      <c r="BC305" s="177"/>
      <c r="BD305" s="176"/>
      <c r="BE305" s="176"/>
      <c r="BF305" s="177"/>
      <c r="BG305" s="176"/>
      <c r="BH305" s="176"/>
      <c r="BI305" s="177"/>
      <c r="BJ305" s="177"/>
      <c r="BK305" s="176"/>
      <c r="BL305" s="176"/>
      <c r="BM305" s="178"/>
      <c r="BN305" s="178"/>
      <c r="BO305" s="179"/>
      <c r="BP305" s="179"/>
      <c r="BQ305" s="179"/>
      <c r="BR305" s="174"/>
      <c r="BS305" s="179"/>
      <c r="BT305" s="171"/>
      <c r="BU305" s="171"/>
      <c r="BV305" s="179"/>
      <c r="BW305" s="179"/>
      <c r="BX305" s="178"/>
      <c r="BY305" s="147"/>
      <c r="BZ305" s="7">
        <f t="shared" si="43"/>
        <v>0</v>
      </c>
      <c r="CA305" s="7">
        <f>+COUNTIFS($BZ$12:BZ305,BZ305)</f>
        <v>181</v>
      </c>
      <c r="CB305" s="147">
        <f t="shared" si="44"/>
        <v>0</v>
      </c>
      <c r="CC305" s="7">
        <f t="shared" si="45"/>
        <v>0</v>
      </c>
      <c r="CD305" s="7">
        <f t="shared" si="46"/>
        <v>0</v>
      </c>
    </row>
    <row r="306" spans="1:82" hidden="1" x14ac:dyDescent="0.3">
      <c r="A306" s="7">
        <f t="shared" si="47"/>
        <v>0</v>
      </c>
      <c r="B306" s="170"/>
      <c r="C306" s="171"/>
      <c r="D306" s="172"/>
      <c r="E306" s="170"/>
      <c r="F306" s="173"/>
      <c r="G306" s="173"/>
      <c r="H306" s="173"/>
      <c r="I306" s="170"/>
      <c r="J306" s="170"/>
      <c r="K306" s="170"/>
      <c r="L306" s="170"/>
      <c r="M306" s="170"/>
      <c r="N306" s="180"/>
      <c r="O306" s="180"/>
      <c r="P306" s="170"/>
      <c r="Q306" s="170"/>
      <c r="R306" s="170"/>
      <c r="S306" s="170"/>
      <c r="T306" s="174"/>
      <c r="U306" s="175"/>
      <c r="V306" s="170"/>
      <c r="W306" s="170"/>
      <c r="X306" s="175"/>
      <c r="Y306" s="175"/>
      <c r="Z306" s="170"/>
      <c r="AA306" s="188"/>
      <c r="AB306" s="188"/>
      <c r="AC306" s="170"/>
      <c r="AD306" s="176"/>
      <c r="AE306" s="170"/>
      <c r="AF306" s="176"/>
      <c r="AG306" s="176"/>
      <c r="AH306" s="176"/>
      <c r="AI306" s="189"/>
      <c r="AJ306" s="176"/>
      <c r="AK306" s="174"/>
      <c r="AL306" s="190"/>
      <c r="AM306" s="176"/>
      <c r="AN306" s="170"/>
      <c r="AO306" s="191"/>
      <c r="AP306" s="191"/>
      <c r="AQ306" s="170"/>
      <c r="AR306" s="176"/>
      <c r="AS306" s="170"/>
      <c r="AT306" s="176"/>
      <c r="AU306" s="170"/>
      <c r="AV306" s="176"/>
      <c r="AW306" s="170"/>
      <c r="AX306" s="176"/>
      <c r="AY306" s="170"/>
      <c r="AZ306" s="176"/>
      <c r="BA306" s="170"/>
      <c r="BB306" s="176"/>
      <c r="BC306" s="177"/>
      <c r="BD306" s="176"/>
      <c r="BE306" s="176"/>
      <c r="BF306" s="177"/>
      <c r="BG306" s="176"/>
      <c r="BH306" s="176"/>
      <c r="BI306" s="177"/>
      <c r="BJ306" s="177"/>
      <c r="BK306" s="176"/>
      <c r="BL306" s="176"/>
      <c r="BM306" s="178"/>
      <c r="BN306" s="178"/>
      <c r="BO306" s="179"/>
      <c r="BP306" s="179"/>
      <c r="BQ306" s="179"/>
      <c r="BR306" s="174"/>
      <c r="BS306" s="179"/>
      <c r="BT306" s="171"/>
      <c r="BU306" s="171"/>
      <c r="BV306" s="179"/>
      <c r="BW306" s="179"/>
      <c r="BX306" s="178"/>
      <c r="BY306" s="147"/>
      <c r="BZ306" s="7">
        <f t="shared" si="43"/>
        <v>0</v>
      </c>
      <c r="CA306" s="7">
        <f>+COUNTIFS($BZ$12:BZ306,BZ306)</f>
        <v>182</v>
      </c>
      <c r="CB306" s="147">
        <f t="shared" si="44"/>
        <v>0</v>
      </c>
      <c r="CC306" s="7">
        <f t="shared" si="45"/>
        <v>0</v>
      </c>
      <c r="CD306" s="7">
        <f t="shared" si="46"/>
        <v>0</v>
      </c>
    </row>
    <row r="307" spans="1:82" hidden="1" x14ac:dyDescent="0.3">
      <c r="A307" s="7">
        <f t="shared" si="47"/>
        <v>0</v>
      </c>
      <c r="B307" s="170"/>
      <c r="C307" s="171"/>
      <c r="D307" s="172"/>
      <c r="E307" s="170"/>
      <c r="F307" s="173"/>
      <c r="G307" s="173"/>
      <c r="H307" s="173"/>
      <c r="I307" s="170"/>
      <c r="J307" s="170"/>
      <c r="K307" s="170"/>
      <c r="L307" s="170"/>
      <c r="M307" s="170"/>
      <c r="N307" s="180"/>
      <c r="O307" s="180"/>
      <c r="P307" s="170"/>
      <c r="Q307" s="170"/>
      <c r="R307" s="170"/>
      <c r="S307" s="170"/>
      <c r="T307" s="174"/>
      <c r="U307" s="175"/>
      <c r="V307" s="170"/>
      <c r="W307" s="170"/>
      <c r="X307" s="175"/>
      <c r="Y307" s="175"/>
      <c r="Z307" s="170"/>
      <c r="AA307" s="188"/>
      <c r="AB307" s="188"/>
      <c r="AC307" s="170"/>
      <c r="AD307" s="176"/>
      <c r="AE307" s="170"/>
      <c r="AF307" s="176"/>
      <c r="AG307" s="176"/>
      <c r="AH307" s="176"/>
      <c r="AI307" s="189"/>
      <c r="AJ307" s="176"/>
      <c r="AK307" s="174"/>
      <c r="AL307" s="190"/>
      <c r="AM307" s="176"/>
      <c r="AN307" s="170"/>
      <c r="AO307" s="191"/>
      <c r="AP307" s="191"/>
      <c r="AQ307" s="170"/>
      <c r="AR307" s="176"/>
      <c r="AS307" s="170"/>
      <c r="AT307" s="176"/>
      <c r="AU307" s="170"/>
      <c r="AV307" s="176"/>
      <c r="AW307" s="170"/>
      <c r="AX307" s="176"/>
      <c r="AY307" s="170"/>
      <c r="AZ307" s="176"/>
      <c r="BA307" s="170"/>
      <c r="BB307" s="176"/>
      <c r="BC307" s="177"/>
      <c r="BD307" s="176"/>
      <c r="BE307" s="176"/>
      <c r="BF307" s="177"/>
      <c r="BG307" s="176"/>
      <c r="BH307" s="176"/>
      <c r="BI307" s="177"/>
      <c r="BJ307" s="177"/>
      <c r="BK307" s="176"/>
      <c r="BL307" s="176"/>
      <c r="BM307" s="178"/>
      <c r="BN307" s="178"/>
      <c r="BO307" s="179"/>
      <c r="BP307" s="179"/>
      <c r="BQ307" s="179"/>
      <c r="BR307" s="174"/>
      <c r="BS307" s="179"/>
      <c r="BT307" s="171"/>
      <c r="BU307" s="171"/>
      <c r="BV307" s="179"/>
      <c r="BW307" s="179"/>
      <c r="BX307" s="178"/>
      <c r="BY307" s="147"/>
      <c r="BZ307" s="7">
        <f t="shared" si="43"/>
        <v>0</v>
      </c>
      <c r="CA307" s="7">
        <f>+COUNTIFS($BZ$12:BZ307,BZ307)</f>
        <v>183</v>
      </c>
      <c r="CB307" s="147">
        <f t="shared" si="44"/>
        <v>0</v>
      </c>
      <c r="CC307" s="7">
        <f t="shared" si="45"/>
        <v>0</v>
      </c>
      <c r="CD307" s="7">
        <f t="shared" si="46"/>
        <v>0</v>
      </c>
    </row>
    <row r="308" spans="1:82" hidden="1" x14ac:dyDescent="0.3">
      <c r="A308" s="7">
        <f t="shared" si="47"/>
        <v>0</v>
      </c>
      <c r="B308" s="170"/>
      <c r="C308" s="171"/>
      <c r="D308" s="172"/>
      <c r="E308" s="170"/>
      <c r="F308" s="173"/>
      <c r="G308" s="173"/>
      <c r="H308" s="173"/>
      <c r="I308" s="170"/>
      <c r="J308" s="170"/>
      <c r="K308" s="170"/>
      <c r="L308" s="170"/>
      <c r="M308" s="170"/>
      <c r="N308" s="180"/>
      <c r="O308" s="180"/>
      <c r="P308" s="170"/>
      <c r="Q308" s="170"/>
      <c r="R308" s="170"/>
      <c r="S308" s="170"/>
      <c r="T308" s="174"/>
      <c r="U308" s="175"/>
      <c r="V308" s="170"/>
      <c r="W308" s="170"/>
      <c r="X308" s="175"/>
      <c r="Y308" s="175"/>
      <c r="Z308" s="170"/>
      <c r="AA308" s="188"/>
      <c r="AB308" s="188"/>
      <c r="AC308" s="170"/>
      <c r="AD308" s="176"/>
      <c r="AE308" s="170"/>
      <c r="AF308" s="176"/>
      <c r="AG308" s="176"/>
      <c r="AH308" s="176"/>
      <c r="AI308" s="189"/>
      <c r="AJ308" s="176"/>
      <c r="AK308" s="174"/>
      <c r="AL308" s="190"/>
      <c r="AM308" s="176"/>
      <c r="AN308" s="170"/>
      <c r="AO308" s="191"/>
      <c r="AP308" s="191"/>
      <c r="AQ308" s="170"/>
      <c r="AR308" s="176"/>
      <c r="AS308" s="170"/>
      <c r="AT308" s="176"/>
      <c r="AU308" s="170"/>
      <c r="AV308" s="176"/>
      <c r="AW308" s="170"/>
      <c r="AX308" s="176"/>
      <c r="AY308" s="170"/>
      <c r="AZ308" s="176"/>
      <c r="BA308" s="170"/>
      <c r="BB308" s="176"/>
      <c r="BC308" s="177"/>
      <c r="BD308" s="176"/>
      <c r="BE308" s="176"/>
      <c r="BF308" s="177"/>
      <c r="BG308" s="176"/>
      <c r="BH308" s="176"/>
      <c r="BI308" s="177"/>
      <c r="BJ308" s="177"/>
      <c r="BK308" s="176"/>
      <c r="BL308" s="176"/>
      <c r="BM308" s="178"/>
      <c r="BN308" s="178"/>
      <c r="BO308" s="179"/>
      <c r="BP308" s="179"/>
      <c r="BQ308" s="179"/>
      <c r="BR308" s="174"/>
      <c r="BS308" s="179"/>
      <c r="BT308" s="171"/>
      <c r="BU308" s="171"/>
      <c r="BV308" s="179"/>
      <c r="BW308" s="179"/>
      <c r="BX308" s="178"/>
      <c r="BY308" s="147"/>
      <c r="BZ308" s="7">
        <f t="shared" si="43"/>
        <v>0</v>
      </c>
      <c r="CA308" s="7">
        <f>+COUNTIFS($BZ$12:BZ308,BZ308)</f>
        <v>184</v>
      </c>
      <c r="CB308" s="147">
        <f t="shared" si="44"/>
        <v>0</v>
      </c>
      <c r="CC308" s="7">
        <f t="shared" si="45"/>
        <v>0</v>
      </c>
      <c r="CD308" s="7">
        <f t="shared" si="46"/>
        <v>0</v>
      </c>
    </row>
    <row r="309" spans="1:82" hidden="1" x14ac:dyDescent="0.3">
      <c r="A309" s="7">
        <f t="shared" si="47"/>
        <v>0</v>
      </c>
      <c r="B309" s="170"/>
      <c r="C309" s="171"/>
      <c r="D309" s="172"/>
      <c r="E309" s="170"/>
      <c r="F309" s="173"/>
      <c r="G309" s="173"/>
      <c r="H309" s="173"/>
      <c r="I309" s="170"/>
      <c r="J309" s="170"/>
      <c r="K309" s="170"/>
      <c r="L309" s="170"/>
      <c r="M309" s="170"/>
      <c r="N309" s="180"/>
      <c r="O309" s="180"/>
      <c r="P309" s="170"/>
      <c r="Q309" s="170"/>
      <c r="R309" s="170"/>
      <c r="S309" s="170"/>
      <c r="T309" s="174"/>
      <c r="U309" s="175"/>
      <c r="V309" s="170"/>
      <c r="W309" s="170"/>
      <c r="X309" s="175"/>
      <c r="Y309" s="175"/>
      <c r="Z309" s="170"/>
      <c r="AA309" s="188"/>
      <c r="AB309" s="188"/>
      <c r="AC309" s="170"/>
      <c r="AD309" s="176"/>
      <c r="AE309" s="170"/>
      <c r="AF309" s="176"/>
      <c r="AG309" s="176"/>
      <c r="AH309" s="176"/>
      <c r="AI309" s="189"/>
      <c r="AJ309" s="176"/>
      <c r="AK309" s="174"/>
      <c r="AL309" s="190"/>
      <c r="AM309" s="176"/>
      <c r="AN309" s="170"/>
      <c r="AO309" s="191"/>
      <c r="AP309" s="191"/>
      <c r="AQ309" s="170"/>
      <c r="AR309" s="176"/>
      <c r="AS309" s="170"/>
      <c r="AT309" s="176"/>
      <c r="AU309" s="170"/>
      <c r="AV309" s="176"/>
      <c r="AW309" s="170"/>
      <c r="AX309" s="176"/>
      <c r="AY309" s="170"/>
      <c r="AZ309" s="176"/>
      <c r="BA309" s="170"/>
      <c r="BB309" s="176"/>
      <c r="BC309" s="177"/>
      <c r="BD309" s="176"/>
      <c r="BE309" s="176"/>
      <c r="BF309" s="177"/>
      <c r="BG309" s="176"/>
      <c r="BH309" s="176"/>
      <c r="BI309" s="177"/>
      <c r="BJ309" s="177"/>
      <c r="BK309" s="176"/>
      <c r="BL309" s="176"/>
      <c r="BM309" s="178"/>
      <c r="BN309" s="178"/>
      <c r="BO309" s="179"/>
      <c r="BP309" s="179"/>
      <c r="BQ309" s="179"/>
      <c r="BR309" s="174"/>
      <c r="BS309" s="179"/>
      <c r="BT309" s="171"/>
      <c r="BU309" s="171"/>
      <c r="BV309" s="179"/>
      <c r="BW309" s="179"/>
      <c r="BX309" s="178"/>
      <c r="BY309" s="147"/>
      <c r="BZ309" s="7">
        <f t="shared" si="43"/>
        <v>0</v>
      </c>
      <c r="CA309" s="7">
        <f>+COUNTIFS($BZ$12:BZ309,BZ309)</f>
        <v>185</v>
      </c>
      <c r="CB309" s="147">
        <f t="shared" si="44"/>
        <v>0</v>
      </c>
      <c r="CC309" s="7">
        <f t="shared" si="45"/>
        <v>0</v>
      </c>
      <c r="CD309" s="7">
        <f t="shared" si="46"/>
        <v>0</v>
      </c>
    </row>
    <row r="310" spans="1:82" hidden="1" x14ac:dyDescent="0.3">
      <c r="A310" s="7">
        <f t="shared" si="47"/>
        <v>0</v>
      </c>
      <c r="B310" s="170"/>
      <c r="C310" s="171"/>
      <c r="D310" s="172"/>
      <c r="E310" s="170"/>
      <c r="F310" s="173"/>
      <c r="G310" s="173"/>
      <c r="H310" s="173"/>
      <c r="I310" s="170"/>
      <c r="J310" s="170"/>
      <c r="K310" s="170"/>
      <c r="L310" s="170"/>
      <c r="M310" s="170"/>
      <c r="N310" s="180"/>
      <c r="O310" s="180"/>
      <c r="P310" s="170"/>
      <c r="Q310" s="170"/>
      <c r="R310" s="170"/>
      <c r="S310" s="170"/>
      <c r="T310" s="174"/>
      <c r="U310" s="175"/>
      <c r="V310" s="170"/>
      <c r="W310" s="170"/>
      <c r="X310" s="175"/>
      <c r="Y310" s="175"/>
      <c r="Z310" s="170"/>
      <c r="AA310" s="188"/>
      <c r="AB310" s="188"/>
      <c r="AC310" s="170"/>
      <c r="AD310" s="176"/>
      <c r="AE310" s="170"/>
      <c r="AF310" s="176"/>
      <c r="AG310" s="176"/>
      <c r="AH310" s="176"/>
      <c r="AI310" s="189"/>
      <c r="AJ310" s="176"/>
      <c r="AK310" s="174"/>
      <c r="AL310" s="190"/>
      <c r="AM310" s="176"/>
      <c r="AN310" s="170"/>
      <c r="AO310" s="191"/>
      <c r="AP310" s="191"/>
      <c r="AQ310" s="170"/>
      <c r="AR310" s="176"/>
      <c r="AS310" s="170"/>
      <c r="AT310" s="176"/>
      <c r="AU310" s="170"/>
      <c r="AV310" s="176"/>
      <c r="AW310" s="170"/>
      <c r="AX310" s="176"/>
      <c r="AY310" s="170"/>
      <c r="AZ310" s="176"/>
      <c r="BA310" s="170"/>
      <c r="BB310" s="176"/>
      <c r="BC310" s="177"/>
      <c r="BD310" s="176"/>
      <c r="BE310" s="176"/>
      <c r="BF310" s="177"/>
      <c r="BG310" s="176"/>
      <c r="BH310" s="176"/>
      <c r="BI310" s="177"/>
      <c r="BJ310" s="177"/>
      <c r="BK310" s="176"/>
      <c r="BL310" s="176"/>
      <c r="BM310" s="178"/>
      <c r="BN310" s="178"/>
      <c r="BO310" s="179"/>
      <c r="BP310" s="179"/>
      <c r="BQ310" s="179"/>
      <c r="BR310" s="174"/>
      <c r="BS310" s="179"/>
      <c r="BT310" s="171"/>
      <c r="BU310" s="171"/>
      <c r="BV310" s="179"/>
      <c r="BW310" s="179"/>
      <c r="BX310" s="178"/>
      <c r="BY310" s="147"/>
      <c r="BZ310" s="7">
        <f t="shared" si="43"/>
        <v>0</v>
      </c>
      <c r="CA310" s="7">
        <f>+COUNTIFS($BZ$12:BZ310,BZ310)</f>
        <v>186</v>
      </c>
      <c r="CB310" s="147">
        <f t="shared" si="44"/>
        <v>0</v>
      </c>
      <c r="CC310" s="7">
        <f t="shared" si="45"/>
        <v>0</v>
      </c>
      <c r="CD310" s="7">
        <f t="shared" si="46"/>
        <v>0</v>
      </c>
    </row>
    <row r="311" spans="1:82" hidden="1" x14ac:dyDescent="0.3">
      <c r="A311" s="7">
        <f t="shared" si="47"/>
        <v>0</v>
      </c>
      <c r="B311" s="170"/>
      <c r="C311" s="171"/>
      <c r="D311" s="172"/>
      <c r="E311" s="170"/>
      <c r="F311" s="173"/>
      <c r="G311" s="173"/>
      <c r="H311" s="173"/>
      <c r="I311" s="170"/>
      <c r="J311" s="170"/>
      <c r="K311" s="170"/>
      <c r="L311" s="170"/>
      <c r="M311" s="170"/>
      <c r="N311" s="180"/>
      <c r="O311" s="180"/>
      <c r="P311" s="170"/>
      <c r="Q311" s="170"/>
      <c r="R311" s="170"/>
      <c r="S311" s="170"/>
      <c r="T311" s="174"/>
      <c r="U311" s="175"/>
      <c r="V311" s="170"/>
      <c r="W311" s="170"/>
      <c r="X311" s="175"/>
      <c r="Y311" s="175"/>
      <c r="Z311" s="170"/>
      <c r="AA311" s="188"/>
      <c r="AB311" s="188"/>
      <c r="AC311" s="170"/>
      <c r="AD311" s="176"/>
      <c r="AE311" s="170"/>
      <c r="AF311" s="176"/>
      <c r="AG311" s="176"/>
      <c r="AH311" s="176"/>
      <c r="AI311" s="189"/>
      <c r="AJ311" s="176"/>
      <c r="AK311" s="174"/>
      <c r="AL311" s="190"/>
      <c r="AM311" s="176"/>
      <c r="AN311" s="170"/>
      <c r="AO311" s="191"/>
      <c r="AP311" s="191"/>
      <c r="AQ311" s="170"/>
      <c r="AR311" s="176"/>
      <c r="AS311" s="170"/>
      <c r="AT311" s="176"/>
      <c r="AU311" s="170"/>
      <c r="AV311" s="176"/>
      <c r="AW311" s="170"/>
      <c r="AX311" s="176"/>
      <c r="AY311" s="170"/>
      <c r="AZ311" s="176"/>
      <c r="BA311" s="170"/>
      <c r="BB311" s="176"/>
      <c r="BC311" s="177"/>
      <c r="BD311" s="176"/>
      <c r="BE311" s="176"/>
      <c r="BF311" s="177"/>
      <c r="BG311" s="176"/>
      <c r="BH311" s="176"/>
      <c r="BI311" s="177"/>
      <c r="BJ311" s="177"/>
      <c r="BK311" s="176"/>
      <c r="BL311" s="176"/>
      <c r="BM311" s="178"/>
      <c r="BN311" s="178"/>
      <c r="BO311" s="179"/>
      <c r="BP311" s="179"/>
      <c r="BQ311" s="179"/>
      <c r="BR311" s="174"/>
      <c r="BS311" s="179"/>
      <c r="BT311" s="171"/>
      <c r="BU311" s="171"/>
      <c r="BV311" s="179"/>
      <c r="BW311" s="179"/>
      <c r="BX311" s="178"/>
      <c r="BY311" s="147"/>
      <c r="BZ311" s="7">
        <f t="shared" si="43"/>
        <v>0</v>
      </c>
      <c r="CA311" s="7">
        <f>+COUNTIFS($BZ$12:BZ311,BZ311)</f>
        <v>187</v>
      </c>
      <c r="CB311" s="147">
        <f t="shared" si="44"/>
        <v>0</v>
      </c>
      <c r="CC311" s="7">
        <f t="shared" si="45"/>
        <v>0</v>
      </c>
      <c r="CD311" s="7">
        <f t="shared" si="46"/>
        <v>0</v>
      </c>
    </row>
    <row r="312" spans="1:82" hidden="1" x14ac:dyDescent="0.3">
      <c r="A312" s="7">
        <f t="shared" si="47"/>
        <v>0</v>
      </c>
      <c r="B312" s="170"/>
      <c r="C312" s="171"/>
      <c r="D312" s="172"/>
      <c r="E312" s="170"/>
      <c r="F312" s="173"/>
      <c r="G312" s="173"/>
      <c r="H312" s="173"/>
      <c r="I312" s="170"/>
      <c r="J312" s="170"/>
      <c r="K312" s="170"/>
      <c r="L312" s="170"/>
      <c r="M312" s="170"/>
      <c r="N312" s="180"/>
      <c r="O312" s="180"/>
      <c r="P312" s="170"/>
      <c r="Q312" s="170"/>
      <c r="R312" s="170"/>
      <c r="S312" s="170"/>
      <c r="T312" s="174"/>
      <c r="U312" s="175"/>
      <c r="V312" s="170"/>
      <c r="W312" s="170"/>
      <c r="X312" s="175"/>
      <c r="Y312" s="175"/>
      <c r="Z312" s="170"/>
      <c r="AA312" s="188"/>
      <c r="AB312" s="188"/>
      <c r="AC312" s="170"/>
      <c r="AD312" s="176"/>
      <c r="AE312" s="170"/>
      <c r="AF312" s="176"/>
      <c r="AG312" s="176"/>
      <c r="AH312" s="176"/>
      <c r="AI312" s="189"/>
      <c r="AJ312" s="176"/>
      <c r="AK312" s="174"/>
      <c r="AL312" s="190"/>
      <c r="AM312" s="176"/>
      <c r="AN312" s="170"/>
      <c r="AO312" s="191"/>
      <c r="AP312" s="191"/>
      <c r="AQ312" s="170"/>
      <c r="AR312" s="176"/>
      <c r="AS312" s="170"/>
      <c r="AT312" s="176"/>
      <c r="AU312" s="170"/>
      <c r="AV312" s="176"/>
      <c r="AW312" s="170"/>
      <c r="AX312" s="176"/>
      <c r="AY312" s="170"/>
      <c r="AZ312" s="176"/>
      <c r="BA312" s="170"/>
      <c r="BB312" s="176"/>
      <c r="BC312" s="177"/>
      <c r="BD312" s="176"/>
      <c r="BE312" s="176"/>
      <c r="BF312" s="177"/>
      <c r="BG312" s="176"/>
      <c r="BH312" s="176"/>
      <c r="BI312" s="177"/>
      <c r="BJ312" s="177"/>
      <c r="BK312" s="176"/>
      <c r="BL312" s="176"/>
      <c r="BM312" s="178"/>
      <c r="BN312" s="178"/>
      <c r="BO312" s="179"/>
      <c r="BP312" s="179"/>
      <c r="BQ312" s="179"/>
      <c r="BR312" s="174"/>
      <c r="BS312" s="179"/>
      <c r="BT312" s="171"/>
      <c r="BU312" s="171"/>
      <c r="BV312" s="179"/>
      <c r="BW312" s="179"/>
      <c r="BX312" s="178"/>
      <c r="BY312" s="147"/>
      <c r="BZ312" s="7">
        <f t="shared" si="43"/>
        <v>0</v>
      </c>
      <c r="CA312" s="7">
        <f>+COUNTIFS($BZ$12:BZ312,BZ312)</f>
        <v>188</v>
      </c>
      <c r="CB312" s="147">
        <f t="shared" si="44"/>
        <v>0</v>
      </c>
      <c r="CC312" s="7">
        <f t="shared" si="45"/>
        <v>0</v>
      </c>
      <c r="CD312" s="7">
        <f t="shared" si="46"/>
        <v>0</v>
      </c>
    </row>
    <row r="313" spans="1:82" hidden="1" x14ac:dyDescent="0.3">
      <c r="A313" s="7">
        <f t="shared" si="47"/>
        <v>0</v>
      </c>
      <c r="B313" s="170"/>
      <c r="C313" s="171"/>
      <c r="D313" s="172"/>
      <c r="E313" s="170"/>
      <c r="F313" s="173"/>
      <c r="G313" s="173"/>
      <c r="H313" s="173"/>
      <c r="I313" s="170"/>
      <c r="J313" s="170"/>
      <c r="K313" s="170"/>
      <c r="L313" s="170"/>
      <c r="M313" s="170"/>
      <c r="N313" s="180"/>
      <c r="O313" s="180"/>
      <c r="P313" s="170"/>
      <c r="Q313" s="170"/>
      <c r="R313" s="170"/>
      <c r="S313" s="170"/>
      <c r="T313" s="174"/>
      <c r="U313" s="175"/>
      <c r="V313" s="170"/>
      <c r="W313" s="170"/>
      <c r="X313" s="175"/>
      <c r="Y313" s="175"/>
      <c r="Z313" s="170"/>
      <c r="AA313" s="188"/>
      <c r="AB313" s="188"/>
      <c r="AC313" s="170"/>
      <c r="AD313" s="176"/>
      <c r="AE313" s="170"/>
      <c r="AF313" s="176"/>
      <c r="AG313" s="176"/>
      <c r="AH313" s="176"/>
      <c r="AI313" s="189"/>
      <c r="AJ313" s="176"/>
      <c r="AK313" s="174"/>
      <c r="AL313" s="190"/>
      <c r="AM313" s="176"/>
      <c r="AN313" s="170"/>
      <c r="AO313" s="191"/>
      <c r="AP313" s="191"/>
      <c r="AQ313" s="170"/>
      <c r="AR313" s="176"/>
      <c r="AS313" s="170"/>
      <c r="AT313" s="176"/>
      <c r="AU313" s="170"/>
      <c r="AV313" s="176"/>
      <c r="AW313" s="170"/>
      <c r="AX313" s="176"/>
      <c r="AY313" s="170"/>
      <c r="AZ313" s="176"/>
      <c r="BA313" s="170"/>
      <c r="BB313" s="176"/>
      <c r="BC313" s="177"/>
      <c r="BD313" s="176"/>
      <c r="BE313" s="176"/>
      <c r="BF313" s="177"/>
      <c r="BG313" s="176"/>
      <c r="BH313" s="176"/>
      <c r="BI313" s="177"/>
      <c r="BJ313" s="177"/>
      <c r="BK313" s="176"/>
      <c r="BL313" s="176"/>
      <c r="BM313" s="178"/>
      <c r="BN313" s="178"/>
      <c r="BO313" s="179"/>
      <c r="BP313" s="179"/>
      <c r="BQ313" s="179"/>
      <c r="BR313" s="174"/>
      <c r="BS313" s="179"/>
      <c r="BT313" s="171"/>
      <c r="BU313" s="171"/>
      <c r="BV313" s="179"/>
      <c r="BW313" s="179"/>
      <c r="BX313" s="178"/>
      <c r="BY313" s="147"/>
      <c r="BZ313" s="7">
        <f t="shared" ref="BZ313" si="48">+H313</f>
        <v>0</v>
      </c>
      <c r="CA313" s="7">
        <f>+COUNTIFS($BZ$12:BZ313,BZ313)</f>
        <v>189</v>
      </c>
      <c r="CB313" s="147">
        <f t="shared" si="44"/>
        <v>0</v>
      </c>
      <c r="CC313" s="7">
        <f t="shared" si="45"/>
        <v>0</v>
      </c>
      <c r="CD313" s="7">
        <f t="shared" si="46"/>
        <v>0</v>
      </c>
    </row>
    <row r="314" spans="1:82" x14ac:dyDescent="0.35">
      <c r="AU314" s="75"/>
    </row>
  </sheetData>
  <autoFilter ref="B10:CD313" xr:uid="{00000000-0009-0000-0000-000007000000}">
    <filterColumn colId="17">
      <customFilters>
        <customFilter operator="notEqual" val=" "/>
      </customFilters>
    </filterColumn>
    <filterColumn colId="41" showButton="0"/>
    <filterColumn colId="43" showButton="0"/>
    <filterColumn colId="45" showButton="0"/>
    <filterColumn colId="47" showButton="0"/>
    <filterColumn colId="49" showButton="0"/>
    <filterColumn colId="51" showButton="0"/>
  </autoFilter>
  <dataConsolidate/>
  <mergeCells count="86">
    <mergeCell ref="AC8:AH8"/>
    <mergeCell ref="AC9:AD9"/>
    <mergeCell ref="AE9:AF9"/>
    <mergeCell ref="AG9:AH9"/>
    <mergeCell ref="AG10:AG11"/>
    <mergeCell ref="AH10:AH11"/>
    <mergeCell ref="AD10:AD11"/>
    <mergeCell ref="AC10:AC11"/>
    <mergeCell ref="AF10:AF11"/>
    <mergeCell ref="AE10:AE11"/>
    <mergeCell ref="B10:B11"/>
    <mergeCell ref="N10:N11"/>
    <mergeCell ref="M10:M11"/>
    <mergeCell ref="I10:I11"/>
    <mergeCell ref="H10:H11"/>
    <mergeCell ref="G10:G11"/>
    <mergeCell ref="D10:D11"/>
    <mergeCell ref="F10:F11"/>
    <mergeCell ref="C10:C11"/>
    <mergeCell ref="BD10:BD11"/>
    <mergeCell ref="BC10:BC11"/>
    <mergeCell ref="AK9:AK11"/>
    <mergeCell ref="AQ9:AV9"/>
    <mergeCell ref="Q10:Q11"/>
    <mergeCell ref="X9:X11"/>
    <mergeCell ref="Y9:Y11"/>
    <mergeCell ref="AA9:AA11"/>
    <mergeCell ref="AB9:AB11"/>
    <mergeCell ref="AI9:AI11"/>
    <mergeCell ref="AL9:AL11"/>
    <mergeCell ref="AN9:AN11"/>
    <mergeCell ref="AO9:AO11"/>
    <mergeCell ref="BM8:BX9"/>
    <mergeCell ref="BF9:BH9"/>
    <mergeCell ref="BK10:BL10"/>
    <mergeCell ref="AI8:BH8"/>
    <mergeCell ref="AJ9:AJ11"/>
    <mergeCell ref="BI8:BL9"/>
    <mergeCell ref="BI10:BI11"/>
    <mergeCell ref="BJ10:BJ11"/>
    <mergeCell ref="BA10:BB10"/>
    <mergeCell ref="AQ10:AR10"/>
    <mergeCell ref="AS10:AT10"/>
    <mergeCell ref="AW10:AX10"/>
    <mergeCell ref="AY10:AZ10"/>
    <mergeCell ref="BG10:BG11"/>
    <mergeCell ref="BF10:BF11"/>
    <mergeCell ref="BE10:BE11"/>
    <mergeCell ref="BV10:BV11"/>
    <mergeCell ref="BX10:BX11"/>
    <mergeCell ref="BO10:BO11"/>
    <mergeCell ref="BM10:BM11"/>
    <mergeCell ref="BR10:BR11"/>
    <mergeCell ref="BS10:BS11"/>
    <mergeCell ref="N3:BX3"/>
    <mergeCell ref="B8:R9"/>
    <mergeCell ref="E10:E11"/>
    <mergeCell ref="K10:K11"/>
    <mergeCell ref="L10:L11"/>
    <mergeCell ref="J10:J11"/>
    <mergeCell ref="O10:O11"/>
    <mergeCell ref="P10:P11"/>
    <mergeCell ref="R10:R11"/>
    <mergeCell ref="S7:BL7"/>
    <mergeCell ref="S9:S11"/>
    <mergeCell ref="T9:T11"/>
    <mergeCell ref="U9:U11"/>
    <mergeCell ref="BH10:BH11"/>
    <mergeCell ref="AU10:AV10"/>
    <mergeCell ref="BK5:BL5"/>
    <mergeCell ref="S8:AB8"/>
    <mergeCell ref="B6:BX6"/>
    <mergeCell ref="BP10:BP11"/>
    <mergeCell ref="BQ10:BQ11"/>
    <mergeCell ref="BN10:BN11"/>
    <mergeCell ref="BW10:BW11"/>
    <mergeCell ref="B7:C7"/>
    <mergeCell ref="AW9:BB9"/>
    <mergeCell ref="AM9:AM11"/>
    <mergeCell ref="AP9:AP11"/>
    <mergeCell ref="V9:V11"/>
    <mergeCell ref="W9:W11"/>
    <mergeCell ref="Z9:Z11"/>
    <mergeCell ref="BC9:BE9"/>
    <mergeCell ref="BT10:BT11"/>
    <mergeCell ref="BU10:BU11"/>
  </mergeCells>
  <phoneticPr fontId="39" type="noConversion"/>
  <conditionalFormatting sqref="Z12:Z13">
    <cfRule type="cellIs" dxfId="377" priority="562" operator="equal">
      <formula>"ALTO"</formula>
    </cfRule>
    <cfRule type="cellIs" dxfId="376" priority="561" operator="equal">
      <formula>"BAJO"</formula>
    </cfRule>
    <cfRule type="cellIs" dxfId="375" priority="564" operator="equal">
      <formula>"BAJO"</formula>
    </cfRule>
    <cfRule type="cellIs" dxfId="374" priority="563" operator="equal">
      <formula>"MEDIO"</formula>
    </cfRule>
    <cfRule type="cellIs" dxfId="373" priority="565" operator="equal">
      <formula>"ALTO"</formula>
    </cfRule>
    <cfRule type="cellIs" dxfId="372" priority="556" operator="equal">
      <formula>"ALTO"</formula>
    </cfRule>
    <cfRule type="cellIs" dxfId="371" priority="559" operator="equal">
      <formula>"ALTO"</formula>
    </cfRule>
    <cfRule type="cellIs" dxfId="370" priority="560" operator="equal">
      <formula>"MEDIO"</formula>
    </cfRule>
  </conditionalFormatting>
  <conditionalFormatting sqref="Z12:Z30">
    <cfRule type="cellIs" dxfId="369" priority="453" operator="equal">
      <formula>"BAJO"</formula>
    </cfRule>
    <cfRule type="cellIs" dxfId="368" priority="452" operator="equal">
      <formula>"MEDIO"</formula>
    </cfRule>
    <cfRule type="cellIs" dxfId="367" priority="456" operator="equal">
      <formula>"BAJO"</formula>
    </cfRule>
    <cfRule type="cellIs" dxfId="366" priority="457" operator="equal">
      <formula>"ALTO"</formula>
    </cfRule>
    <cfRule type="cellIs" dxfId="365" priority="455" operator="equal">
      <formula>"MEDIO"</formula>
    </cfRule>
  </conditionalFormatting>
  <conditionalFormatting sqref="Z12:Z313">
    <cfRule type="cellIs" dxfId="364" priority="45" operator="equal">
      <formula>"MEDIO ALTO"</formula>
    </cfRule>
    <cfRule type="cellIs" dxfId="363" priority="48" operator="equal">
      <formula>"MUY BAJO"</formula>
    </cfRule>
    <cfRule type="cellIs" dxfId="362" priority="49" operator="equal">
      <formula>"CRÍTICO"</formula>
    </cfRule>
  </conditionalFormatting>
  <conditionalFormatting sqref="Z14:Z19">
    <cfRule type="cellIs" dxfId="361" priority="451" operator="equal">
      <formula>"ALTO"</formula>
    </cfRule>
    <cfRule type="cellIs" dxfId="360" priority="448" operator="equal">
      <formula>"ALTO"</formula>
    </cfRule>
    <cfRule type="cellIs" dxfId="359" priority="454" operator="equal">
      <formula>"ALTO"</formula>
    </cfRule>
  </conditionalFormatting>
  <conditionalFormatting sqref="Z14:Z25">
    <cfRule type="cellIs" dxfId="358" priority="291" operator="equal">
      <formula>"BAJO"</formula>
    </cfRule>
    <cfRule type="cellIs" dxfId="357" priority="290" operator="equal">
      <formula>"MEDIO"</formula>
    </cfRule>
  </conditionalFormatting>
  <conditionalFormatting sqref="Z14:Z26">
    <cfRule type="cellIs" dxfId="356" priority="294" operator="equal">
      <formula>"BAJO"</formula>
    </cfRule>
    <cfRule type="cellIs" dxfId="355" priority="293" operator="equal">
      <formula>"MEDIO"</formula>
    </cfRule>
    <cfRule type="cellIs" dxfId="354" priority="295" operator="equal">
      <formula>"ALTO"</formula>
    </cfRule>
  </conditionalFormatting>
  <conditionalFormatting sqref="Z20:Z25 Z33:Z313 AC12:AC313 AE12:AE313">
    <cfRule type="cellIs" dxfId="353" priority="289" operator="equal">
      <formula>"ALTO"</formula>
    </cfRule>
  </conditionalFormatting>
  <conditionalFormatting sqref="Z20:Z26">
    <cfRule type="cellIs" dxfId="352" priority="292" operator="equal">
      <formula>"ALTO"</formula>
    </cfRule>
  </conditionalFormatting>
  <conditionalFormatting sqref="Z20:Z124">
    <cfRule type="cellIs" dxfId="351" priority="164" operator="equal">
      <formula>"ALTO"</formula>
    </cfRule>
  </conditionalFormatting>
  <conditionalFormatting sqref="Z27:Z124">
    <cfRule type="cellIs" dxfId="350" priority="161" operator="equal">
      <formula>"ALTO"</formula>
    </cfRule>
  </conditionalFormatting>
  <conditionalFormatting sqref="Z27:Z313">
    <cfRule type="cellIs" dxfId="349" priority="57" operator="equal">
      <formula>"MEDIO"</formula>
    </cfRule>
    <cfRule type="cellIs" dxfId="348" priority="58" operator="equal">
      <formula>"BAJO"</formula>
    </cfRule>
    <cfRule type="cellIs" dxfId="347" priority="54" operator="equal">
      <formula>"MEDIO"</formula>
    </cfRule>
    <cfRule type="cellIs" dxfId="346" priority="55" operator="equal">
      <formula>"BAJO"</formula>
    </cfRule>
  </conditionalFormatting>
  <conditionalFormatting sqref="Z31:Z124">
    <cfRule type="cellIs" dxfId="345" priority="44" operator="equal">
      <formula>"ALTO"</formula>
    </cfRule>
    <cfRule type="cellIs" dxfId="344" priority="46" operator="equal">
      <formula>"MEDIO"</formula>
    </cfRule>
    <cfRule type="cellIs" dxfId="343" priority="47" operator="equal">
      <formula>"BAJO"</formula>
    </cfRule>
    <cfRule type="cellIs" dxfId="342" priority="50" operator="equal">
      <formula>"ALTO"</formula>
    </cfRule>
    <cfRule type="cellIs" dxfId="341" priority="51" operator="equal">
      <formula>"MEDIO"</formula>
    </cfRule>
    <cfRule type="cellIs" dxfId="340" priority="52" operator="equal">
      <formula>"BAJO"</formula>
    </cfRule>
  </conditionalFormatting>
  <conditionalFormatting sqref="Z125:Z312">
    <cfRule type="cellIs" dxfId="339" priority="777" operator="equal">
      <formula>"ALTO"</formula>
    </cfRule>
  </conditionalFormatting>
  <conditionalFormatting sqref="Z125:Z313">
    <cfRule type="cellIs" dxfId="338" priority="756" operator="equal">
      <formula>"ALTO"</formula>
    </cfRule>
  </conditionalFormatting>
  <conditionalFormatting sqref="AC12:AC13">
    <cfRule type="cellIs" dxfId="337" priority="652" operator="equal">
      <formula>"BAJO"</formula>
    </cfRule>
    <cfRule type="cellIs" dxfId="336" priority="653" operator="equal">
      <formula>"MUY BAJO"</formula>
    </cfRule>
    <cfRule type="cellIs" dxfId="335" priority="654" operator="equal">
      <formula>"MEDIO ALTO"</formula>
    </cfRule>
    <cfRule type="cellIs" dxfId="334" priority="655" operator="equal">
      <formula>"MEDIO"</formula>
    </cfRule>
    <cfRule type="cellIs" dxfId="333" priority="679" operator="equal">
      <formula>"MEDIO"</formula>
    </cfRule>
    <cfRule type="cellIs" dxfId="332" priority="657" operator="equal">
      <formula>"MUY BAJO"</formula>
    </cfRule>
    <cfRule type="cellIs" dxfId="331" priority="674" operator="equal">
      <formula>"MEDIO ALTO"</formula>
    </cfRule>
    <cfRule type="cellIs" dxfId="330" priority="675" operator="equal">
      <formula>"MEDIO"</formula>
    </cfRule>
    <cfRule type="cellIs" dxfId="329" priority="676" operator="equal">
      <formula>"BAJO"</formula>
    </cfRule>
    <cfRule type="cellIs" dxfId="328" priority="677" operator="equal">
      <formula>"MUY BAJO"</formula>
    </cfRule>
    <cfRule type="cellIs" dxfId="327" priority="678" operator="equal">
      <formula>"MEDIO ALTO"</formula>
    </cfRule>
    <cfRule type="cellIs" dxfId="326" priority="680" operator="equal">
      <formula>"BAJO"</formula>
    </cfRule>
    <cfRule type="cellIs" dxfId="325" priority="681" operator="equal">
      <formula>"MUY BAJO"</formula>
    </cfRule>
    <cfRule type="cellIs" dxfId="324" priority="656" operator="equal">
      <formula>"BAJO"</formula>
    </cfRule>
    <cfRule type="cellIs" dxfId="323" priority="650" operator="equal">
      <formula>"MEDIO ALTO"</formula>
    </cfRule>
    <cfRule type="cellIs" dxfId="322" priority="651" operator="equal">
      <formula>"MEDIO"</formula>
    </cfRule>
  </conditionalFormatting>
  <conditionalFormatting sqref="AC12:AC313">
    <cfRule type="cellIs" dxfId="321" priority="530" operator="equal">
      <formula>"MEDIO"</formula>
    </cfRule>
    <cfRule type="cellIs" dxfId="320" priority="526" operator="equal">
      <formula>"MEDIO"</formula>
    </cfRule>
    <cfRule type="cellIs" dxfId="319" priority="527" operator="equal">
      <formula>"BAJO"</formula>
    </cfRule>
    <cfRule type="cellIs" dxfId="318" priority="528" operator="equal">
      <formula>"MUY BAJO"</formula>
    </cfRule>
    <cfRule type="cellIs" dxfId="317" priority="529" operator="equal">
      <formula>"MEDIO ALTO"</formula>
    </cfRule>
    <cfRule type="cellIs" dxfId="316" priority="525" operator="equal">
      <formula>"MEDIO ALTO"</formula>
    </cfRule>
    <cfRule type="cellIs" dxfId="315" priority="532" operator="equal">
      <formula>"MUY BAJO"</formula>
    </cfRule>
    <cfRule type="cellIs" dxfId="314" priority="531" operator="equal">
      <formula>"BAJO"</formula>
    </cfRule>
  </conditionalFormatting>
  <conditionalFormatting sqref="AC14:AC19">
    <cfRule type="cellIs" dxfId="313" priority="505" operator="equal">
      <formula>"MEDIO ALTO"</formula>
    </cfRule>
    <cfRule type="cellIs" dxfId="312" priority="504" operator="equal">
      <formula>"MUY BAJO"</formula>
    </cfRule>
    <cfRule type="cellIs" dxfId="311" priority="503" operator="equal">
      <formula>"BAJO"</formula>
    </cfRule>
    <cfRule type="cellIs" dxfId="310" priority="502" operator="equal">
      <formula>"MEDIO"</formula>
    </cfRule>
    <cfRule type="cellIs" dxfId="309" priority="501" operator="equal">
      <formula>"MEDIO ALTO"</formula>
    </cfRule>
    <cfRule type="cellIs" dxfId="308" priority="508" operator="equal">
      <formula>"MUY BAJO"</formula>
    </cfRule>
    <cfRule type="cellIs" dxfId="307" priority="507" operator="equal">
      <formula>"BAJO"</formula>
    </cfRule>
    <cfRule type="cellIs" dxfId="306" priority="506" operator="equal">
      <formula>"MEDIO"</formula>
    </cfRule>
  </conditionalFormatting>
  <conditionalFormatting sqref="AC14:AC26">
    <cfRule type="cellIs" dxfId="305" priority="384" operator="equal">
      <formula>"MEDIO"</formula>
    </cfRule>
    <cfRule type="cellIs" dxfId="304" priority="385" operator="equal">
      <formula>"BAJO"</formula>
    </cfRule>
    <cfRule type="cellIs" dxfId="303" priority="386" operator="equal">
      <formula>"MUY BAJO"</formula>
    </cfRule>
    <cfRule type="cellIs" dxfId="302" priority="387" operator="equal">
      <formula>"MEDIO ALTO"</formula>
    </cfRule>
    <cfRule type="cellIs" dxfId="301" priority="388" operator="equal">
      <formula>"MEDIO"</formula>
    </cfRule>
    <cfRule type="cellIs" dxfId="300" priority="389" operator="equal">
      <formula>"BAJO"</formula>
    </cfRule>
    <cfRule type="cellIs" dxfId="299" priority="390" operator="equal">
      <formula>"MUY BAJO"</formula>
    </cfRule>
    <cfRule type="cellIs" dxfId="298" priority="383" operator="equal">
      <formula>"MEDIO ALTO"</formula>
    </cfRule>
  </conditionalFormatting>
  <conditionalFormatting sqref="AC20:AC26">
    <cfRule type="cellIs" dxfId="297" priority="366" operator="equal">
      <formula>"MUY BAJO"</formula>
    </cfRule>
    <cfRule type="cellIs" dxfId="296" priority="365" operator="equal">
      <formula>"BAJO"</formula>
    </cfRule>
    <cfRule type="cellIs" dxfId="295" priority="364" operator="equal">
      <formula>"MEDIO"</formula>
    </cfRule>
    <cfRule type="cellIs" dxfId="294" priority="363" operator="equal">
      <formula>"MEDIO ALTO"</formula>
    </cfRule>
    <cfRule type="cellIs" dxfId="293" priority="362" operator="equal">
      <formula>"MUY BAJO"</formula>
    </cfRule>
    <cfRule type="cellIs" dxfId="292" priority="361" operator="equal">
      <formula>"BAJO"</formula>
    </cfRule>
    <cfRule type="cellIs" dxfId="291" priority="360" operator="equal">
      <formula>"MEDIO"</formula>
    </cfRule>
    <cfRule type="cellIs" dxfId="290" priority="359" operator="equal">
      <formula>"MEDIO ALTO"</formula>
    </cfRule>
  </conditionalFormatting>
  <conditionalFormatting sqref="AC125:AC313">
    <cfRule type="cellIs" dxfId="289" priority="1206" operator="equal">
      <formula>"MEDIO ALTO"</formula>
    </cfRule>
    <cfRule type="cellIs" dxfId="288" priority="963" operator="equal">
      <formula>"MUY BAJO"</formula>
    </cfRule>
    <cfRule type="cellIs" dxfId="287" priority="962" operator="equal">
      <formula>"BAJO"</formula>
    </cfRule>
    <cfRule type="cellIs" dxfId="286" priority="1219" operator="equal">
      <formula>"MEDIO ALTO"</formula>
    </cfRule>
    <cfRule type="cellIs" dxfId="285" priority="960" operator="equal">
      <formula>"MEDIO ALTO"</formula>
    </cfRule>
    <cfRule type="cellIs" dxfId="284" priority="950" operator="equal">
      <formula>"MUY BAJO"</formula>
    </cfRule>
    <cfRule type="cellIs" dxfId="283" priority="949" operator="equal">
      <formula>"BAJO"</formula>
    </cfRule>
    <cfRule type="cellIs" dxfId="282" priority="948" operator="equal">
      <formula>"MEDIO"</formula>
    </cfRule>
    <cfRule type="cellIs" dxfId="281" priority="947" operator="equal">
      <formula>"MEDIO ALTO"</formula>
    </cfRule>
    <cfRule type="cellIs" dxfId="280" priority="961" operator="equal">
      <formula>"MEDIO"</formula>
    </cfRule>
    <cfRule type="cellIs" dxfId="279" priority="1222" operator="equal">
      <formula>"MUY BAJO"</formula>
    </cfRule>
    <cfRule type="cellIs" dxfId="278" priority="1221" operator="equal">
      <formula>"BAJO"</formula>
    </cfRule>
    <cfRule type="cellIs" dxfId="277" priority="1220" operator="equal">
      <formula>"MEDIO"</formula>
    </cfRule>
    <cfRule type="cellIs" dxfId="276" priority="1209" operator="equal">
      <formula>"MUY BAJO"</formula>
    </cfRule>
    <cfRule type="cellIs" dxfId="275" priority="1208" operator="equal">
      <formula>"BAJO"</formula>
    </cfRule>
    <cfRule type="cellIs" dxfId="274" priority="1207" operator="equal">
      <formula>"MEDIO"</formula>
    </cfRule>
  </conditionalFormatting>
  <conditionalFormatting sqref="AE12:AE13">
    <cfRule type="cellIs" dxfId="273" priority="545" operator="equal">
      <formula>"MUY BAJO"</formula>
    </cfRule>
    <cfRule type="cellIs" dxfId="272" priority="543" operator="equal">
      <formula>"MEDIO"</formula>
    </cfRule>
    <cfRule type="cellIs" dxfId="271" priority="544" operator="equal">
      <formula>"BAJO"</formula>
    </cfRule>
    <cfRule type="cellIs" dxfId="270" priority="546" operator="equal">
      <formula>"MEDIO ALTO"</formula>
    </cfRule>
    <cfRule type="cellIs" dxfId="269" priority="547" operator="equal">
      <formula>"MEDIO"</formula>
    </cfRule>
    <cfRule type="cellIs" dxfId="268" priority="548" operator="equal">
      <formula>"BAJO"</formula>
    </cfRule>
    <cfRule type="cellIs" dxfId="267" priority="549" operator="equal">
      <formula>"MUY BAJO"</formula>
    </cfRule>
    <cfRule type="cellIs" dxfId="266" priority="542" operator="equal">
      <formula>"MEDIO ALTO"</formula>
    </cfRule>
  </conditionalFormatting>
  <conditionalFormatting sqref="AE12:AE313">
    <cfRule type="cellIs" dxfId="265" priority="441" operator="equal">
      <formula>"MUY BAJO"</formula>
    </cfRule>
    <cfRule type="cellIs" dxfId="264" priority="435" operator="equal">
      <formula>"MEDIO"</formula>
    </cfRule>
    <cfRule type="cellIs" dxfId="263" priority="440" operator="equal">
      <formula>"BAJO"</formula>
    </cfRule>
    <cfRule type="cellIs" dxfId="262" priority="439" operator="equal">
      <formula>"MEDIO"</formula>
    </cfRule>
    <cfRule type="cellIs" dxfId="261" priority="438" operator="equal">
      <formula>"MEDIO ALTO"</formula>
    </cfRule>
    <cfRule type="cellIs" dxfId="260" priority="437" operator="equal">
      <formula>"MUY BAJO"</formula>
    </cfRule>
    <cfRule type="cellIs" dxfId="259" priority="436" operator="equal">
      <formula>"BAJO"</formula>
    </cfRule>
    <cfRule type="cellIs" dxfId="258" priority="434" operator="equal">
      <formula>"MEDIO ALTO"</formula>
    </cfRule>
  </conditionalFormatting>
  <conditionalFormatting sqref="AE14:AE26">
    <cfRule type="cellIs" dxfId="257" priority="279" operator="equal">
      <formula>"MUY BAJO"</formula>
    </cfRule>
    <cfRule type="cellIs" dxfId="256" priority="278" operator="equal">
      <formula>"BAJO"</formula>
    </cfRule>
    <cfRule type="cellIs" dxfId="255" priority="277" operator="equal">
      <formula>"MEDIO"</formula>
    </cfRule>
    <cfRule type="cellIs" dxfId="254" priority="276" operator="equal">
      <formula>"MEDIO ALTO"</formula>
    </cfRule>
    <cfRule type="cellIs" dxfId="253" priority="275" operator="equal">
      <formula>"MUY BAJO"</formula>
    </cfRule>
    <cfRule type="cellIs" dxfId="252" priority="274" operator="equal">
      <formula>"BAJO"</formula>
    </cfRule>
    <cfRule type="cellIs" dxfId="251" priority="273" operator="equal">
      <formula>"MEDIO"</formula>
    </cfRule>
    <cfRule type="cellIs" dxfId="250" priority="272" operator="equal">
      <formula>"MEDIO ALTO"</formula>
    </cfRule>
  </conditionalFormatting>
  <conditionalFormatting sqref="AE125:AE313">
    <cfRule type="cellIs" dxfId="249" priority="692" operator="equal">
      <formula>"MEDIO"</formula>
    </cfRule>
    <cfRule type="cellIs" dxfId="248" priority="691" operator="equal">
      <formula>"MEDIO ALTO"</formula>
    </cfRule>
    <cfRule type="cellIs" dxfId="247" priority="694" operator="equal">
      <formula>"MUY BAJO"</formula>
    </cfRule>
    <cfRule type="cellIs" dxfId="246" priority="693" operator="equal">
      <formula>"BAJO"</formula>
    </cfRule>
    <cfRule type="cellIs" dxfId="245" priority="698" operator="equal">
      <formula>"MUY BAJO"</formula>
    </cfRule>
    <cfRule type="cellIs" dxfId="244" priority="697" operator="equal">
      <formula>"BAJO"</formula>
    </cfRule>
    <cfRule type="cellIs" dxfId="243" priority="696" operator="equal">
      <formula>"MEDIO"</formula>
    </cfRule>
    <cfRule type="cellIs" dxfId="242" priority="695" operator="equal">
      <formula>"MEDIO ALTO"</formula>
    </cfRule>
  </conditionalFormatting>
  <conditionalFormatting sqref="AH17:AH19 AJ19 AH20:AJ22 AH23:AH25 AJ23:AJ25 AH26:AJ26">
    <cfRule type="cellIs" dxfId="241" priority="378" operator="equal">
      <formula>"MEDIO ALTO"</formula>
    </cfRule>
    <cfRule type="cellIs" dxfId="240" priority="381" operator="equal">
      <formula>"MUY BAJO"</formula>
    </cfRule>
  </conditionalFormatting>
  <conditionalFormatting sqref="AH31:AH33 AJ31:AJ33 AH34:AJ36 AH37:AH120 AJ37:AJ120">
    <cfRule type="cellIs" dxfId="239" priority="93" operator="equal">
      <formula>"ALTO"</formula>
    </cfRule>
    <cfRule type="cellIs" dxfId="238" priority="96" operator="equal">
      <formula>"BAJO"</formula>
    </cfRule>
    <cfRule type="cellIs" dxfId="237" priority="95" operator="equal">
      <formula>"MEDIO"</formula>
    </cfRule>
    <cfRule type="cellIs" dxfId="236" priority="75" operator="equal">
      <formula>"BAJO"</formula>
    </cfRule>
    <cfRule type="cellIs" dxfId="235" priority="74" operator="equal">
      <formula>"MEDIO"</formula>
    </cfRule>
    <cfRule type="cellIs" dxfId="234" priority="77" operator="equal">
      <formula>"ALTO"</formula>
    </cfRule>
  </conditionalFormatting>
  <conditionalFormatting sqref="AH31:AH33 AJ31:AJ33 AH34:AJ36 AH37:AH124 AJ37:AJ124">
    <cfRule type="cellIs" dxfId="233" priority="26" operator="equal">
      <formula>"BAJO"</formula>
    </cfRule>
    <cfRule type="cellIs" dxfId="232" priority="25" operator="equal">
      <formula>"MEDIO"</formula>
    </cfRule>
    <cfRule type="cellIs" dxfId="231" priority="24" operator="equal">
      <formula>"ALTO"</formula>
    </cfRule>
  </conditionalFormatting>
  <conditionalFormatting sqref="AH31:AH33 AJ31:AJ33 AH34:AJ36 AJ37:AJ120 AH27:AJ30">
    <cfRule type="cellIs" dxfId="230" priority="73" operator="equal">
      <formula>"MEDIO ALTO"</formula>
    </cfRule>
    <cfRule type="cellIs" dxfId="229" priority="76" operator="equal">
      <formula>"MUY BAJO"</formula>
    </cfRule>
  </conditionalFormatting>
  <conditionalFormatting sqref="AH31:AH33 AJ31:AJ124 AH34:AJ36 AH37:AH124 AH27:AJ30 AH125:AJ313">
    <cfRule type="cellIs" dxfId="228" priority="102" operator="equal">
      <formula>"ALTO"</formula>
    </cfRule>
    <cfRule type="cellIs" dxfId="227" priority="100" operator="equal">
      <formula>"BAJO"</formula>
    </cfRule>
    <cfRule type="cellIs" dxfId="226" priority="99" operator="equal">
      <formula>"MEDIO"</formula>
    </cfRule>
  </conditionalFormatting>
  <conditionalFormatting sqref="AH32:AH33 AH34:AI36 AH37:AH39">
    <cfRule type="cellIs" dxfId="225" priority="97" operator="equal">
      <formula>"MUY BAJO"</formula>
    </cfRule>
    <cfRule type="cellIs" dxfId="224" priority="94" operator="equal">
      <formula>"MEDIO ALTO"</formula>
    </cfRule>
  </conditionalFormatting>
  <conditionalFormatting sqref="AH32:AH33 AH34:AI36 AH37:AH120 Z12:Z30 Z33:Z312">
    <cfRule type="cellIs" dxfId="223" priority="168" operator="equal">
      <formula>"MEDIO ALTO"</formula>
    </cfRule>
    <cfRule type="cellIs" dxfId="222" priority="169" operator="equal">
      <formula>"MUY BAJO"</formula>
    </cfRule>
  </conditionalFormatting>
  <conditionalFormatting sqref="AH37:AH124 AH31:AH33 AJ31:AJ33 AH34:AJ36">
    <cfRule type="cellIs" dxfId="221" priority="21" operator="equal">
      <formula>"BAJO"</formula>
    </cfRule>
    <cfRule type="cellIs" dxfId="220" priority="20" operator="equal">
      <formula>"MEDIO"</formula>
    </cfRule>
    <cfRule type="cellIs" dxfId="219" priority="23" operator="equal">
      <formula>"ALTO"</formula>
    </cfRule>
  </conditionalFormatting>
  <conditionalFormatting sqref="AH37:AH124 AJ37:AJ124 AH31:AH33 AJ31:AJ33 AH34:AJ36">
    <cfRule type="cellIs" dxfId="218" priority="15" operator="equal">
      <formula>"MEDIO ALTO"</formula>
    </cfRule>
    <cfRule type="cellIs" dxfId="217" priority="18" operator="equal">
      <formula>"MUY BAJO"</formula>
    </cfRule>
  </conditionalFormatting>
  <conditionalFormatting sqref="AH37:AH124">
    <cfRule type="cellIs" dxfId="216" priority="22" operator="equal">
      <formula>"MUY BAJO"</formula>
    </cfRule>
    <cfRule type="cellIs" dxfId="215" priority="19" operator="equal">
      <formula>"MEDIO ALTO"</formula>
    </cfRule>
  </conditionalFormatting>
  <conditionalFormatting sqref="AH121:AH124 AJ121:AJ124">
    <cfRule type="cellIs" dxfId="214" priority="7" operator="equal">
      <formula>"BAJO"</formula>
    </cfRule>
    <cfRule type="cellIs" dxfId="213" priority="6" operator="equal">
      <formula>"MEDIO"</formula>
    </cfRule>
    <cfRule type="cellIs" dxfId="212" priority="8" operator="equal">
      <formula>"MUY BAJO"</formula>
    </cfRule>
    <cfRule type="cellIs" dxfId="211" priority="12" operator="equal">
      <formula>"MUY BAJO"</formula>
    </cfRule>
    <cfRule type="cellIs" dxfId="210" priority="1" operator="equal">
      <formula>"ALTO"</formula>
    </cfRule>
    <cfRule type="cellIs" dxfId="209" priority="5" operator="equal">
      <formula>"MEDIO ALTO"</formula>
    </cfRule>
    <cfRule type="cellIs" dxfId="208" priority="4" operator="equal">
      <formula>"ALTO"</formula>
    </cfRule>
    <cfRule type="cellIs" dxfId="207" priority="9" operator="equal">
      <formula>"MEDIO ALTO"</formula>
    </cfRule>
    <cfRule type="cellIs" dxfId="206" priority="2" operator="equal">
      <formula>"MEDIO"</formula>
    </cfRule>
    <cfRule type="cellIs" dxfId="205" priority="3" operator="equal">
      <formula>"BAJO"</formula>
    </cfRule>
  </conditionalFormatting>
  <conditionalFormatting sqref="AH121:AH124">
    <cfRule type="cellIs" dxfId="204" priority="14" operator="equal">
      <formula>"ALTO"</formula>
    </cfRule>
    <cfRule type="cellIs" dxfId="203" priority="17" operator="equal">
      <formula>"BAJO"</formula>
    </cfRule>
    <cfRule type="cellIs" dxfId="202" priority="16" operator="equal">
      <formula>"MEDIO"</formula>
    </cfRule>
  </conditionalFormatting>
  <conditionalFormatting sqref="AH12:AI13 AH27:AI30">
    <cfRule type="cellIs" dxfId="201" priority="645" operator="equal">
      <formula>"MEDIO ALTO"</formula>
    </cfRule>
    <cfRule type="cellIs" dxfId="200" priority="644" operator="equal">
      <formula>"MUY BAJO"</formula>
    </cfRule>
    <cfRule type="cellIs" dxfId="199" priority="643" operator="equal">
      <formula>"BAJO"</formula>
    </cfRule>
    <cfRule type="cellIs" dxfId="198" priority="641" operator="equal">
      <formula>"MEDIO ALTO"</formula>
    </cfRule>
    <cfRule type="cellIs" dxfId="197" priority="648" operator="equal">
      <formula>"MUY BAJO"</formula>
    </cfRule>
    <cfRule type="cellIs" dxfId="196" priority="640" operator="equal">
      <formula>"ALTO"</formula>
    </cfRule>
    <cfRule type="cellIs" dxfId="195" priority="642" operator="equal">
      <formula>"MEDIO"</formula>
    </cfRule>
  </conditionalFormatting>
  <conditionalFormatting sqref="AH14:AI16 AH17:AH19 AJ19">
    <cfRule type="cellIs" dxfId="194" priority="495" operator="equal">
      <formula>"MUY BAJO"</formula>
    </cfRule>
    <cfRule type="cellIs" dxfId="193" priority="492" operator="equal">
      <formula>"MEDIO ALTO"</formula>
    </cfRule>
  </conditionalFormatting>
  <conditionalFormatting sqref="AH14:AI16 AH17:AH19">
    <cfRule type="cellIs" dxfId="192" priority="494" operator="equal">
      <formula>"BAJO"</formula>
    </cfRule>
    <cfRule type="cellIs" dxfId="191" priority="499" operator="equal">
      <formula>"MUY BAJO"</formula>
    </cfRule>
    <cfRule type="cellIs" dxfId="190" priority="491" operator="equal">
      <formula>"ALTO"</formula>
    </cfRule>
    <cfRule type="cellIs" dxfId="189" priority="493" operator="equal">
      <formula>"MEDIO"</formula>
    </cfRule>
    <cfRule type="cellIs" dxfId="188" priority="496" operator="equal">
      <formula>"MEDIO ALTO"</formula>
    </cfRule>
  </conditionalFormatting>
  <conditionalFormatting sqref="AH20:AI22 AH23:AH25 AH26:AI26">
    <cfRule type="cellIs" dxfId="187" priority="354" operator="equal">
      <formula>"MEDIO ALTO"</formula>
    </cfRule>
    <cfRule type="cellIs" dxfId="186" priority="357" operator="equal">
      <formula>"MUY BAJO"</formula>
    </cfRule>
    <cfRule type="cellIs" dxfId="185" priority="352" operator="equal">
      <formula>"BAJO"</formula>
    </cfRule>
    <cfRule type="cellIs" dxfId="184" priority="351" operator="equal">
      <formula>"MEDIO"</formula>
    </cfRule>
    <cfRule type="cellIs" dxfId="183" priority="349" operator="equal">
      <formula>"ALTO"</formula>
    </cfRule>
  </conditionalFormatting>
  <conditionalFormatting sqref="AH20:AI22 AH23:AH25 AH26:AJ26">
    <cfRule type="cellIs" dxfId="182" priority="353" operator="equal">
      <formula>"MUY BAJO"</formula>
    </cfRule>
    <cfRule type="cellIs" dxfId="181" priority="350" operator="equal">
      <formula>"MEDIO ALTO"</formula>
    </cfRule>
  </conditionalFormatting>
  <conditionalFormatting sqref="AH125:AI313">
    <cfRule type="cellIs" dxfId="180" priority="901" operator="equal">
      <formula>"ALTO"</formula>
    </cfRule>
    <cfRule type="cellIs" dxfId="179" priority="910" operator="equal">
      <formula>"MUY BAJO"</formula>
    </cfRule>
    <cfRule type="cellIs" dxfId="178" priority="907" operator="equal">
      <formula>"MEDIO ALTO"</formula>
    </cfRule>
    <cfRule type="cellIs" dxfId="177" priority="904" operator="equal">
      <formula>"BAJO"</formula>
    </cfRule>
    <cfRule type="cellIs" dxfId="176" priority="903" operator="equal">
      <formula>"MEDIO"</formula>
    </cfRule>
  </conditionalFormatting>
  <conditionalFormatting sqref="AH12:AJ13">
    <cfRule type="cellIs" dxfId="175" priority="665" operator="equal">
      <formula>"MEDIO ALTO"</formula>
    </cfRule>
    <cfRule type="cellIs" dxfId="174" priority="664" operator="equal">
      <formula>"ALTO"</formula>
    </cfRule>
    <cfRule type="cellIs" dxfId="173" priority="649" operator="equal">
      <formula>"ALTO"</formula>
    </cfRule>
    <cfRule type="cellIs" dxfId="172" priority="647" operator="equal">
      <formula>"BAJO"</formula>
    </cfRule>
    <cfRule type="cellIs" dxfId="171" priority="646" operator="equal">
      <formula>"MEDIO"</formula>
    </cfRule>
    <cfRule type="cellIs" dxfId="170" priority="585" operator="equal">
      <formula>"ALTO"</formula>
    </cfRule>
    <cfRule type="cellIs" dxfId="169" priority="587" operator="equal">
      <formula>"MEDIO"</formula>
    </cfRule>
    <cfRule type="cellIs" dxfId="168" priority="588" operator="equal">
      <formula>"BAJO"</formula>
    </cfRule>
    <cfRule type="cellIs" dxfId="167" priority="591" operator="equal">
      <formula>"MEDIO"</formula>
    </cfRule>
    <cfRule type="cellIs" dxfId="166" priority="592" operator="equal">
      <formula>"BAJO"</formula>
    </cfRule>
    <cfRule type="cellIs" dxfId="165" priority="673" operator="equal">
      <formula>"ALTO"</formula>
    </cfRule>
    <cfRule type="cellIs" dxfId="164" priority="671" operator="equal">
      <formula>"BAJO"</formula>
    </cfRule>
    <cfRule type="cellIs" dxfId="163" priority="672" operator="equal">
      <formula>"MUY BAJO"</formula>
    </cfRule>
    <cfRule type="cellIs" dxfId="162" priority="670" operator="equal">
      <formula>"MEDIO"</formula>
    </cfRule>
    <cfRule type="cellIs" dxfId="161" priority="669" operator="equal">
      <formula>"MEDIO ALTO"</formula>
    </cfRule>
    <cfRule type="cellIs" dxfId="160" priority="668" operator="equal">
      <formula>"MUY BAJO"</formula>
    </cfRule>
    <cfRule type="cellIs" dxfId="159" priority="614" operator="equal">
      <formula>"ALTO"</formula>
    </cfRule>
    <cfRule type="cellIs" dxfId="158" priority="667" operator="equal">
      <formula>"BAJO"</formula>
    </cfRule>
    <cfRule type="cellIs" dxfId="157" priority="666" operator="equal">
      <formula>"MEDIO"</formula>
    </cfRule>
  </conditionalFormatting>
  <conditionalFormatting sqref="AH12:AJ16 AH17:AH19 AJ17 AH20:AJ22 AH23:AH25 AJ23:AJ25 AH26:AJ30">
    <cfRule type="cellIs" dxfId="156" priority="516" operator="equal">
      <formula>"MEDIO ALTO"</formula>
    </cfRule>
    <cfRule type="cellIs" dxfId="155" priority="519" operator="equal">
      <formula>"MUY BAJO"</formula>
    </cfRule>
  </conditionalFormatting>
  <conditionalFormatting sqref="AH12:AJ16 AJ17 AH17:AH19 AH20:AJ22 AH23:AH25 AJ23:AJ25 AH26:AJ30 AJ19 AH32:AH33 AJ32:AJ33 AH34:AJ36 AH37:AH124 AJ37:AJ124 AH125:AJ313">
    <cfRule type="cellIs" dxfId="154" priority="523" operator="equal">
      <formula>"MUY BAJO"</formula>
    </cfRule>
    <cfRule type="cellIs" dxfId="153" priority="520" operator="equal">
      <formula>"MEDIO ALTO"</formula>
    </cfRule>
  </conditionalFormatting>
  <conditionalFormatting sqref="AH12:AJ16 AJ17 AH17:AH19 AJ19 AH23:AH25 AH26:AJ30 AH31:AH33 AH37:AH124 AH125:AJ313">
    <cfRule type="cellIs" priority="460" operator="equal">
      <formula>"MUY BAJO"</formula>
    </cfRule>
    <cfRule type="cellIs" dxfId="152" priority="465" operator="equal">
      <formula>"MUY ALTO"</formula>
    </cfRule>
    <cfRule type="cellIs" dxfId="151" priority="461" operator="equal">
      <formula>"CRÍTICO"</formula>
    </cfRule>
  </conditionalFormatting>
  <conditionalFormatting sqref="AH12:AJ16 AJ17 AH17:AH19 AJ19 AH26:AJ30">
    <cfRule type="cellIs" dxfId="150" priority="521" operator="equal">
      <formula>"MEDIO"</formula>
    </cfRule>
    <cfRule type="cellIs" dxfId="149" priority="522" operator="equal">
      <formula>"BAJO"</formula>
    </cfRule>
    <cfRule type="cellIs" dxfId="148" priority="524" operator="equal">
      <formula>"ALTO"</formula>
    </cfRule>
  </conditionalFormatting>
  <conditionalFormatting sqref="AH14:AJ16 AH17:AH19 AJ17 AJ19 AH27:AJ30">
    <cfRule type="cellIs" dxfId="147" priority="515" operator="equal">
      <formula>"ALTO"</formula>
    </cfRule>
    <cfRule type="cellIs" dxfId="146" priority="517" operator="equal">
      <formula>"MEDIO"</formula>
    </cfRule>
    <cfRule type="cellIs" dxfId="145" priority="518" operator="equal">
      <formula>"BAJO"</formula>
    </cfRule>
  </conditionalFormatting>
  <conditionalFormatting sqref="AH14:AJ16 AH17:AH19">
    <cfRule type="cellIs" dxfId="144" priority="497" operator="equal">
      <formula>"MEDIO"</formula>
    </cfRule>
    <cfRule type="cellIs" dxfId="143" priority="498" operator="equal">
      <formula>"BAJO"</formula>
    </cfRule>
    <cfRule type="cellIs" dxfId="142" priority="500" operator="equal">
      <formula>"ALTO"</formula>
    </cfRule>
  </conditionalFormatting>
  <conditionalFormatting sqref="AH14:AJ16 AJ17 AH17:AH19 AJ19">
    <cfRule type="cellIs" dxfId="141" priority="468" operator="equal">
      <formula>"MEDIO"</formula>
    </cfRule>
    <cfRule type="cellIs" dxfId="140" priority="466" operator="equal">
      <formula>"ALTO"</formula>
    </cfRule>
    <cfRule type="cellIs" dxfId="139" priority="472" operator="equal">
      <formula>"MEDIO"</formula>
    </cfRule>
    <cfRule type="cellIs" dxfId="138" priority="473" operator="equal">
      <formula>"BAJO"</formula>
    </cfRule>
    <cfRule type="cellIs" dxfId="137" priority="469" operator="equal">
      <formula>"BAJO"</formula>
    </cfRule>
    <cfRule type="cellIs" dxfId="136" priority="475" operator="equal">
      <formula>"ALTO"</formula>
    </cfRule>
  </conditionalFormatting>
  <conditionalFormatting sqref="AH14:AJ16 AJ17">
    <cfRule type="cellIs" dxfId="135" priority="467" operator="equal">
      <formula>"MEDIO ALTO"</formula>
    </cfRule>
    <cfRule type="cellIs" dxfId="134" priority="462" operator="equal">
      <formula>"ALTO"</formula>
    </cfRule>
    <cfRule type="cellIs" dxfId="133" priority="474" operator="equal">
      <formula>"MUY BAJO"</formula>
    </cfRule>
    <cfRule type="cellIs" dxfId="132" priority="470" operator="equal">
      <formula>"MUY BAJO"</formula>
    </cfRule>
    <cfRule type="cellIs" dxfId="131" priority="463" operator="equal">
      <formula>"MEDIO"</formula>
    </cfRule>
    <cfRule type="cellIs" dxfId="130" priority="464" operator="equal">
      <formula>"BAJO"</formula>
    </cfRule>
    <cfRule type="cellIs" dxfId="129" priority="471" operator="equal">
      <formula>"MEDIO ALTO"</formula>
    </cfRule>
  </conditionalFormatting>
  <conditionalFormatting sqref="AH20:AJ22 AH23:AH25 AH26:AJ26">
    <cfRule type="cellIs" dxfId="128" priority="355" operator="equal">
      <formula>"MEDIO"</formula>
    </cfRule>
    <cfRule type="cellIs" dxfId="127" priority="356" operator="equal">
      <formula>"BAJO"</formula>
    </cfRule>
    <cfRule type="cellIs" dxfId="126" priority="358" operator="equal">
      <formula>"ALTO"</formula>
    </cfRule>
  </conditionalFormatting>
  <conditionalFormatting sqref="AH20:AJ22 AH23:AH25 AH26:AJ30 AH31:AH33 AH34:AJ36 AH37:AH124 AJ31:AJ33 AJ37:AJ124 AH17:AH19 AJ19 AJ23:AJ25 AH125:AJ313">
    <cfRule type="cellIs" dxfId="125" priority="377" operator="equal">
      <formula>"MUY BAJO"</formula>
    </cfRule>
    <cfRule type="cellIs" dxfId="124" priority="374" operator="equal">
      <formula>"MEDIO ALTO"</formula>
    </cfRule>
  </conditionalFormatting>
  <conditionalFormatting sqref="AH20:AJ22 AH23:AH25 AH26:AJ30 AJ23:AJ25">
    <cfRule type="cellIs" dxfId="123" priority="373" operator="equal">
      <formula>"ALTO"</formula>
    </cfRule>
    <cfRule type="cellIs" dxfId="122" priority="376" operator="equal">
      <formula>"BAJO"</formula>
    </cfRule>
    <cfRule type="cellIs" dxfId="121" priority="375" operator="equal">
      <formula>"MEDIO"</formula>
    </cfRule>
  </conditionalFormatting>
  <conditionalFormatting sqref="AH20:AJ22 AH23:AH25 AJ23:AJ25 AH26:AJ26">
    <cfRule type="cellIs" dxfId="120" priority="304" operator="equal">
      <formula>"ALTO"</formula>
    </cfRule>
    <cfRule type="cellIs" dxfId="119" priority="333" operator="equal">
      <formula>"ALTO"</formula>
    </cfRule>
    <cfRule type="cellIs" dxfId="118" priority="311" operator="equal">
      <formula>"BAJO"</formula>
    </cfRule>
    <cfRule type="cellIs" dxfId="117" priority="310" operator="equal">
      <formula>"MEDIO"</formula>
    </cfRule>
    <cfRule type="cellIs" dxfId="116" priority="307" operator="equal">
      <formula>"BAJO"</formula>
    </cfRule>
    <cfRule type="cellIs" dxfId="115" priority="306" operator="equal">
      <formula>"MEDIO"</formula>
    </cfRule>
  </conditionalFormatting>
  <conditionalFormatting sqref="AH20:AJ22 AH23:AH25 AJ23:AJ25 AH26:AJ30 AH17:AH19 AJ19">
    <cfRule type="cellIs" dxfId="114" priority="379" operator="equal">
      <formula>"MEDIO"</formula>
    </cfRule>
    <cfRule type="cellIs" dxfId="113" priority="380" operator="equal">
      <formula>"BAJO"</formula>
    </cfRule>
    <cfRule type="cellIs" dxfId="112" priority="382" operator="equal">
      <formula>"ALTO"</formula>
    </cfRule>
  </conditionalFormatting>
  <conditionalFormatting sqref="AH20:AJ22 AJ23:AJ25">
    <cfRule type="cellIs" dxfId="111" priority="344" operator="equal">
      <formula>"CRÍTICO"</formula>
    </cfRule>
    <cfRule type="cellIs" priority="343" operator="equal">
      <formula>"MUY BAJO"</formula>
    </cfRule>
    <cfRule type="cellIs" dxfId="110" priority="348" operator="equal">
      <formula>"MUY ALTO"</formula>
    </cfRule>
  </conditionalFormatting>
  <conditionalFormatting sqref="AH34:AJ36">
    <cfRule type="cellIs" dxfId="109" priority="92" operator="equal">
      <formula>"MUY ALTO"</formula>
    </cfRule>
    <cfRule type="cellIs" dxfId="108" priority="88" operator="equal">
      <formula>"CRÍTICO"</formula>
    </cfRule>
    <cfRule type="cellIs" priority="87" operator="equal">
      <formula>"MUY BAJO"</formula>
    </cfRule>
  </conditionalFormatting>
  <conditionalFormatting sqref="AH125:AJ312 AJ125:AJ313">
    <cfRule type="cellIs" dxfId="107" priority="996" operator="equal">
      <formula>"ALTO"</formula>
    </cfRule>
    <cfRule type="cellIs" dxfId="106" priority="998" operator="equal">
      <formula>"MEDIO"</formula>
    </cfRule>
    <cfRule type="cellIs" dxfId="105" priority="999" operator="equal">
      <formula>"BAJO"</formula>
    </cfRule>
    <cfRule type="cellIs" dxfId="104" priority="1002" operator="equal">
      <formula>"MEDIO ALTO"</formula>
    </cfRule>
    <cfRule type="cellIs" dxfId="103" priority="1003" operator="equal">
      <formula>"MEDIO"</formula>
    </cfRule>
    <cfRule type="cellIs" dxfId="102" priority="1004" operator="equal">
      <formula>"BAJO"</formula>
    </cfRule>
    <cfRule type="cellIs" dxfId="101" priority="1005" operator="equal">
      <formula>"MUY BAJO"</formula>
    </cfRule>
    <cfRule type="cellIs" dxfId="100" priority="1202" operator="equal">
      <formula>"ALTO"</formula>
    </cfRule>
  </conditionalFormatting>
  <conditionalFormatting sqref="AH125:AJ312">
    <cfRule type="cellIs" dxfId="99" priority="1000" operator="equal">
      <formula>"MUY BAJO"</formula>
    </cfRule>
    <cfRule type="cellIs" dxfId="98" priority="997" operator="equal">
      <formula>"MEDIO ALTO"</formula>
    </cfRule>
  </conditionalFormatting>
  <conditionalFormatting sqref="AH125:AJ313">
    <cfRule type="cellIs" dxfId="97" priority="813" operator="equal">
      <formula>"BAJO"</formula>
    </cfRule>
    <cfRule type="cellIs" dxfId="96" priority="817" operator="equal">
      <formula>"MEDIO"</formula>
    </cfRule>
    <cfRule type="cellIs" dxfId="95" priority="818" operator="equal">
      <formula>"BAJO"</formula>
    </cfRule>
    <cfRule type="cellIs" dxfId="94" priority="943" operator="equal">
      <formula>"ALTO"</formula>
    </cfRule>
    <cfRule type="cellIs" dxfId="93" priority="852" operator="equal">
      <formula>"ALTO"</formula>
    </cfRule>
    <cfRule type="cellIs" dxfId="92" priority="905" operator="equal">
      <formula>"MUY BAJO"</formula>
    </cfRule>
    <cfRule type="cellIs" dxfId="91" priority="908" operator="equal">
      <formula>"MEDIO"</formula>
    </cfRule>
    <cfRule type="cellIs" dxfId="90" priority="909" operator="equal">
      <formula>"BAJO"</formula>
    </cfRule>
    <cfRule type="cellIs" dxfId="89" priority="812" operator="equal">
      <formula>"MEDIO"</formula>
    </cfRule>
    <cfRule type="cellIs" dxfId="88" priority="810" operator="equal">
      <formula>"ALTO"</formula>
    </cfRule>
    <cfRule type="cellIs" dxfId="87" priority="902" operator="equal">
      <formula>"MEDIO ALTO"</formula>
    </cfRule>
  </conditionalFormatting>
  <conditionalFormatting sqref="AJ18">
    <cfRule type="cellIs" dxfId="86" priority="399" operator="equal">
      <formula>"CRÍTICO"</formula>
    </cfRule>
    <cfRule type="cellIs" dxfId="85" priority="398" operator="equal">
      <formula>"MUY BAJO"</formula>
    </cfRule>
    <cfRule type="cellIs" dxfId="84" priority="419" operator="equal">
      <formula>"MEDIO ALTO"</formula>
    </cfRule>
    <cfRule type="cellIs" dxfId="83" priority="424" operator="equal">
      <formula>"MUY BAJO"</formula>
    </cfRule>
    <cfRule type="cellIs" dxfId="82" priority="423" operator="equal">
      <formula>"ALTO"</formula>
    </cfRule>
    <cfRule type="cellIs" dxfId="81" priority="422" operator="equal">
      <formula>"MUY BAJO"</formula>
    </cfRule>
    <cfRule type="cellIs" dxfId="80" priority="421" operator="equal">
      <formula>"BAJO"</formula>
    </cfRule>
    <cfRule type="cellIs" dxfId="79" priority="420" operator="equal">
      <formula>"MEDIO"</formula>
    </cfRule>
    <cfRule type="cellIs" dxfId="78" priority="418" operator="equal">
      <formula>"MUY BAJO"</formula>
    </cfRule>
    <cfRule type="cellIs" dxfId="77" priority="417" operator="equal">
      <formula>"BAJO"</formula>
    </cfRule>
    <cfRule type="cellIs" dxfId="76" priority="416" operator="equal">
      <formula>"MEDIO"</formula>
    </cfRule>
    <cfRule type="cellIs" dxfId="75" priority="415" operator="equal">
      <formula>"MEDIO ALTO"</formula>
    </cfRule>
    <cfRule type="cellIs" dxfId="74" priority="414" operator="equal">
      <formula>"ALTO"</formula>
    </cfRule>
    <cfRule type="cellIs" dxfId="73" priority="413" operator="equal">
      <formula>"ALTO"</formula>
    </cfRule>
    <cfRule type="cellIs" dxfId="72" priority="412" operator="equal">
      <formula>"MUY BAJO"</formula>
    </cfRule>
    <cfRule type="cellIs" dxfId="71" priority="409" operator="equal">
      <formula>"MEDIO ALTO"</formula>
    </cfRule>
    <cfRule type="cellIs" dxfId="70" priority="411" operator="equal">
      <formula>"BAJO"</formula>
    </cfRule>
    <cfRule type="cellIs" dxfId="69" priority="410" operator="equal">
      <formula>"MEDIO"</formula>
    </cfRule>
    <cfRule type="cellIs" dxfId="68" priority="408" operator="equal">
      <formula>"MUY BAJO"</formula>
    </cfRule>
    <cfRule type="cellIs" dxfId="67" priority="407" operator="equal">
      <formula>"BAJO"</formula>
    </cfRule>
    <cfRule type="cellIs" dxfId="66" priority="406" operator="equal">
      <formula>"MEDIO"</formula>
    </cfRule>
    <cfRule type="cellIs" dxfId="65" priority="405" operator="equal">
      <formula>"MEDIO ALTO"</formula>
    </cfRule>
    <cfRule type="cellIs" dxfId="64" priority="404" operator="equal">
      <formula>"ALTO"</formula>
    </cfRule>
    <cfRule type="cellIs" dxfId="63" priority="403" operator="equal">
      <formula>"MUY ALTO"</formula>
    </cfRule>
    <cfRule type="cellIs" dxfId="62" priority="402" operator="equal">
      <formula>"BAJO"</formula>
    </cfRule>
    <cfRule type="cellIs" dxfId="61" priority="401" operator="equal">
      <formula>"MEDIO"</formula>
    </cfRule>
    <cfRule type="cellIs" dxfId="60" priority="400" operator="equal">
      <formula>"ALTO"</formula>
    </cfRule>
  </conditionalFormatting>
  <conditionalFormatting sqref="AJ31:AJ124">
    <cfRule type="cellIs" dxfId="59" priority="116" operator="equal">
      <formula>"MUY ALTO"</formula>
    </cfRule>
    <cfRule type="cellIs" dxfId="58" priority="112" operator="equal">
      <formula>"CRÍTICO"</formula>
    </cfRule>
    <cfRule type="cellIs" priority="111" operator="equal">
      <formula>"MUY BAJO"</formula>
    </cfRule>
  </conditionalFormatting>
  <conditionalFormatting sqref="AJ37:AJ124 AH121:AH124">
    <cfRule type="cellIs" dxfId="57" priority="10" operator="equal">
      <formula>"MEDIO"</formula>
    </cfRule>
    <cfRule type="cellIs" dxfId="56" priority="11" operator="equal">
      <formula>"BAJO"</formula>
    </cfRule>
    <cfRule type="cellIs" dxfId="55" priority="13" operator="equal">
      <formula>"ALTO"</formula>
    </cfRule>
  </conditionalFormatting>
  <conditionalFormatting sqref="BD12:BD313 BG12:BG313">
    <cfRule type="cellIs" dxfId="54" priority="204" operator="equal">
      <formula>"Bueno"</formula>
    </cfRule>
    <cfRule type="cellIs" dxfId="53" priority="200" operator="equal">
      <formula>"Adecuado"</formula>
    </cfRule>
    <cfRule type="cellIs" dxfId="52" priority="201" operator="equal">
      <formula>"Deficiente"</formula>
    </cfRule>
    <cfRule type="cellIs" dxfId="51" priority="202" operator="equal">
      <formula>"Débil"</formula>
    </cfRule>
    <cfRule type="cellIs" dxfId="50" priority="203" operator="equal">
      <formula>"Regular"</formula>
    </cfRule>
  </conditionalFormatting>
  <conditionalFormatting sqref="BE12:BE13 BE20:BE30 BH20:BH30">
    <cfRule type="cellIs" dxfId="49" priority="604" operator="equal">
      <formula>5</formula>
    </cfRule>
    <cfRule type="cellIs" dxfId="48" priority="605" operator="equal">
      <formula>1</formula>
    </cfRule>
    <cfRule type="cellIs" dxfId="47" priority="606" operator="equal">
      <formula>2</formula>
    </cfRule>
    <cfRule type="cellIs" dxfId="46" priority="607" operator="equal">
      <formula>3</formula>
    </cfRule>
    <cfRule type="cellIs" dxfId="45" priority="608" operator="equal">
      <formula>4</formula>
    </cfRule>
  </conditionalFormatting>
  <conditionalFormatting sqref="BE14:BE19 BE31:BE313 BH31:BH313">
    <cfRule type="cellIs" dxfId="44" priority="842" operator="equal">
      <formula>1</formula>
    </cfRule>
    <cfRule type="cellIs" dxfId="43" priority="844" operator="equal">
      <formula>3</formula>
    </cfRule>
    <cfRule type="cellIs" dxfId="42" priority="843" operator="equal">
      <formula>2</formula>
    </cfRule>
    <cfRule type="cellIs" dxfId="41" priority="840" operator="equal">
      <formula>4</formula>
    </cfRule>
    <cfRule type="cellIs" dxfId="40" priority="841" operator="lessThan">
      <formula>1</formula>
    </cfRule>
  </conditionalFormatting>
  <conditionalFormatting sqref="BH12:BH13">
    <cfRule type="cellIs" dxfId="39" priority="594" operator="equal">
      <formula>5</formula>
    </cfRule>
    <cfRule type="cellIs" dxfId="38" priority="595" operator="equal">
      <formula>1</formula>
    </cfRule>
    <cfRule type="cellIs" dxfId="37" priority="596" operator="equal">
      <formula>2</formula>
    </cfRule>
    <cfRule type="cellIs" dxfId="36" priority="597" operator="equal">
      <formula>3</formula>
    </cfRule>
    <cfRule type="cellIs" dxfId="35" priority="598" operator="equal">
      <formula>4</formula>
    </cfRule>
  </conditionalFormatting>
  <conditionalFormatting sqref="BH14:BH19">
    <cfRule type="cellIs" dxfId="34" priority="834" operator="equal">
      <formula>3</formula>
    </cfRule>
    <cfRule type="cellIs" dxfId="33" priority="832" operator="equal">
      <formula>1</formula>
    </cfRule>
    <cfRule type="cellIs" dxfId="32" priority="830" operator="equal">
      <formula>4</formula>
    </cfRule>
    <cfRule type="cellIs" dxfId="31" priority="831" operator="lessThan">
      <formula>1</formula>
    </cfRule>
    <cfRule type="cellIs" dxfId="30" priority="833" operator="equal">
      <formula>2</formula>
    </cfRule>
  </conditionalFormatting>
  <conditionalFormatting sqref="BL12:BL13">
    <cfRule type="cellIs" dxfId="29" priority="578" operator="equal">
      <formula>"MUY BAJO"</formula>
    </cfRule>
    <cfRule type="cellIs" dxfId="28" priority="577" operator="equal">
      <formula>"BAJO"</formula>
    </cfRule>
    <cfRule type="cellIs" dxfId="27" priority="576" operator="equal">
      <formula>"MEDIO"</formula>
    </cfRule>
    <cfRule type="cellIs" dxfId="26" priority="575" operator="equal">
      <formula>"MEDIO ALTO"</formula>
    </cfRule>
    <cfRule type="cellIs" dxfId="25" priority="632" operator="equal">
      <formula>"MEDIO"</formula>
    </cfRule>
    <cfRule type="cellIs" dxfId="24" priority="583" operator="equal">
      <formula>"ALTO"</formula>
    </cfRule>
    <cfRule type="cellIs" dxfId="23" priority="630" operator="equal">
      <formula>"ALTO"</formula>
    </cfRule>
    <cfRule type="cellIs" dxfId="22" priority="633" operator="equal">
      <formula>"BAJO"</formula>
    </cfRule>
    <cfRule type="cellIs" dxfId="21" priority="579" operator="equal">
      <formula>"MEDIO ALTO"</formula>
    </cfRule>
    <cfRule type="cellIs" dxfId="20" priority="580" operator="equal">
      <formula>"MUY BAJO"</formula>
    </cfRule>
  </conditionalFormatting>
  <conditionalFormatting sqref="BL12:BL313">
    <cfRule type="cellIs" dxfId="19" priority="638" operator="equal">
      <formula>"MUY BAJO"</formula>
    </cfRule>
    <cfRule type="cellIs" dxfId="18" priority="639" operator="equal">
      <formula>"ALTO"</formula>
    </cfRule>
    <cfRule type="cellIs" dxfId="17" priority="636" operator="equal">
      <formula>"MEDIO"</formula>
    </cfRule>
    <cfRule type="cellIs" dxfId="16" priority="635" operator="equal">
      <formula>"MEDIO ALTO"</formula>
    </cfRule>
    <cfRule type="cellIs" dxfId="15" priority="634" operator="equal">
      <formula>"MUY BAJO"</formula>
    </cfRule>
    <cfRule type="cellIs" dxfId="14" priority="582" operator="equal">
      <formula>"CRÍTICO"</formula>
    </cfRule>
    <cfRule type="cellIs" dxfId="13" priority="631" operator="equal">
      <formula>"MEDIO ALTO"</formula>
    </cfRule>
    <cfRule type="cellIs" dxfId="12" priority="584" operator="equal">
      <formula>"MUY ALTO"</formula>
    </cfRule>
    <cfRule type="cellIs" dxfId="11" priority="574" operator="equal">
      <formula>"ALTO"</formula>
    </cfRule>
    <cfRule type="cellIs" priority="581" operator="equal">
      <formula>"MUY BAJO"</formula>
    </cfRule>
    <cfRule type="cellIs" dxfId="10" priority="637" operator="equal">
      <formula>"BAJO"</formula>
    </cfRule>
  </conditionalFormatting>
  <conditionalFormatting sqref="BL14:BL313">
    <cfRule type="cellIs" dxfId="9" priority="888" operator="equal">
      <formula>"MEDIO ALTO"</formula>
    </cfRule>
    <cfRule type="cellIs" dxfId="8" priority="886" operator="equal">
      <formula>"MUY BAJO"</formula>
    </cfRule>
    <cfRule type="cellIs" dxfId="7" priority="883" operator="equal">
      <formula>"MEDIO ALTO"</formula>
    </cfRule>
    <cfRule type="cellIs" dxfId="6" priority="894" operator="equal">
      <formula>"ALTO"</formula>
    </cfRule>
    <cfRule type="cellIs" dxfId="5" priority="891" operator="equal">
      <formula>"MUY BAJO"</formula>
    </cfRule>
    <cfRule type="cellIs" dxfId="4" priority="890" operator="equal">
      <formula>"BAJO"</formula>
    </cfRule>
    <cfRule type="cellIs" dxfId="3" priority="889" operator="equal">
      <formula>"MEDIO"</formula>
    </cfRule>
    <cfRule type="cellIs" dxfId="2" priority="884" operator="equal">
      <formula>"MEDIO"</formula>
    </cfRule>
    <cfRule type="cellIs" dxfId="1" priority="882" operator="equal">
      <formula>"ALTO"</formula>
    </cfRule>
    <cfRule type="cellIs" dxfId="0" priority="885" operator="equal">
      <formula>"BAJO"</formula>
    </cfRule>
  </conditionalFormatting>
  <dataValidations count="1">
    <dataValidation type="date" allowBlank="1" showInputMessage="1" showErrorMessage="1" sqref="BT12:BU313 C125:C313" xr:uid="{00000000-0002-0000-0700-000000000000}">
      <formula1>366</formula1>
      <formula2>73415</formula2>
    </dataValidation>
  </dataValidations>
  <pageMargins left="0.7" right="0.7" top="0.75" bottom="0.75" header="0.3" footer="0.3"/>
  <pageSetup paperSize="9" scale="32" orientation="portrait" r:id="rId1"/>
  <colBreaks count="1" manualBreakCount="1">
    <brk id="62" max="318" man="1"/>
  </col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700-000001000000}">
          <x14:formula1>
            <xm:f>Tablas!$C$2:$C$4</xm:f>
          </x14:formula1>
          <xm:sqref>E125:E313</xm:sqref>
        </x14:dataValidation>
        <x14:dataValidation type="list" allowBlank="1" showInputMessage="1" showErrorMessage="1" xr:uid="{00000000-0002-0000-0700-000002000000}">
          <x14:formula1>
            <xm:f>Tablas!$C$13:$C$14</xm:f>
          </x14:formula1>
          <xm:sqref>M125:M313</xm:sqref>
        </x14:dataValidation>
        <x14:dataValidation type="list" allowBlank="1" showInputMessage="1" showErrorMessage="1" xr:uid="{00000000-0002-0000-0700-000003000000}">
          <x14:formula1>
            <xm:f>Tablas!$C$5:$C$12</xm:f>
          </x14:formula1>
          <xm:sqref>K125:K313</xm:sqref>
        </x14:dataValidation>
        <x14:dataValidation type="list" allowBlank="1" showInputMessage="1" showErrorMessage="1" xr:uid="{00000000-0002-0000-0700-000004000000}">
          <x14:formula1>
            <xm:f>Tablas!$C$15:$C$21</xm:f>
          </x14:formula1>
          <xm:sqref>T125:T313</xm:sqref>
        </x14:dataValidation>
        <x14:dataValidation type="list" allowBlank="1" showInputMessage="1" showErrorMessage="1" xr:uid="{00000000-0002-0000-0700-000005000000}">
          <x14:formula1>
            <xm:f>Tablas!$C$22:$C$23</xm:f>
          </x14:formula1>
          <xm:sqref>W125:W313</xm:sqref>
        </x14:dataValidation>
        <x14:dataValidation type="list" allowBlank="1" showInputMessage="1" showErrorMessage="1" xr:uid="{00000000-0002-0000-0700-000006000000}">
          <x14:formula1>
            <xm:f>Tablas!$C$24:$C$27</xm:f>
          </x14:formula1>
          <xm:sqref>V125:V313</xm:sqref>
        </x14:dataValidation>
        <x14:dataValidation type="list" allowBlank="1" showInputMessage="1" showErrorMessage="1" xr:uid="{00000000-0002-0000-0700-000007000000}">
          <x14:formula1>
            <xm:f>Control!$C$11:$C$15</xm:f>
          </x14:formula1>
          <xm:sqref>AQ125:AQ313</xm:sqref>
        </x14:dataValidation>
        <x14:dataValidation type="list" allowBlank="1" showInputMessage="1" showErrorMessage="1" xr:uid="{00000000-0002-0000-0700-000008000000}">
          <x14:formula1>
            <xm:f>Control!$E$11:$E$15</xm:f>
          </x14:formula1>
          <xm:sqref>AS125:AS313</xm:sqref>
        </x14:dataValidation>
        <x14:dataValidation type="list" allowBlank="1" showInputMessage="1" showErrorMessage="1" xr:uid="{00000000-0002-0000-0700-000009000000}">
          <x14:formula1>
            <xm:f>Control!$G$11:$G$15</xm:f>
          </x14:formula1>
          <xm:sqref>AU125:AU313</xm:sqref>
        </x14:dataValidation>
        <x14:dataValidation type="list" allowBlank="1" showInputMessage="1" showErrorMessage="1" xr:uid="{00000000-0002-0000-0700-00000A000000}">
          <x14:formula1>
            <xm:f>Control!$C$45:$C$49</xm:f>
          </x14:formula1>
          <xm:sqref>AW125:AW313</xm:sqref>
        </x14:dataValidation>
        <x14:dataValidation type="list" allowBlank="1" showInputMessage="1" showErrorMessage="1" xr:uid="{00000000-0002-0000-0700-00000B000000}">
          <x14:formula1>
            <xm:f>Control!$E$45:$E$49</xm:f>
          </x14:formula1>
          <xm:sqref>AY125:AY313</xm:sqref>
        </x14:dataValidation>
        <x14:dataValidation type="list" allowBlank="1" showInputMessage="1" showErrorMessage="1" xr:uid="{00000000-0002-0000-0700-00000C000000}">
          <x14:formula1>
            <xm:f>Control!$G$45:$G$49</xm:f>
          </x14:formula1>
          <xm:sqref>BA125:BA313</xm:sqref>
        </x14:dataValidation>
        <x14:dataValidation type="list" allowBlank="1" showInputMessage="1" showErrorMessage="1" xr:uid="{00000000-0002-0000-0700-00000D000000}">
          <x14:formula1>
            <xm:f>Tablas!$C$38:$C$41</xm:f>
          </x14:formula1>
          <xm:sqref>Z125:Z313</xm:sqref>
        </x14:dataValidation>
        <x14:dataValidation type="list" allowBlank="1" showInputMessage="1" showErrorMessage="1" xr:uid="{00000000-0002-0000-0700-00000E000000}">
          <x14:formula1>
            <xm:f>Tablas!$C$33:$C$37</xm:f>
          </x14:formula1>
          <xm:sqref>AC125:AC313</xm:sqref>
        </x14:dataValidation>
        <x14:dataValidation type="list" allowBlank="1" showInputMessage="1" showErrorMessage="1" xr:uid="{00000000-0002-0000-0700-00000F000000}">
          <x14:formula1>
            <xm:f>Tablas!$C$28:$C$32</xm:f>
          </x14:formula1>
          <xm:sqref>AE125:AE313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theme="1"/>
  </sheetPr>
  <dimension ref="A1:AE306"/>
  <sheetViews>
    <sheetView showGridLines="0" zoomScaleNormal="100" zoomScaleSheetLayoutView="100" workbookViewId="0">
      <pane ySplit="1" topLeftCell="A11" activePane="bottomLeft" state="frozen"/>
      <selection pane="bottomLeft" activeCell="J13" sqref="J13"/>
    </sheetView>
  </sheetViews>
  <sheetFormatPr baseColWidth="10" defaultColWidth="0" defaultRowHeight="14.5" x14ac:dyDescent="0.35"/>
  <cols>
    <col min="1" max="1" width="15.6328125" customWidth="1"/>
    <col min="2" max="2" width="47.90625" customWidth="1"/>
    <col min="3" max="3" width="30" customWidth="1"/>
    <col min="4" max="4" width="34.54296875" customWidth="1"/>
    <col min="5" max="5" width="59" customWidth="1"/>
    <col min="6" max="6" width="33.36328125" bestFit="1" customWidth="1"/>
    <col min="7" max="7" width="48.08984375" bestFit="1" customWidth="1"/>
    <col min="8" max="8" width="26.6328125" customWidth="1"/>
    <col min="9" max="9" width="50.6328125" customWidth="1"/>
    <col min="10" max="10" width="20.08984375" customWidth="1"/>
    <col min="11" max="12" width="20.6328125" style="14" customWidth="1"/>
    <col min="13" max="15" width="41.08984375" customWidth="1"/>
    <col min="16" max="31" width="0" hidden="1" customWidth="1"/>
    <col min="32" max="16384" width="11.453125" hidden="1"/>
  </cols>
  <sheetData>
    <row r="1" spans="1:15" x14ac:dyDescent="0.35">
      <c r="A1" s="70" t="s">
        <v>381</v>
      </c>
      <c r="B1" s="70" t="s">
        <v>157</v>
      </c>
      <c r="C1" s="70" t="s">
        <v>10</v>
      </c>
      <c r="D1" s="70" t="s">
        <v>1</v>
      </c>
      <c r="E1" s="70" t="s">
        <v>11</v>
      </c>
      <c r="F1" s="70" t="s">
        <v>164</v>
      </c>
      <c r="G1" s="70" t="s">
        <v>156</v>
      </c>
      <c r="H1" s="70" t="s">
        <v>4</v>
      </c>
      <c r="I1" s="70" t="s">
        <v>13</v>
      </c>
      <c r="J1" s="70" t="s">
        <v>3</v>
      </c>
      <c r="K1" s="73" t="s">
        <v>166</v>
      </c>
      <c r="L1" s="73" t="s">
        <v>178</v>
      </c>
      <c r="M1" s="70" t="s">
        <v>175</v>
      </c>
      <c r="N1" s="70" t="s">
        <v>176</v>
      </c>
      <c r="O1" s="70" t="s">
        <v>177</v>
      </c>
    </row>
    <row r="2" spans="1:15" ht="43.5" x14ac:dyDescent="0.35">
      <c r="A2" s="80" t="s">
        <v>561</v>
      </c>
      <c r="B2" s="80" t="s">
        <v>161</v>
      </c>
      <c r="C2" s="80" t="s">
        <v>562</v>
      </c>
      <c r="D2" s="80" t="s">
        <v>563</v>
      </c>
      <c r="E2" s="80" t="s">
        <v>564</v>
      </c>
      <c r="F2" s="80" t="s">
        <v>565</v>
      </c>
      <c r="G2" s="80" t="s">
        <v>566</v>
      </c>
      <c r="H2" s="80" t="s">
        <v>167</v>
      </c>
      <c r="I2" s="80" t="s">
        <v>567</v>
      </c>
      <c r="J2" s="80" t="s">
        <v>165</v>
      </c>
      <c r="K2" s="161">
        <v>45888</v>
      </c>
      <c r="L2" s="161">
        <v>45891</v>
      </c>
      <c r="M2" s="80" t="s">
        <v>568</v>
      </c>
      <c r="N2" s="80" t="s">
        <v>569</v>
      </c>
      <c r="O2" s="80" t="s">
        <v>570</v>
      </c>
    </row>
    <row r="3" spans="1:15" ht="30.75" customHeight="1" x14ac:dyDescent="0.35">
      <c r="A3" s="80" t="s">
        <v>571</v>
      </c>
      <c r="B3" s="80" t="s">
        <v>161</v>
      </c>
      <c r="C3" s="80" t="s">
        <v>562</v>
      </c>
      <c r="D3" s="80" t="s">
        <v>563</v>
      </c>
      <c r="E3" s="80" t="s">
        <v>572</v>
      </c>
      <c r="F3" s="80" t="s">
        <v>565</v>
      </c>
      <c r="G3" s="80" t="s">
        <v>566</v>
      </c>
      <c r="H3" s="80" t="s">
        <v>167</v>
      </c>
      <c r="I3" s="80" t="s">
        <v>573</v>
      </c>
      <c r="J3" s="80" t="s">
        <v>165</v>
      </c>
      <c r="K3" s="161">
        <v>45888</v>
      </c>
      <c r="L3" s="161">
        <v>45891</v>
      </c>
      <c r="M3" s="80" t="s">
        <v>574</v>
      </c>
      <c r="N3" s="80" t="s">
        <v>569</v>
      </c>
      <c r="O3" s="80" t="s">
        <v>570</v>
      </c>
    </row>
    <row r="4" spans="1:15" ht="27" customHeight="1" x14ac:dyDescent="0.35">
      <c r="A4" s="80" t="s">
        <v>575</v>
      </c>
      <c r="B4" s="80" t="s">
        <v>163</v>
      </c>
      <c r="C4" s="80" t="s">
        <v>322</v>
      </c>
      <c r="D4" s="80" t="s">
        <v>576</v>
      </c>
      <c r="E4" s="80" t="s">
        <v>577</v>
      </c>
      <c r="F4" s="80" t="s">
        <v>578</v>
      </c>
      <c r="G4" s="80" t="s">
        <v>579</v>
      </c>
      <c r="H4" s="80" t="s">
        <v>167</v>
      </c>
      <c r="I4" s="80" t="s">
        <v>580</v>
      </c>
      <c r="J4" s="80" t="s">
        <v>165</v>
      </c>
      <c r="K4" s="161">
        <v>45888</v>
      </c>
      <c r="L4" s="161">
        <v>45894</v>
      </c>
      <c r="M4" s="80" t="s">
        <v>581</v>
      </c>
      <c r="N4" s="80" t="s">
        <v>569</v>
      </c>
      <c r="O4" s="80" t="s">
        <v>570</v>
      </c>
    </row>
    <row r="5" spans="1:15" ht="29" x14ac:dyDescent="0.35">
      <c r="A5" s="80" t="s">
        <v>582</v>
      </c>
      <c r="B5" s="80" t="s">
        <v>161</v>
      </c>
      <c r="C5" s="80" t="s">
        <v>322</v>
      </c>
      <c r="D5" s="80" t="s">
        <v>576</v>
      </c>
      <c r="E5" s="80" t="s">
        <v>583</v>
      </c>
      <c r="F5" s="80" t="s">
        <v>584</v>
      </c>
      <c r="G5" s="80" t="s">
        <v>585</v>
      </c>
      <c r="H5" s="80" t="s">
        <v>167</v>
      </c>
      <c r="I5" s="80" t="s">
        <v>586</v>
      </c>
      <c r="J5" s="80" t="s">
        <v>165</v>
      </c>
      <c r="K5" s="161">
        <v>45898</v>
      </c>
      <c r="L5" s="161">
        <v>45894</v>
      </c>
      <c r="M5" s="80" t="s">
        <v>587</v>
      </c>
      <c r="N5" s="80" t="s">
        <v>569</v>
      </c>
      <c r="O5" s="80" t="s">
        <v>570</v>
      </c>
    </row>
    <row r="6" spans="1:15" ht="29" x14ac:dyDescent="0.35">
      <c r="A6" s="80" t="s">
        <v>588</v>
      </c>
      <c r="B6" s="80" t="s">
        <v>161</v>
      </c>
      <c r="C6" s="80" t="s">
        <v>322</v>
      </c>
      <c r="D6" s="80" t="s">
        <v>576</v>
      </c>
      <c r="E6" s="80" t="s">
        <v>589</v>
      </c>
      <c r="F6" s="80" t="s">
        <v>584</v>
      </c>
      <c r="G6" s="80" t="s">
        <v>585</v>
      </c>
      <c r="H6" s="80" t="s">
        <v>167</v>
      </c>
      <c r="I6" s="80" t="s">
        <v>590</v>
      </c>
      <c r="J6" s="80" t="s">
        <v>165</v>
      </c>
      <c r="K6" s="161">
        <v>45888</v>
      </c>
      <c r="L6" s="161">
        <v>45894</v>
      </c>
      <c r="M6" s="80" t="s">
        <v>591</v>
      </c>
      <c r="N6" s="80" t="s">
        <v>569</v>
      </c>
      <c r="O6" s="80" t="s">
        <v>570</v>
      </c>
    </row>
    <row r="7" spans="1:15" ht="29" x14ac:dyDescent="0.35">
      <c r="A7" s="80" t="s">
        <v>592</v>
      </c>
      <c r="B7" s="80" t="s">
        <v>161</v>
      </c>
      <c r="C7" s="80" t="s">
        <v>322</v>
      </c>
      <c r="D7" s="80" t="s">
        <v>576</v>
      </c>
      <c r="E7" s="80" t="s">
        <v>593</v>
      </c>
      <c r="F7" s="80" t="s">
        <v>578</v>
      </c>
      <c r="G7" s="80" t="s">
        <v>579</v>
      </c>
      <c r="H7" s="80" t="s">
        <v>167</v>
      </c>
      <c r="I7" s="80" t="s">
        <v>594</v>
      </c>
      <c r="J7" s="80" t="s">
        <v>165</v>
      </c>
      <c r="K7" s="161">
        <v>45898</v>
      </c>
      <c r="L7" s="161">
        <v>45894</v>
      </c>
      <c r="M7" s="80" t="s">
        <v>595</v>
      </c>
      <c r="N7" s="80" t="s">
        <v>569</v>
      </c>
      <c r="O7" s="80" t="s">
        <v>570</v>
      </c>
    </row>
    <row r="8" spans="1:15" x14ac:dyDescent="0.35">
      <c r="A8" s="80" t="s">
        <v>604</v>
      </c>
      <c r="B8" s="80" t="s">
        <v>161</v>
      </c>
      <c r="C8" s="80" t="s">
        <v>322</v>
      </c>
      <c r="D8" s="80" t="s">
        <v>605</v>
      </c>
      <c r="E8" s="80" t="s">
        <v>606</v>
      </c>
      <c r="F8" s="80" t="s">
        <v>584</v>
      </c>
      <c r="G8" s="80" t="s">
        <v>585</v>
      </c>
      <c r="H8" s="80" t="s">
        <v>167</v>
      </c>
      <c r="I8" s="80" t="s">
        <v>607</v>
      </c>
      <c r="J8" s="80" t="s">
        <v>165</v>
      </c>
      <c r="K8" s="161">
        <v>45898</v>
      </c>
      <c r="L8" s="161">
        <v>45891</v>
      </c>
      <c r="M8" s="80" t="s">
        <v>608</v>
      </c>
      <c r="N8" s="80" t="s">
        <v>569</v>
      </c>
      <c r="O8" s="80" t="s">
        <v>570</v>
      </c>
    </row>
    <row r="9" spans="1:15" ht="43.5" x14ac:dyDescent="0.35">
      <c r="A9" s="80" t="s">
        <v>614</v>
      </c>
      <c r="B9" s="80" t="s">
        <v>162</v>
      </c>
      <c r="C9" s="80" t="s">
        <v>615</v>
      </c>
      <c r="D9" s="80" t="s">
        <v>616</v>
      </c>
      <c r="E9" s="80" t="s">
        <v>617</v>
      </c>
      <c r="F9" s="80" t="s">
        <v>578</v>
      </c>
      <c r="G9" s="80" t="s">
        <v>579</v>
      </c>
      <c r="H9" s="80" t="s">
        <v>167</v>
      </c>
      <c r="I9" s="80" t="s">
        <v>618</v>
      </c>
      <c r="J9" s="80" t="s">
        <v>3</v>
      </c>
      <c r="K9" s="161">
        <v>45913</v>
      </c>
      <c r="L9" s="161">
        <v>45913</v>
      </c>
      <c r="M9" s="80" t="s">
        <v>619</v>
      </c>
      <c r="N9" s="80" t="s">
        <v>569</v>
      </c>
      <c r="O9" s="80" t="s">
        <v>570</v>
      </c>
    </row>
    <row r="10" spans="1:15" ht="58" x14ac:dyDescent="0.35">
      <c r="A10" s="80" t="s">
        <v>620</v>
      </c>
      <c r="B10" s="80" t="s">
        <v>162</v>
      </c>
      <c r="C10" s="80" t="s">
        <v>615</v>
      </c>
      <c r="D10" s="80" t="s">
        <v>621</v>
      </c>
      <c r="E10" s="80" t="s">
        <v>622</v>
      </c>
      <c r="F10" s="80" t="s">
        <v>623</v>
      </c>
      <c r="G10" s="80" t="s">
        <v>624</v>
      </c>
      <c r="H10" s="80" t="s">
        <v>167</v>
      </c>
      <c r="I10" s="80" t="s">
        <v>625</v>
      </c>
      <c r="J10" s="80" t="s">
        <v>165</v>
      </c>
      <c r="K10" s="161">
        <v>45888</v>
      </c>
      <c r="L10" s="161">
        <v>45891</v>
      </c>
      <c r="M10" s="80" t="s">
        <v>626</v>
      </c>
      <c r="N10" s="80" t="s">
        <v>569</v>
      </c>
      <c r="O10" s="80" t="s">
        <v>570</v>
      </c>
    </row>
    <row r="11" spans="1:15" x14ac:dyDescent="0.35">
      <c r="A11" s="80" t="s">
        <v>627</v>
      </c>
      <c r="B11" s="80" t="s">
        <v>162</v>
      </c>
      <c r="C11" s="80" t="s">
        <v>615</v>
      </c>
      <c r="D11" s="80" t="s">
        <v>621</v>
      </c>
      <c r="E11" s="80" t="s">
        <v>628</v>
      </c>
      <c r="F11" s="80" t="s">
        <v>623</v>
      </c>
      <c r="G11" s="80" t="s">
        <v>624</v>
      </c>
      <c r="H11" s="80" t="s">
        <v>167</v>
      </c>
      <c r="I11" s="80" t="s">
        <v>629</v>
      </c>
      <c r="J11" s="80" t="s">
        <v>165</v>
      </c>
      <c r="K11" s="161">
        <v>45888</v>
      </c>
      <c r="L11" s="161">
        <v>45891</v>
      </c>
      <c r="M11" s="80" t="s">
        <v>629</v>
      </c>
      <c r="N11" s="80" t="s">
        <v>569</v>
      </c>
      <c r="O11" s="80" t="s">
        <v>570</v>
      </c>
    </row>
    <row r="12" spans="1:15" ht="29" x14ac:dyDescent="0.35">
      <c r="A12" s="80" t="s">
        <v>630</v>
      </c>
      <c r="B12" s="80" t="s">
        <v>162</v>
      </c>
      <c r="C12" s="80" t="s">
        <v>615</v>
      </c>
      <c r="D12" s="80" t="s">
        <v>616</v>
      </c>
      <c r="E12" s="80" t="s">
        <v>631</v>
      </c>
      <c r="F12" s="80" t="s">
        <v>578</v>
      </c>
      <c r="G12" s="80" t="s">
        <v>579</v>
      </c>
      <c r="H12" s="80" t="s">
        <v>167</v>
      </c>
      <c r="I12" s="80" t="s">
        <v>632</v>
      </c>
      <c r="J12" s="80" t="s">
        <v>3</v>
      </c>
      <c r="K12" s="161">
        <v>45913</v>
      </c>
      <c r="L12" s="161">
        <v>45913</v>
      </c>
      <c r="M12" s="80" t="s">
        <v>633</v>
      </c>
      <c r="N12" s="80" t="s">
        <v>569</v>
      </c>
      <c r="O12" s="80" t="s">
        <v>570</v>
      </c>
    </row>
    <row r="13" spans="1:15" ht="87" x14ac:dyDescent="0.35">
      <c r="A13" s="80" t="s">
        <v>643</v>
      </c>
      <c r="B13" s="80" t="s">
        <v>162</v>
      </c>
      <c r="C13" s="80" t="s">
        <v>615</v>
      </c>
      <c r="D13" s="80" t="s">
        <v>621</v>
      </c>
      <c r="E13" s="80" t="s">
        <v>644</v>
      </c>
      <c r="F13" s="80" t="s">
        <v>623</v>
      </c>
      <c r="G13" s="80" t="s">
        <v>624</v>
      </c>
      <c r="H13" s="80" t="s">
        <v>167</v>
      </c>
      <c r="I13" s="80" t="s">
        <v>645</v>
      </c>
      <c r="J13" s="80" t="s">
        <v>165</v>
      </c>
      <c r="K13" s="161">
        <v>45898</v>
      </c>
      <c r="L13" s="161">
        <v>45891</v>
      </c>
      <c r="M13" s="80" t="s">
        <v>646</v>
      </c>
      <c r="N13" s="80" t="s">
        <v>569</v>
      </c>
      <c r="O13" s="80" t="s">
        <v>177</v>
      </c>
    </row>
    <row r="14" spans="1:15" ht="72.5" x14ac:dyDescent="0.35">
      <c r="A14" s="80" t="s">
        <v>647</v>
      </c>
      <c r="B14" s="80" t="s">
        <v>163</v>
      </c>
      <c r="C14" s="80" t="s">
        <v>648</v>
      </c>
      <c r="D14" s="80" t="s">
        <v>649</v>
      </c>
      <c r="E14" s="80" t="s">
        <v>650</v>
      </c>
      <c r="F14" s="80" t="s">
        <v>651</v>
      </c>
      <c r="G14" s="80" t="s">
        <v>651</v>
      </c>
      <c r="H14" s="80" t="s">
        <v>167</v>
      </c>
      <c r="I14" s="80" t="s">
        <v>652</v>
      </c>
      <c r="J14" s="80" t="s">
        <v>165</v>
      </c>
      <c r="K14" s="161">
        <v>45856</v>
      </c>
      <c r="L14" s="161">
        <v>45849</v>
      </c>
      <c r="M14" s="80" t="s">
        <v>653</v>
      </c>
      <c r="N14" s="80" t="s">
        <v>569</v>
      </c>
      <c r="O14" s="80" t="s">
        <v>570</v>
      </c>
    </row>
    <row r="15" spans="1:15" ht="43.5" x14ac:dyDescent="0.35">
      <c r="A15" s="80" t="s">
        <v>654</v>
      </c>
      <c r="B15" s="80" t="s">
        <v>163</v>
      </c>
      <c r="C15" s="80" t="s">
        <v>648</v>
      </c>
      <c r="D15" s="80" t="s">
        <v>649</v>
      </c>
      <c r="E15" s="80" t="s">
        <v>655</v>
      </c>
      <c r="F15" s="80" t="s">
        <v>651</v>
      </c>
      <c r="G15" s="80" t="s">
        <v>651</v>
      </c>
      <c r="H15" s="80" t="s">
        <v>167</v>
      </c>
      <c r="I15" s="80" t="s">
        <v>656</v>
      </c>
      <c r="J15" s="80" t="s">
        <v>165</v>
      </c>
      <c r="K15" s="161">
        <v>45856</v>
      </c>
      <c r="L15" s="161">
        <v>45849</v>
      </c>
      <c r="M15" s="80" t="s">
        <v>657</v>
      </c>
      <c r="N15" s="80" t="s">
        <v>569</v>
      </c>
      <c r="O15" s="80" t="s">
        <v>570</v>
      </c>
    </row>
    <row r="16" spans="1:15" ht="43.5" x14ac:dyDescent="0.35">
      <c r="A16" s="80" t="s">
        <v>658</v>
      </c>
      <c r="B16" s="80" t="s">
        <v>163</v>
      </c>
      <c r="C16" s="80" t="s">
        <v>648</v>
      </c>
      <c r="D16" s="80" t="s">
        <v>649</v>
      </c>
      <c r="E16" s="80" t="s">
        <v>659</v>
      </c>
      <c r="F16" s="80" t="s">
        <v>651</v>
      </c>
      <c r="G16" s="80" t="s">
        <v>651</v>
      </c>
      <c r="H16" s="80" t="s">
        <v>167</v>
      </c>
      <c r="I16" s="80" t="s">
        <v>660</v>
      </c>
      <c r="J16" s="80" t="s">
        <v>165</v>
      </c>
      <c r="K16" s="161">
        <v>45918</v>
      </c>
      <c r="L16" s="161">
        <v>45913</v>
      </c>
      <c r="M16" s="80" t="s">
        <v>661</v>
      </c>
      <c r="N16" s="80" t="s">
        <v>569</v>
      </c>
      <c r="O16" s="80" t="s">
        <v>570</v>
      </c>
    </row>
    <row r="17" spans="1:15" ht="43.5" x14ac:dyDescent="0.35">
      <c r="A17" s="80" t="s">
        <v>662</v>
      </c>
      <c r="B17" s="80" t="s">
        <v>163</v>
      </c>
      <c r="C17" s="80" t="s">
        <v>648</v>
      </c>
      <c r="D17" s="80" t="s">
        <v>649</v>
      </c>
      <c r="E17" s="80" t="s">
        <v>663</v>
      </c>
      <c r="F17" s="80" t="s">
        <v>651</v>
      </c>
      <c r="G17" s="80" t="s">
        <v>651</v>
      </c>
      <c r="H17" s="80" t="s">
        <v>167</v>
      </c>
      <c r="I17" s="80" t="s">
        <v>664</v>
      </c>
      <c r="J17" s="80" t="s">
        <v>165</v>
      </c>
      <c r="K17" s="161">
        <v>45856</v>
      </c>
      <c r="L17" s="161">
        <v>45849</v>
      </c>
      <c r="M17" s="80" t="s">
        <v>665</v>
      </c>
      <c r="N17" s="80" t="s">
        <v>569</v>
      </c>
      <c r="O17" s="80" t="s">
        <v>570</v>
      </c>
    </row>
    <row r="18" spans="1:15" ht="58" x14ac:dyDescent="0.35">
      <c r="A18" s="80" t="s">
        <v>666</v>
      </c>
      <c r="B18" s="80" t="s">
        <v>162</v>
      </c>
      <c r="C18" s="80" t="s">
        <v>336</v>
      </c>
      <c r="D18" s="80" t="s">
        <v>667</v>
      </c>
      <c r="E18" s="80" t="s">
        <v>668</v>
      </c>
      <c r="F18" s="80" t="s">
        <v>578</v>
      </c>
      <c r="G18" s="80" t="s">
        <v>579</v>
      </c>
      <c r="H18" s="80" t="s">
        <v>167</v>
      </c>
      <c r="I18" s="80" t="s">
        <v>669</v>
      </c>
      <c r="J18" s="80" t="s">
        <v>165</v>
      </c>
      <c r="K18" s="161">
        <v>45918</v>
      </c>
      <c r="L18" s="161">
        <v>45913</v>
      </c>
      <c r="M18" s="80" t="s">
        <v>670</v>
      </c>
      <c r="N18" s="80" t="s">
        <v>569</v>
      </c>
      <c r="O18" s="80" t="s">
        <v>570</v>
      </c>
    </row>
    <row r="19" spans="1:15" ht="58" x14ac:dyDescent="0.35">
      <c r="A19" s="80" t="s">
        <v>679</v>
      </c>
      <c r="B19" s="80" t="s">
        <v>162</v>
      </c>
      <c r="C19" s="80" t="s">
        <v>336</v>
      </c>
      <c r="D19" s="80" t="s">
        <v>680</v>
      </c>
      <c r="E19" s="80" t="s">
        <v>681</v>
      </c>
      <c r="F19" s="80" t="s">
        <v>578</v>
      </c>
      <c r="G19" s="80" t="s">
        <v>579</v>
      </c>
      <c r="H19" s="80" t="s">
        <v>167</v>
      </c>
      <c r="I19" s="80" t="s">
        <v>682</v>
      </c>
      <c r="J19" s="80" t="s">
        <v>165</v>
      </c>
      <c r="K19" s="161">
        <v>45918</v>
      </c>
      <c r="L19" s="161">
        <v>45918</v>
      </c>
      <c r="M19" s="80" t="s">
        <v>683</v>
      </c>
      <c r="N19" s="80" t="s">
        <v>569</v>
      </c>
      <c r="O19" s="80" t="s">
        <v>570</v>
      </c>
    </row>
    <row r="20" spans="1:15" ht="43.5" x14ac:dyDescent="0.35">
      <c r="A20" s="80" t="s">
        <v>684</v>
      </c>
      <c r="B20" s="80" t="s">
        <v>162</v>
      </c>
      <c r="C20" s="80" t="s">
        <v>336</v>
      </c>
      <c r="D20" s="80" t="s">
        <v>685</v>
      </c>
      <c r="E20" s="80" t="s">
        <v>686</v>
      </c>
      <c r="F20" s="80" t="s">
        <v>578</v>
      </c>
      <c r="G20" s="80" t="s">
        <v>579</v>
      </c>
      <c r="H20" s="80" t="s">
        <v>167</v>
      </c>
      <c r="I20" s="80" t="s">
        <v>687</v>
      </c>
      <c r="J20" s="80" t="s">
        <v>3</v>
      </c>
      <c r="K20" s="161">
        <v>45918</v>
      </c>
      <c r="L20" s="161">
        <v>45913</v>
      </c>
      <c r="M20" s="80" t="s">
        <v>688</v>
      </c>
      <c r="N20" s="80" t="s">
        <v>569</v>
      </c>
      <c r="O20" s="80" t="s">
        <v>570</v>
      </c>
    </row>
    <row r="21" spans="1:15" ht="29" x14ac:dyDescent="0.35">
      <c r="A21" s="80" t="s">
        <v>689</v>
      </c>
      <c r="B21" s="80" t="s">
        <v>162</v>
      </c>
      <c r="C21" s="80" t="s">
        <v>336</v>
      </c>
      <c r="D21" s="80" t="s">
        <v>680</v>
      </c>
      <c r="E21" s="80" t="s">
        <v>690</v>
      </c>
      <c r="F21" s="80" t="s">
        <v>578</v>
      </c>
      <c r="G21" s="80" t="s">
        <v>579</v>
      </c>
      <c r="H21" s="80" t="s">
        <v>167</v>
      </c>
      <c r="I21" s="80" t="s">
        <v>691</v>
      </c>
      <c r="J21" s="80" t="s">
        <v>165</v>
      </c>
      <c r="K21" s="161">
        <v>45918</v>
      </c>
      <c r="L21" s="161">
        <v>45918</v>
      </c>
      <c r="M21" s="80" t="s">
        <v>692</v>
      </c>
      <c r="N21" s="80" t="s">
        <v>569</v>
      </c>
      <c r="O21" s="80" t="s">
        <v>570</v>
      </c>
    </row>
    <row r="22" spans="1:15" ht="43.5" x14ac:dyDescent="0.35">
      <c r="A22" s="80" t="s">
        <v>693</v>
      </c>
      <c r="B22" s="80" t="s">
        <v>162</v>
      </c>
      <c r="C22" s="80" t="s">
        <v>336</v>
      </c>
      <c r="D22" s="80" t="s">
        <v>685</v>
      </c>
      <c r="E22" s="80" t="s">
        <v>694</v>
      </c>
      <c r="F22" s="80" t="s">
        <v>578</v>
      </c>
      <c r="G22" s="80" t="s">
        <v>579</v>
      </c>
      <c r="H22" s="80" t="s">
        <v>167</v>
      </c>
      <c r="I22" s="80" t="s">
        <v>695</v>
      </c>
      <c r="J22" s="80" t="s">
        <v>3</v>
      </c>
      <c r="K22" s="161">
        <v>45918</v>
      </c>
      <c r="L22" s="161">
        <v>45913</v>
      </c>
      <c r="M22" s="80" t="s">
        <v>696</v>
      </c>
      <c r="N22" s="80" t="s">
        <v>569</v>
      </c>
      <c r="O22" s="80" t="s">
        <v>570</v>
      </c>
    </row>
    <row r="23" spans="1:15" ht="29" x14ac:dyDescent="0.35">
      <c r="A23" s="80" t="s">
        <v>701</v>
      </c>
      <c r="B23" s="80" t="s">
        <v>162</v>
      </c>
      <c r="C23" s="80" t="s">
        <v>336</v>
      </c>
      <c r="D23" s="80" t="s">
        <v>680</v>
      </c>
      <c r="E23" s="80" t="s">
        <v>702</v>
      </c>
      <c r="F23" s="80" t="s">
        <v>578</v>
      </c>
      <c r="G23" s="80" t="s">
        <v>579</v>
      </c>
      <c r="H23" s="80" t="s">
        <v>167</v>
      </c>
      <c r="I23" s="80" t="s">
        <v>703</v>
      </c>
      <c r="J23" s="80" t="s">
        <v>165</v>
      </c>
      <c r="K23" s="161">
        <v>45918</v>
      </c>
      <c r="L23" s="161">
        <v>45913</v>
      </c>
      <c r="M23" s="80" t="s">
        <v>704</v>
      </c>
      <c r="N23" s="80" t="s">
        <v>569</v>
      </c>
      <c r="O23" s="80" t="s">
        <v>570</v>
      </c>
    </row>
    <row r="24" spans="1:15" ht="43.5" x14ac:dyDescent="0.35">
      <c r="A24" s="80" t="s">
        <v>710</v>
      </c>
      <c r="B24" s="80" t="s">
        <v>162</v>
      </c>
      <c r="C24" s="80" t="s">
        <v>336</v>
      </c>
      <c r="D24" s="80" t="s">
        <v>680</v>
      </c>
      <c r="E24" s="80" t="s">
        <v>711</v>
      </c>
      <c r="F24" s="80" t="s">
        <v>578</v>
      </c>
      <c r="G24" s="80" t="s">
        <v>579</v>
      </c>
      <c r="H24" s="80" t="s">
        <v>167</v>
      </c>
      <c r="I24" s="80" t="s">
        <v>712</v>
      </c>
      <c r="J24" s="80" t="s">
        <v>165</v>
      </c>
      <c r="K24" s="161">
        <v>45918</v>
      </c>
      <c r="L24" s="161">
        <v>45913</v>
      </c>
      <c r="M24" s="80" t="s">
        <v>713</v>
      </c>
      <c r="N24" s="80" t="s">
        <v>569</v>
      </c>
      <c r="O24" s="80" t="s">
        <v>570</v>
      </c>
    </row>
    <row r="25" spans="1:15" ht="50.5" customHeight="1" x14ac:dyDescent="0.35">
      <c r="A25" s="80" t="s">
        <v>1002</v>
      </c>
      <c r="B25" s="80" t="s">
        <v>162</v>
      </c>
      <c r="C25" s="80" t="s">
        <v>336</v>
      </c>
      <c r="D25" s="80" t="s">
        <v>1003</v>
      </c>
      <c r="E25" s="80" t="s">
        <v>1004</v>
      </c>
      <c r="F25" s="80" t="s">
        <v>578</v>
      </c>
      <c r="G25" s="80" t="s">
        <v>579</v>
      </c>
      <c r="H25" s="80" t="s">
        <v>167</v>
      </c>
      <c r="I25" s="80" t="s">
        <v>1005</v>
      </c>
      <c r="J25" s="80" t="s">
        <v>165</v>
      </c>
      <c r="K25" s="161">
        <v>45918</v>
      </c>
      <c r="L25" s="161">
        <v>45913</v>
      </c>
      <c r="M25" s="80" t="s">
        <v>1006</v>
      </c>
      <c r="N25" s="80" t="s">
        <v>569</v>
      </c>
      <c r="O25" t="s">
        <v>570</v>
      </c>
    </row>
    <row r="26" spans="1:15" x14ac:dyDescent="0.35">
      <c r="K26"/>
      <c r="L26"/>
    </row>
    <row r="27" spans="1:15" x14ac:dyDescent="0.35">
      <c r="K27"/>
      <c r="L27"/>
    </row>
    <row r="28" spans="1:15" x14ac:dyDescent="0.35">
      <c r="K28"/>
      <c r="L28"/>
    </row>
    <row r="29" spans="1:15" x14ac:dyDescent="0.35">
      <c r="K29"/>
      <c r="L29"/>
    </row>
    <row r="30" spans="1:15" x14ac:dyDescent="0.35">
      <c r="K30"/>
      <c r="L30"/>
    </row>
    <row r="31" spans="1:15" x14ac:dyDescent="0.35">
      <c r="K31"/>
      <c r="L31"/>
    </row>
    <row r="32" spans="1:15" x14ac:dyDescent="0.35">
      <c r="K32"/>
      <c r="L32"/>
    </row>
    <row r="33" spans="11:12" x14ac:dyDescent="0.35">
      <c r="K33"/>
      <c r="L33"/>
    </row>
    <row r="34" spans="11:12" x14ac:dyDescent="0.35">
      <c r="K34"/>
      <c r="L34"/>
    </row>
    <row r="35" spans="11:12" x14ac:dyDescent="0.35">
      <c r="K35"/>
      <c r="L35"/>
    </row>
    <row r="36" spans="11:12" x14ac:dyDescent="0.35">
      <c r="K36"/>
      <c r="L36"/>
    </row>
    <row r="37" spans="11:12" x14ac:dyDescent="0.35">
      <c r="K37"/>
      <c r="L37"/>
    </row>
    <row r="38" spans="11:12" x14ac:dyDescent="0.35">
      <c r="K38"/>
      <c r="L38"/>
    </row>
    <row r="39" spans="11:12" x14ac:dyDescent="0.35">
      <c r="K39"/>
      <c r="L39"/>
    </row>
    <row r="40" spans="11:12" x14ac:dyDescent="0.35">
      <c r="K40"/>
      <c r="L40"/>
    </row>
    <row r="41" spans="11:12" x14ac:dyDescent="0.35">
      <c r="K41"/>
      <c r="L41"/>
    </row>
    <row r="42" spans="11:12" x14ac:dyDescent="0.35">
      <c r="K42"/>
      <c r="L42"/>
    </row>
    <row r="43" spans="11:12" x14ac:dyDescent="0.35">
      <c r="K43"/>
      <c r="L43"/>
    </row>
    <row r="44" spans="11:12" x14ac:dyDescent="0.35">
      <c r="K44"/>
      <c r="L44"/>
    </row>
    <row r="45" spans="11:12" x14ac:dyDescent="0.35">
      <c r="K45"/>
      <c r="L45"/>
    </row>
    <row r="46" spans="11:12" x14ac:dyDescent="0.35">
      <c r="K46"/>
      <c r="L46"/>
    </row>
    <row r="47" spans="11:12" x14ac:dyDescent="0.35">
      <c r="K47"/>
      <c r="L47"/>
    </row>
    <row r="48" spans="11:12" x14ac:dyDescent="0.35">
      <c r="K48"/>
      <c r="L48"/>
    </row>
    <row r="49" spans="11:12" x14ac:dyDescent="0.35">
      <c r="K49"/>
      <c r="L49"/>
    </row>
    <row r="50" spans="11:12" x14ac:dyDescent="0.35">
      <c r="K50"/>
      <c r="L50"/>
    </row>
    <row r="51" spans="11:12" x14ac:dyDescent="0.35">
      <c r="K51"/>
      <c r="L51"/>
    </row>
    <row r="52" spans="11:12" x14ac:dyDescent="0.35">
      <c r="K52"/>
      <c r="L52"/>
    </row>
    <row r="53" spans="11:12" x14ac:dyDescent="0.35">
      <c r="K53"/>
      <c r="L53"/>
    </row>
    <row r="54" spans="11:12" x14ac:dyDescent="0.35">
      <c r="K54"/>
      <c r="L54"/>
    </row>
    <row r="55" spans="11:12" x14ac:dyDescent="0.35">
      <c r="K55"/>
      <c r="L55"/>
    </row>
    <row r="56" spans="11:12" x14ac:dyDescent="0.35">
      <c r="K56"/>
      <c r="L56"/>
    </row>
    <row r="57" spans="11:12" x14ac:dyDescent="0.35">
      <c r="K57"/>
      <c r="L57"/>
    </row>
    <row r="58" spans="11:12" x14ac:dyDescent="0.35">
      <c r="K58"/>
      <c r="L58"/>
    </row>
    <row r="59" spans="11:12" x14ac:dyDescent="0.35">
      <c r="K59"/>
      <c r="L59"/>
    </row>
    <row r="60" spans="11:12" x14ac:dyDescent="0.35">
      <c r="K60"/>
      <c r="L60"/>
    </row>
    <row r="61" spans="11:12" x14ac:dyDescent="0.35">
      <c r="K61"/>
      <c r="L61"/>
    </row>
    <row r="62" spans="11:12" x14ac:dyDescent="0.35">
      <c r="K62"/>
      <c r="L62"/>
    </row>
    <row r="63" spans="11:12" x14ac:dyDescent="0.35">
      <c r="K63"/>
      <c r="L63"/>
    </row>
    <row r="64" spans="11:12" x14ac:dyDescent="0.35">
      <c r="K64"/>
      <c r="L64"/>
    </row>
    <row r="65" spans="11:12" x14ac:dyDescent="0.35">
      <c r="K65"/>
      <c r="L65"/>
    </row>
    <row r="66" spans="11:12" x14ac:dyDescent="0.35">
      <c r="K66"/>
      <c r="L66"/>
    </row>
    <row r="67" spans="11:12" x14ac:dyDescent="0.35">
      <c r="K67"/>
      <c r="L67"/>
    </row>
    <row r="68" spans="11:12" x14ac:dyDescent="0.35">
      <c r="K68"/>
      <c r="L68"/>
    </row>
    <row r="69" spans="11:12" x14ac:dyDescent="0.35">
      <c r="K69"/>
      <c r="L69"/>
    </row>
    <row r="70" spans="11:12" x14ac:dyDescent="0.35">
      <c r="K70"/>
      <c r="L70"/>
    </row>
    <row r="71" spans="11:12" x14ac:dyDescent="0.35">
      <c r="K71"/>
      <c r="L71"/>
    </row>
    <row r="72" spans="11:12" x14ac:dyDescent="0.35">
      <c r="K72"/>
      <c r="L72"/>
    </row>
    <row r="73" spans="11:12" x14ac:dyDescent="0.35">
      <c r="K73"/>
      <c r="L73"/>
    </row>
    <row r="74" spans="11:12" x14ac:dyDescent="0.35">
      <c r="K74"/>
      <c r="L74"/>
    </row>
    <row r="75" spans="11:12" x14ac:dyDescent="0.35">
      <c r="K75"/>
      <c r="L75"/>
    </row>
    <row r="76" spans="11:12" x14ac:dyDescent="0.35">
      <c r="K76"/>
      <c r="L76"/>
    </row>
    <row r="77" spans="11:12" x14ac:dyDescent="0.35">
      <c r="K77"/>
      <c r="L77"/>
    </row>
    <row r="78" spans="11:12" x14ac:dyDescent="0.35">
      <c r="K78"/>
      <c r="L78"/>
    </row>
    <row r="79" spans="11:12" x14ac:dyDescent="0.35">
      <c r="K79"/>
      <c r="L79"/>
    </row>
    <row r="80" spans="11:12" x14ac:dyDescent="0.35">
      <c r="K80"/>
      <c r="L80"/>
    </row>
    <row r="81" spans="11:12" x14ac:dyDescent="0.35">
      <c r="K81"/>
      <c r="L81"/>
    </row>
    <row r="82" spans="11:12" x14ac:dyDescent="0.35">
      <c r="K82"/>
      <c r="L82"/>
    </row>
    <row r="83" spans="11:12" x14ac:dyDescent="0.35">
      <c r="K83"/>
      <c r="L83"/>
    </row>
    <row r="84" spans="11:12" x14ac:dyDescent="0.35">
      <c r="K84"/>
      <c r="L84"/>
    </row>
    <row r="85" spans="11:12" x14ac:dyDescent="0.35">
      <c r="K85"/>
      <c r="L85"/>
    </row>
    <row r="86" spans="11:12" x14ac:dyDescent="0.35">
      <c r="K86"/>
      <c r="L86"/>
    </row>
    <row r="87" spans="11:12" x14ac:dyDescent="0.35">
      <c r="K87"/>
      <c r="L87"/>
    </row>
    <row r="88" spans="11:12" x14ac:dyDescent="0.35">
      <c r="K88"/>
      <c r="L88"/>
    </row>
    <row r="89" spans="11:12" x14ac:dyDescent="0.35">
      <c r="K89"/>
      <c r="L89"/>
    </row>
    <row r="90" spans="11:12" x14ac:dyDescent="0.35">
      <c r="K90"/>
      <c r="L90"/>
    </row>
    <row r="91" spans="11:12" x14ac:dyDescent="0.35">
      <c r="K91"/>
      <c r="L91"/>
    </row>
    <row r="92" spans="11:12" x14ac:dyDescent="0.35">
      <c r="K92"/>
      <c r="L92"/>
    </row>
    <row r="93" spans="11:12" x14ac:dyDescent="0.35">
      <c r="K93"/>
      <c r="L93"/>
    </row>
    <row r="94" spans="11:12" x14ac:dyDescent="0.35">
      <c r="K94"/>
      <c r="L94"/>
    </row>
    <row r="95" spans="11:12" x14ac:dyDescent="0.35">
      <c r="K95"/>
      <c r="L95"/>
    </row>
    <row r="96" spans="11:12" x14ac:dyDescent="0.35">
      <c r="K96"/>
      <c r="L96"/>
    </row>
    <row r="97" spans="11:12" x14ac:dyDescent="0.35">
      <c r="K97"/>
      <c r="L97"/>
    </row>
    <row r="98" spans="11:12" x14ac:dyDescent="0.35">
      <c r="K98"/>
      <c r="L98"/>
    </row>
    <row r="99" spans="11:12" x14ac:dyDescent="0.35">
      <c r="K99"/>
      <c r="L99"/>
    </row>
    <row r="100" spans="11:12" x14ac:dyDescent="0.35">
      <c r="K100"/>
      <c r="L100"/>
    </row>
    <row r="101" spans="11:12" x14ac:dyDescent="0.35">
      <c r="K101"/>
      <c r="L101"/>
    </row>
    <row r="102" spans="11:12" x14ac:dyDescent="0.35">
      <c r="K102"/>
      <c r="L102"/>
    </row>
    <row r="103" spans="11:12" x14ac:dyDescent="0.35">
      <c r="K103"/>
      <c r="L103"/>
    </row>
    <row r="104" spans="11:12" x14ac:dyDescent="0.35">
      <c r="K104"/>
      <c r="L104"/>
    </row>
    <row r="105" spans="11:12" x14ac:dyDescent="0.35">
      <c r="K105"/>
      <c r="L105"/>
    </row>
    <row r="106" spans="11:12" x14ac:dyDescent="0.35">
      <c r="K106"/>
      <c r="L106"/>
    </row>
    <row r="107" spans="11:12" x14ac:dyDescent="0.35">
      <c r="K107"/>
      <c r="L107"/>
    </row>
    <row r="108" spans="11:12" x14ac:dyDescent="0.35">
      <c r="K108"/>
      <c r="L108"/>
    </row>
    <row r="109" spans="11:12" x14ac:dyDescent="0.35">
      <c r="K109"/>
      <c r="L109"/>
    </row>
    <row r="110" spans="11:12" x14ac:dyDescent="0.35">
      <c r="K110"/>
      <c r="L110"/>
    </row>
    <row r="111" spans="11:12" x14ac:dyDescent="0.35">
      <c r="K111"/>
      <c r="L111"/>
    </row>
    <row r="112" spans="11:12" x14ac:dyDescent="0.35">
      <c r="K112"/>
      <c r="L112"/>
    </row>
    <row r="113" spans="11:12" x14ac:dyDescent="0.35">
      <c r="K113"/>
      <c r="L113"/>
    </row>
    <row r="114" spans="11:12" x14ac:dyDescent="0.35">
      <c r="K114"/>
      <c r="L114"/>
    </row>
    <row r="115" spans="11:12" x14ac:dyDescent="0.35">
      <c r="K115"/>
      <c r="L115"/>
    </row>
    <row r="116" spans="11:12" x14ac:dyDescent="0.35">
      <c r="K116"/>
      <c r="L116"/>
    </row>
    <row r="117" spans="11:12" x14ac:dyDescent="0.35">
      <c r="K117"/>
      <c r="L117"/>
    </row>
    <row r="118" spans="11:12" x14ac:dyDescent="0.35">
      <c r="K118"/>
      <c r="L118"/>
    </row>
    <row r="119" spans="11:12" x14ac:dyDescent="0.35">
      <c r="K119"/>
      <c r="L119"/>
    </row>
    <row r="120" spans="11:12" x14ac:dyDescent="0.35">
      <c r="K120"/>
      <c r="L120"/>
    </row>
    <row r="121" spans="11:12" x14ac:dyDescent="0.35">
      <c r="K121"/>
      <c r="L121"/>
    </row>
    <row r="122" spans="11:12" x14ac:dyDescent="0.35">
      <c r="K122"/>
      <c r="L122"/>
    </row>
    <row r="123" spans="11:12" x14ac:dyDescent="0.35">
      <c r="K123"/>
      <c r="L123"/>
    </row>
    <row r="124" spans="11:12" x14ac:dyDescent="0.35">
      <c r="K124"/>
      <c r="L124"/>
    </row>
    <row r="125" spans="11:12" x14ac:dyDescent="0.35">
      <c r="K125"/>
      <c r="L125"/>
    </row>
    <row r="126" spans="11:12" x14ac:dyDescent="0.35">
      <c r="K126"/>
      <c r="L126"/>
    </row>
    <row r="127" spans="11:12" x14ac:dyDescent="0.35">
      <c r="K127"/>
      <c r="L127"/>
    </row>
    <row r="128" spans="11:12" x14ac:dyDescent="0.35">
      <c r="K128"/>
      <c r="L128"/>
    </row>
    <row r="129" spans="11:12" x14ac:dyDescent="0.35">
      <c r="K129"/>
      <c r="L129"/>
    </row>
    <row r="130" spans="11:12" x14ac:dyDescent="0.35">
      <c r="K130"/>
      <c r="L130"/>
    </row>
    <row r="131" spans="11:12" x14ac:dyDescent="0.35">
      <c r="K131"/>
      <c r="L131"/>
    </row>
    <row r="132" spans="11:12" x14ac:dyDescent="0.35">
      <c r="K132"/>
      <c r="L132"/>
    </row>
    <row r="133" spans="11:12" x14ac:dyDescent="0.35">
      <c r="K133"/>
      <c r="L133"/>
    </row>
    <row r="134" spans="11:12" x14ac:dyDescent="0.35">
      <c r="K134"/>
      <c r="L134"/>
    </row>
    <row r="135" spans="11:12" x14ac:dyDescent="0.35">
      <c r="K135"/>
      <c r="L135"/>
    </row>
    <row r="136" spans="11:12" x14ac:dyDescent="0.35">
      <c r="K136"/>
      <c r="L136"/>
    </row>
    <row r="137" spans="11:12" x14ac:dyDescent="0.35">
      <c r="K137"/>
      <c r="L137"/>
    </row>
    <row r="138" spans="11:12" x14ac:dyDescent="0.35">
      <c r="K138"/>
      <c r="L138"/>
    </row>
    <row r="139" spans="11:12" x14ac:dyDescent="0.35">
      <c r="K139"/>
      <c r="L139"/>
    </row>
    <row r="140" spans="11:12" x14ac:dyDescent="0.35">
      <c r="K140"/>
      <c r="L140"/>
    </row>
    <row r="141" spans="11:12" x14ac:dyDescent="0.35">
      <c r="K141"/>
      <c r="L141"/>
    </row>
    <row r="142" spans="11:12" x14ac:dyDescent="0.35">
      <c r="K142"/>
      <c r="L142"/>
    </row>
    <row r="143" spans="11:12" x14ac:dyDescent="0.35">
      <c r="K143"/>
      <c r="L143"/>
    </row>
    <row r="144" spans="11:12" x14ac:dyDescent="0.35">
      <c r="K144"/>
      <c r="L144"/>
    </row>
    <row r="145" spans="11:12" x14ac:dyDescent="0.35">
      <c r="K145"/>
      <c r="L145"/>
    </row>
    <row r="146" spans="11:12" x14ac:dyDescent="0.35">
      <c r="K146"/>
      <c r="L146"/>
    </row>
    <row r="147" spans="11:12" x14ac:dyDescent="0.35">
      <c r="K147"/>
      <c r="L147"/>
    </row>
    <row r="148" spans="11:12" x14ac:dyDescent="0.35">
      <c r="K148"/>
      <c r="L148"/>
    </row>
    <row r="149" spans="11:12" x14ac:dyDescent="0.35">
      <c r="K149"/>
      <c r="L149"/>
    </row>
    <row r="150" spans="11:12" x14ac:dyDescent="0.35">
      <c r="K150"/>
      <c r="L150"/>
    </row>
    <row r="151" spans="11:12" x14ac:dyDescent="0.35">
      <c r="K151"/>
      <c r="L151"/>
    </row>
    <row r="152" spans="11:12" x14ac:dyDescent="0.35">
      <c r="K152"/>
      <c r="L152"/>
    </row>
    <row r="153" spans="11:12" x14ac:dyDescent="0.35">
      <c r="K153"/>
      <c r="L153"/>
    </row>
    <row r="154" spans="11:12" x14ac:dyDescent="0.35">
      <c r="K154"/>
      <c r="L154"/>
    </row>
    <row r="155" spans="11:12" x14ac:dyDescent="0.35">
      <c r="K155"/>
      <c r="L155"/>
    </row>
    <row r="156" spans="11:12" x14ac:dyDescent="0.35">
      <c r="K156"/>
      <c r="L156"/>
    </row>
    <row r="157" spans="11:12" x14ac:dyDescent="0.35">
      <c r="K157"/>
      <c r="L157"/>
    </row>
    <row r="158" spans="11:12" x14ac:dyDescent="0.35">
      <c r="K158"/>
      <c r="L158"/>
    </row>
    <row r="159" spans="11:12" x14ac:dyDescent="0.35">
      <c r="K159"/>
      <c r="L159"/>
    </row>
    <row r="160" spans="11:12" x14ac:dyDescent="0.35">
      <c r="K160"/>
      <c r="L160"/>
    </row>
    <row r="161" spans="11:12" x14ac:dyDescent="0.35">
      <c r="K161"/>
      <c r="L161"/>
    </row>
    <row r="162" spans="11:12" x14ac:dyDescent="0.35">
      <c r="K162"/>
      <c r="L162"/>
    </row>
    <row r="163" spans="11:12" x14ac:dyDescent="0.35">
      <c r="K163"/>
      <c r="L163"/>
    </row>
    <row r="164" spans="11:12" x14ac:dyDescent="0.35">
      <c r="K164"/>
      <c r="L164"/>
    </row>
    <row r="165" spans="11:12" x14ac:dyDescent="0.35">
      <c r="K165"/>
      <c r="L165"/>
    </row>
    <row r="166" spans="11:12" x14ac:dyDescent="0.35">
      <c r="K166"/>
      <c r="L166"/>
    </row>
    <row r="167" spans="11:12" x14ac:dyDescent="0.35">
      <c r="K167"/>
      <c r="L167"/>
    </row>
    <row r="168" spans="11:12" x14ac:dyDescent="0.35">
      <c r="K168"/>
      <c r="L168"/>
    </row>
    <row r="169" spans="11:12" x14ac:dyDescent="0.35">
      <c r="K169"/>
      <c r="L169"/>
    </row>
    <row r="170" spans="11:12" x14ac:dyDescent="0.35">
      <c r="K170"/>
      <c r="L170"/>
    </row>
    <row r="171" spans="11:12" x14ac:dyDescent="0.35">
      <c r="K171"/>
      <c r="L171"/>
    </row>
    <row r="172" spans="11:12" x14ac:dyDescent="0.35">
      <c r="K172"/>
      <c r="L172"/>
    </row>
    <row r="173" spans="11:12" x14ac:dyDescent="0.35">
      <c r="K173"/>
      <c r="L173"/>
    </row>
    <row r="174" spans="11:12" x14ac:dyDescent="0.35">
      <c r="K174"/>
      <c r="L174"/>
    </row>
    <row r="175" spans="11:12" x14ac:dyDescent="0.35">
      <c r="K175"/>
      <c r="L175"/>
    </row>
    <row r="176" spans="11:12" x14ac:dyDescent="0.35">
      <c r="K176"/>
      <c r="L176"/>
    </row>
    <row r="177" spans="11:12" x14ac:dyDescent="0.35">
      <c r="K177"/>
      <c r="L177"/>
    </row>
    <row r="178" spans="11:12" x14ac:dyDescent="0.35">
      <c r="K178"/>
      <c r="L178"/>
    </row>
    <row r="179" spans="11:12" x14ac:dyDescent="0.35">
      <c r="K179"/>
      <c r="L179"/>
    </row>
    <row r="180" spans="11:12" x14ac:dyDescent="0.35">
      <c r="K180"/>
      <c r="L180"/>
    </row>
    <row r="181" spans="11:12" x14ac:dyDescent="0.35">
      <c r="K181"/>
      <c r="L181"/>
    </row>
    <row r="182" spans="11:12" x14ac:dyDescent="0.35">
      <c r="K182"/>
      <c r="L182"/>
    </row>
    <row r="183" spans="11:12" x14ac:dyDescent="0.35">
      <c r="K183"/>
      <c r="L183"/>
    </row>
    <row r="184" spans="11:12" x14ac:dyDescent="0.35">
      <c r="K184"/>
      <c r="L184"/>
    </row>
    <row r="185" spans="11:12" x14ac:dyDescent="0.35">
      <c r="K185"/>
      <c r="L185"/>
    </row>
    <row r="186" spans="11:12" x14ac:dyDescent="0.35">
      <c r="K186"/>
      <c r="L186"/>
    </row>
    <row r="187" spans="11:12" x14ac:dyDescent="0.35">
      <c r="K187"/>
      <c r="L187"/>
    </row>
    <row r="188" spans="11:12" x14ac:dyDescent="0.35">
      <c r="K188"/>
      <c r="L188"/>
    </row>
    <row r="189" spans="11:12" x14ac:dyDescent="0.35">
      <c r="K189"/>
      <c r="L189"/>
    </row>
    <row r="190" spans="11:12" x14ac:dyDescent="0.35">
      <c r="K190"/>
      <c r="L190"/>
    </row>
    <row r="191" spans="11:12" x14ac:dyDescent="0.35">
      <c r="K191"/>
      <c r="L191"/>
    </row>
    <row r="192" spans="11:12" x14ac:dyDescent="0.35">
      <c r="K192"/>
      <c r="L192"/>
    </row>
    <row r="193" spans="11:12" x14ac:dyDescent="0.35">
      <c r="K193"/>
      <c r="L193"/>
    </row>
    <row r="194" spans="11:12" x14ac:dyDescent="0.35">
      <c r="K194"/>
      <c r="L194"/>
    </row>
    <row r="195" spans="11:12" x14ac:dyDescent="0.35">
      <c r="K195"/>
      <c r="L195"/>
    </row>
    <row r="196" spans="11:12" x14ac:dyDescent="0.35">
      <c r="K196"/>
      <c r="L196"/>
    </row>
    <row r="197" spans="11:12" x14ac:dyDescent="0.35">
      <c r="K197"/>
      <c r="L197"/>
    </row>
    <row r="198" spans="11:12" x14ac:dyDescent="0.35">
      <c r="K198"/>
      <c r="L198"/>
    </row>
    <row r="199" spans="11:12" x14ac:dyDescent="0.35">
      <c r="K199"/>
      <c r="L199"/>
    </row>
    <row r="200" spans="11:12" x14ac:dyDescent="0.35">
      <c r="K200"/>
      <c r="L200"/>
    </row>
    <row r="201" spans="11:12" x14ac:dyDescent="0.35">
      <c r="K201"/>
      <c r="L201"/>
    </row>
    <row r="202" spans="11:12" x14ac:dyDescent="0.35">
      <c r="K202"/>
      <c r="L202"/>
    </row>
    <row r="203" spans="11:12" x14ac:dyDescent="0.35">
      <c r="K203"/>
      <c r="L203"/>
    </row>
    <row r="204" spans="11:12" x14ac:dyDescent="0.35">
      <c r="K204"/>
      <c r="L204"/>
    </row>
    <row r="205" spans="11:12" x14ac:dyDescent="0.35">
      <c r="K205"/>
      <c r="L205"/>
    </row>
    <row r="206" spans="11:12" x14ac:dyDescent="0.35">
      <c r="K206"/>
      <c r="L206"/>
    </row>
    <row r="207" spans="11:12" x14ac:dyDescent="0.35">
      <c r="K207"/>
      <c r="L207"/>
    </row>
    <row r="208" spans="11:12" x14ac:dyDescent="0.35">
      <c r="K208"/>
      <c r="L208"/>
    </row>
    <row r="209" spans="11:12" x14ac:dyDescent="0.35">
      <c r="K209"/>
      <c r="L209"/>
    </row>
    <row r="210" spans="11:12" x14ac:dyDescent="0.35">
      <c r="K210"/>
      <c r="L210"/>
    </row>
    <row r="211" spans="11:12" x14ac:dyDescent="0.35">
      <c r="K211"/>
      <c r="L211"/>
    </row>
    <row r="212" spans="11:12" x14ac:dyDescent="0.35">
      <c r="K212"/>
      <c r="L212"/>
    </row>
    <row r="213" spans="11:12" x14ac:dyDescent="0.35">
      <c r="K213"/>
      <c r="L213"/>
    </row>
    <row r="214" spans="11:12" x14ac:dyDescent="0.35">
      <c r="K214"/>
      <c r="L214"/>
    </row>
    <row r="215" spans="11:12" x14ac:dyDescent="0.35">
      <c r="K215"/>
      <c r="L215"/>
    </row>
    <row r="216" spans="11:12" x14ac:dyDescent="0.35">
      <c r="K216"/>
      <c r="L216"/>
    </row>
    <row r="217" spans="11:12" x14ac:dyDescent="0.35">
      <c r="K217"/>
      <c r="L217"/>
    </row>
    <row r="218" spans="11:12" x14ac:dyDescent="0.35">
      <c r="K218"/>
      <c r="L218"/>
    </row>
    <row r="219" spans="11:12" x14ac:dyDescent="0.35">
      <c r="K219"/>
      <c r="L219"/>
    </row>
    <row r="220" spans="11:12" x14ac:dyDescent="0.35">
      <c r="K220"/>
      <c r="L220"/>
    </row>
    <row r="221" spans="11:12" x14ac:dyDescent="0.35">
      <c r="K221"/>
      <c r="L221"/>
    </row>
    <row r="222" spans="11:12" x14ac:dyDescent="0.35">
      <c r="K222"/>
      <c r="L222"/>
    </row>
    <row r="223" spans="11:12" x14ac:dyDescent="0.35">
      <c r="K223"/>
      <c r="L223"/>
    </row>
    <row r="224" spans="11:12" x14ac:dyDescent="0.35">
      <c r="K224"/>
      <c r="L224"/>
    </row>
    <row r="225" spans="11:12" x14ac:dyDescent="0.35">
      <c r="K225"/>
      <c r="L225"/>
    </row>
    <row r="226" spans="11:12" x14ac:dyDescent="0.35">
      <c r="K226"/>
      <c r="L226"/>
    </row>
    <row r="227" spans="11:12" x14ac:dyDescent="0.35">
      <c r="K227"/>
      <c r="L227"/>
    </row>
    <row r="228" spans="11:12" ht="16.5" customHeight="1" x14ac:dyDescent="0.35">
      <c r="K228"/>
      <c r="L228"/>
    </row>
    <row r="229" spans="11:12" x14ac:dyDescent="0.35">
      <c r="K229"/>
      <c r="L229"/>
    </row>
    <row r="230" spans="11:12" x14ac:dyDescent="0.35">
      <c r="K230"/>
      <c r="L230"/>
    </row>
    <row r="231" spans="11:12" x14ac:dyDescent="0.35">
      <c r="K231"/>
      <c r="L231"/>
    </row>
    <row r="232" spans="11:12" x14ac:dyDescent="0.35">
      <c r="K232"/>
      <c r="L232"/>
    </row>
    <row r="233" spans="11:12" x14ac:dyDescent="0.35">
      <c r="K233"/>
      <c r="L233"/>
    </row>
    <row r="234" spans="11:12" x14ac:dyDescent="0.35">
      <c r="K234"/>
      <c r="L234"/>
    </row>
    <row r="235" spans="11:12" x14ac:dyDescent="0.35">
      <c r="K235"/>
      <c r="L235"/>
    </row>
    <row r="236" spans="11:12" x14ac:dyDescent="0.35">
      <c r="K236"/>
      <c r="L236"/>
    </row>
    <row r="237" spans="11:12" x14ac:dyDescent="0.35">
      <c r="K237"/>
      <c r="L237"/>
    </row>
    <row r="238" spans="11:12" x14ac:dyDescent="0.35">
      <c r="K238"/>
      <c r="L238"/>
    </row>
    <row r="239" spans="11:12" x14ac:dyDescent="0.35">
      <c r="K239"/>
      <c r="L239"/>
    </row>
    <row r="240" spans="11:12" x14ac:dyDescent="0.35">
      <c r="K240"/>
      <c r="L240"/>
    </row>
    <row r="241" spans="11:12" x14ac:dyDescent="0.35">
      <c r="K241"/>
      <c r="L241"/>
    </row>
    <row r="242" spans="11:12" x14ac:dyDescent="0.35">
      <c r="K242"/>
      <c r="L242"/>
    </row>
    <row r="243" spans="11:12" x14ac:dyDescent="0.35">
      <c r="K243"/>
      <c r="L243"/>
    </row>
    <row r="244" spans="11:12" x14ac:dyDescent="0.35">
      <c r="K244"/>
      <c r="L244"/>
    </row>
    <row r="245" spans="11:12" x14ac:dyDescent="0.35">
      <c r="K245"/>
      <c r="L245"/>
    </row>
    <row r="246" spans="11:12" x14ac:dyDescent="0.35">
      <c r="K246"/>
      <c r="L246"/>
    </row>
    <row r="247" spans="11:12" x14ac:dyDescent="0.35">
      <c r="K247"/>
      <c r="L247"/>
    </row>
    <row r="248" spans="11:12" x14ac:dyDescent="0.35">
      <c r="K248"/>
      <c r="L248"/>
    </row>
    <row r="249" spans="11:12" x14ac:dyDescent="0.35">
      <c r="K249"/>
      <c r="L249"/>
    </row>
    <row r="250" spans="11:12" x14ac:dyDescent="0.35">
      <c r="K250"/>
      <c r="L250"/>
    </row>
    <row r="251" spans="11:12" x14ac:dyDescent="0.35">
      <c r="K251"/>
      <c r="L251"/>
    </row>
    <row r="252" spans="11:12" x14ac:dyDescent="0.35">
      <c r="K252"/>
      <c r="L252"/>
    </row>
    <row r="253" spans="11:12" x14ac:dyDescent="0.35">
      <c r="K253"/>
      <c r="L253"/>
    </row>
    <row r="254" spans="11:12" x14ac:dyDescent="0.35">
      <c r="K254"/>
      <c r="L254"/>
    </row>
    <row r="255" spans="11:12" x14ac:dyDescent="0.35">
      <c r="K255"/>
      <c r="L255"/>
    </row>
    <row r="256" spans="11:12" x14ac:dyDescent="0.35">
      <c r="K256"/>
      <c r="L256"/>
    </row>
    <row r="257" spans="11:12" x14ac:dyDescent="0.35">
      <c r="K257"/>
      <c r="L257"/>
    </row>
    <row r="258" spans="11:12" x14ac:dyDescent="0.35">
      <c r="K258"/>
      <c r="L258"/>
    </row>
    <row r="259" spans="11:12" x14ac:dyDescent="0.35">
      <c r="K259"/>
      <c r="L259"/>
    </row>
    <row r="260" spans="11:12" x14ac:dyDescent="0.35">
      <c r="K260"/>
      <c r="L260"/>
    </row>
    <row r="261" spans="11:12" x14ac:dyDescent="0.35">
      <c r="K261"/>
      <c r="L261"/>
    </row>
    <row r="262" spans="11:12" x14ac:dyDescent="0.35">
      <c r="K262"/>
      <c r="L262"/>
    </row>
    <row r="263" spans="11:12" x14ac:dyDescent="0.35">
      <c r="K263"/>
      <c r="L263"/>
    </row>
    <row r="264" spans="11:12" x14ac:dyDescent="0.35">
      <c r="K264"/>
      <c r="L264"/>
    </row>
    <row r="265" spans="11:12" x14ac:dyDescent="0.35">
      <c r="K265"/>
      <c r="L265"/>
    </row>
    <row r="266" spans="11:12" x14ac:dyDescent="0.35">
      <c r="K266"/>
      <c r="L266"/>
    </row>
    <row r="267" spans="11:12" x14ac:dyDescent="0.35">
      <c r="K267"/>
      <c r="L267"/>
    </row>
    <row r="268" spans="11:12" x14ac:dyDescent="0.35">
      <c r="K268"/>
      <c r="L268"/>
    </row>
    <row r="269" spans="11:12" x14ac:dyDescent="0.35">
      <c r="K269"/>
      <c r="L269"/>
    </row>
    <row r="270" spans="11:12" x14ac:dyDescent="0.35">
      <c r="K270"/>
      <c r="L270"/>
    </row>
    <row r="271" spans="11:12" x14ac:dyDescent="0.35">
      <c r="K271"/>
      <c r="L271"/>
    </row>
    <row r="272" spans="11:12" x14ac:dyDescent="0.35">
      <c r="K272"/>
      <c r="L272"/>
    </row>
    <row r="273" spans="11:12" x14ac:dyDescent="0.35">
      <c r="K273"/>
      <c r="L273"/>
    </row>
    <row r="274" spans="11:12" x14ac:dyDescent="0.35">
      <c r="K274"/>
      <c r="L274"/>
    </row>
    <row r="275" spans="11:12" x14ac:dyDescent="0.35">
      <c r="K275"/>
      <c r="L275"/>
    </row>
    <row r="276" spans="11:12" x14ac:dyDescent="0.35">
      <c r="K276"/>
      <c r="L276"/>
    </row>
    <row r="277" spans="11:12" x14ac:dyDescent="0.35">
      <c r="K277"/>
      <c r="L277"/>
    </row>
    <row r="278" spans="11:12" x14ac:dyDescent="0.35">
      <c r="K278"/>
      <c r="L278"/>
    </row>
    <row r="279" spans="11:12" x14ac:dyDescent="0.35">
      <c r="K279"/>
      <c r="L279"/>
    </row>
    <row r="280" spans="11:12" x14ac:dyDescent="0.35">
      <c r="K280"/>
      <c r="L280"/>
    </row>
    <row r="281" spans="11:12" x14ac:dyDescent="0.35">
      <c r="K281"/>
      <c r="L281"/>
    </row>
    <row r="282" spans="11:12" x14ac:dyDescent="0.35">
      <c r="K282"/>
      <c r="L282"/>
    </row>
    <row r="283" spans="11:12" x14ac:dyDescent="0.35">
      <c r="K283"/>
      <c r="L283"/>
    </row>
    <row r="284" spans="11:12" x14ac:dyDescent="0.35">
      <c r="K284"/>
      <c r="L284"/>
    </row>
    <row r="285" spans="11:12" x14ac:dyDescent="0.35">
      <c r="K285"/>
      <c r="L285"/>
    </row>
    <row r="286" spans="11:12" x14ac:dyDescent="0.35">
      <c r="K286"/>
      <c r="L286"/>
    </row>
    <row r="287" spans="11:12" x14ac:dyDescent="0.35">
      <c r="K287"/>
      <c r="L287"/>
    </row>
    <row r="288" spans="11:12" x14ac:dyDescent="0.35">
      <c r="K288"/>
      <c r="L288"/>
    </row>
    <row r="289" spans="11:12" x14ac:dyDescent="0.35">
      <c r="K289"/>
      <c r="L289"/>
    </row>
    <row r="290" spans="11:12" x14ac:dyDescent="0.35">
      <c r="K290"/>
      <c r="L290"/>
    </row>
    <row r="291" spans="11:12" x14ac:dyDescent="0.35">
      <c r="K291"/>
      <c r="L291"/>
    </row>
    <row r="292" spans="11:12" x14ac:dyDescent="0.35">
      <c r="K292"/>
      <c r="L292"/>
    </row>
    <row r="293" spans="11:12" x14ac:dyDescent="0.35">
      <c r="K293"/>
      <c r="L293"/>
    </row>
    <row r="294" spans="11:12" x14ac:dyDescent="0.35">
      <c r="K294"/>
      <c r="L294"/>
    </row>
    <row r="295" spans="11:12" x14ac:dyDescent="0.35">
      <c r="K295"/>
      <c r="L295"/>
    </row>
    <row r="296" spans="11:12" x14ac:dyDescent="0.35">
      <c r="K296"/>
      <c r="L296"/>
    </row>
    <row r="297" spans="11:12" x14ac:dyDescent="0.35">
      <c r="K297"/>
      <c r="L297"/>
    </row>
    <row r="298" spans="11:12" x14ac:dyDescent="0.35">
      <c r="K298"/>
      <c r="L298"/>
    </row>
    <row r="299" spans="11:12" x14ac:dyDescent="0.35">
      <c r="K299"/>
      <c r="L299"/>
    </row>
    <row r="300" spans="11:12" x14ac:dyDescent="0.35">
      <c r="K300"/>
      <c r="L300"/>
    </row>
    <row r="301" spans="11:12" x14ac:dyDescent="0.35">
      <c r="K301"/>
      <c r="L301"/>
    </row>
    <row r="302" spans="11:12" x14ac:dyDescent="0.35">
      <c r="K302"/>
      <c r="L302"/>
    </row>
    <row r="303" spans="11:12" x14ac:dyDescent="0.35">
      <c r="K303"/>
      <c r="L303"/>
    </row>
    <row r="304" spans="11:12" x14ac:dyDescent="0.35">
      <c r="K304"/>
      <c r="L304"/>
    </row>
    <row r="305" spans="11:12" x14ac:dyDescent="0.35">
      <c r="K305"/>
      <c r="L305"/>
    </row>
    <row r="306" spans="11:12" x14ac:dyDescent="0.35">
      <c r="K306"/>
      <c r="L306"/>
    </row>
  </sheetData>
  <autoFilter ref="A1:AA228" xr:uid="{00000000-0009-0000-0000-000008000000}"/>
  <phoneticPr fontId="39" type="noConversion"/>
  <dataValidations count="1">
    <dataValidation type="date" allowBlank="1" showInputMessage="1" showErrorMessage="1" sqref="K307:L1048576" xr:uid="{00000000-0002-0000-0800-000000000000}">
      <formula1>366</formula1>
      <formula2>73415</formula2>
    </dataValidation>
  </dataValidations>
  <pageMargins left="0.7" right="0.7" top="0.75" bottom="0.75" header="0.3" footer="0.3"/>
  <pageSetup paperSize="9" scale="67" orientation="portrait" r:id="rId1"/>
  <colBreaks count="2" manualBreakCount="2">
    <brk id="6" max="107" man="1"/>
    <brk id="7" max="10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16</vt:i4>
      </vt:variant>
    </vt:vector>
  </HeadingPairs>
  <TitlesOfParts>
    <vt:vector size="29" baseType="lpstr">
      <vt:lpstr>Subproceso</vt:lpstr>
      <vt:lpstr>CATALOGOS</vt:lpstr>
      <vt:lpstr>Tablas</vt:lpstr>
      <vt:lpstr>RInherente</vt:lpstr>
      <vt:lpstr>EvaluacionControl</vt:lpstr>
      <vt:lpstr>RResidual</vt:lpstr>
      <vt:lpstr>Mapa de Calor</vt:lpstr>
      <vt:lpstr>Eventos</vt:lpstr>
      <vt:lpstr>Carga_Mapa_Procesos</vt:lpstr>
      <vt:lpstr>Carga_Eventos</vt:lpstr>
      <vt:lpstr>Control</vt:lpstr>
      <vt:lpstr>Carga_Control</vt:lpstr>
      <vt:lpstr>Carga_BdD</vt:lpstr>
      <vt:lpstr>Carga_BdD!Área_de_impresión</vt:lpstr>
      <vt:lpstr>Carga_Control!Área_de_impresión</vt:lpstr>
      <vt:lpstr>Carga_Eventos!Área_de_impresión</vt:lpstr>
      <vt:lpstr>Carga_Mapa_Procesos!Área_de_impresión</vt:lpstr>
      <vt:lpstr>CATALOGOS!Área_de_impresión</vt:lpstr>
      <vt:lpstr>Eventos!Área_de_impresión</vt:lpstr>
      <vt:lpstr>AUTOMATIZACION</vt:lpstr>
      <vt:lpstr>DOCUMENTAL</vt:lpstr>
      <vt:lpstr>CATALOGOS!EFICACIA</vt:lpstr>
      <vt:lpstr>Factores_Riesgo</vt:lpstr>
      <vt:lpstr>FRECUENCIA</vt:lpstr>
      <vt:lpstr>CATALOGOS!IMPACTO</vt:lpstr>
      <vt:lpstr>CATALOGOS!OPORTUNIDAD</vt:lpstr>
      <vt:lpstr>PERIODICIDAD</vt:lpstr>
      <vt:lpstr>RESPONSABLE</vt:lpstr>
      <vt:lpstr>TIPO_EVENTO_RIESGO</vt:lpstr>
    </vt:vector>
  </TitlesOfParts>
  <Company>RISKNADIM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Paúl Noboa García</dc:creator>
  <cp:lastModifiedBy>USUARIO</cp:lastModifiedBy>
  <cp:lastPrinted>2016-07-28T16:12:57Z</cp:lastPrinted>
  <dcterms:created xsi:type="dcterms:W3CDTF">2015-08-31T14:57:32Z</dcterms:created>
  <dcterms:modified xsi:type="dcterms:W3CDTF">2025-11-28T19:53:19Z</dcterms:modified>
</cp:coreProperties>
</file>